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065" windowHeight="12570" tabRatio="705"/>
  </bookViews>
  <sheets>
    <sheet name="Indice" sheetId="4" r:id="rId1"/>
    <sheet name="2022" sheetId="25" r:id="rId2"/>
    <sheet name="2021" sheetId="24" r:id="rId3"/>
    <sheet name="2020" sheetId="23" r:id="rId4"/>
    <sheet name="2019" sheetId="22" r:id="rId5"/>
    <sheet name="2018" sheetId="21" r:id="rId6"/>
    <sheet name="2017" sheetId="20" r:id="rId7"/>
    <sheet name="2016" sheetId="19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  <sheet name="2003" sheetId="17" r:id="rId21"/>
    <sheet name="2002" sheetId="18" r:id="rId22"/>
  </sheets>
  <definedNames>
    <definedName name="_xlnm.Print_Area" localSheetId="9">'2014'!$A$1:$N$31</definedName>
    <definedName name="_xlnm.Print_Area" localSheetId="7">'2016'!$A$1:$P$37</definedName>
    <definedName name="_xlnm.Print_Area" localSheetId="6">'2017'!$A$1:$P$36</definedName>
    <definedName name="_xlnm.Print_Area" localSheetId="5">'2018'!$A$1:$P$36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O29" i="19" l="1"/>
  <c r="M28" i="19"/>
  <c r="O27" i="19"/>
  <c r="P26" i="19"/>
  <c r="O26" i="19"/>
  <c r="M26" i="19"/>
  <c r="L26" i="19"/>
  <c r="K26" i="19"/>
  <c r="J26" i="19"/>
  <c r="I26" i="19"/>
  <c r="H26" i="19"/>
  <c r="G26" i="19"/>
  <c r="F26" i="19"/>
  <c r="E26" i="19" s="1"/>
  <c r="N25" i="19"/>
  <c r="N24" i="19"/>
  <c r="N23" i="19"/>
  <c r="N26" i="19" s="1"/>
  <c r="E23" i="19"/>
  <c r="P21" i="19"/>
  <c r="P31" i="19" s="1"/>
  <c r="O21" i="19"/>
  <c r="O31" i="19" s="1"/>
  <c r="M21" i="19"/>
  <c r="M31" i="19" s="1"/>
  <c r="L21" i="19"/>
  <c r="L31" i="19" s="1"/>
  <c r="K21" i="19"/>
  <c r="K31" i="19" s="1"/>
  <c r="J21" i="19"/>
  <c r="J31" i="19" s="1"/>
  <c r="I21" i="19"/>
  <c r="I31" i="19" s="1"/>
  <c r="H21" i="19"/>
  <c r="H31" i="19" s="1"/>
  <c r="G21" i="19"/>
  <c r="G31" i="19" s="1"/>
  <c r="F21" i="19"/>
  <c r="F31" i="19" s="1"/>
  <c r="E21" i="19"/>
  <c r="P20" i="19"/>
  <c r="P30" i="19" s="1"/>
  <c r="O20" i="19"/>
  <c r="O30" i="19" s="1"/>
  <c r="M30" i="19"/>
  <c r="L20" i="19"/>
  <c r="L30" i="19" s="1"/>
  <c r="K20" i="19"/>
  <c r="K30" i="19" s="1"/>
  <c r="J20" i="19"/>
  <c r="J30" i="19" s="1"/>
  <c r="I20" i="19"/>
  <c r="I30" i="19" s="1"/>
  <c r="H20" i="19"/>
  <c r="H30" i="19" s="1"/>
  <c r="G20" i="19"/>
  <c r="G30" i="19" s="1"/>
  <c r="F20" i="19"/>
  <c r="F30" i="19" s="1"/>
  <c r="E30" i="19" s="1"/>
  <c r="P19" i="19"/>
  <c r="P29" i="19" s="1"/>
  <c r="M19" i="19"/>
  <c r="M29" i="19" s="1"/>
  <c r="L19" i="19"/>
  <c r="L29" i="19" s="1"/>
  <c r="K19" i="19"/>
  <c r="K29" i="19" s="1"/>
  <c r="J19" i="19"/>
  <c r="J29" i="19" s="1"/>
  <c r="I19" i="19"/>
  <c r="I29" i="19" s="1"/>
  <c r="H19" i="19"/>
  <c r="H29" i="19" s="1"/>
  <c r="G19" i="19"/>
  <c r="G29" i="19" s="1"/>
  <c r="F19" i="19"/>
  <c r="F29" i="19" s="1"/>
  <c r="E29" i="19" s="1"/>
  <c r="P18" i="19"/>
  <c r="P28" i="19" s="1"/>
  <c r="O18" i="19"/>
  <c r="O28" i="19" s="1"/>
  <c r="L18" i="19"/>
  <c r="L28" i="19" s="1"/>
  <c r="K18" i="19"/>
  <c r="K28" i="19" s="1"/>
  <c r="J18" i="19"/>
  <c r="J28" i="19" s="1"/>
  <c r="I18" i="19"/>
  <c r="I28" i="19" s="1"/>
  <c r="H18" i="19"/>
  <c r="H28" i="19" s="1"/>
  <c r="G18" i="19"/>
  <c r="G28" i="19" s="1"/>
  <c r="F18" i="19"/>
  <c r="F28" i="19" s="1"/>
  <c r="E18" i="19"/>
  <c r="P17" i="19"/>
  <c r="P27" i="19" s="1"/>
  <c r="M17" i="19"/>
  <c r="M27" i="19" s="1"/>
  <c r="L17" i="19"/>
  <c r="L27" i="19" s="1"/>
  <c r="K17" i="19"/>
  <c r="K27" i="19" s="1"/>
  <c r="K32" i="19" s="1"/>
  <c r="J17" i="19"/>
  <c r="J27" i="19" s="1"/>
  <c r="I17" i="19"/>
  <c r="I27" i="19" s="1"/>
  <c r="I32" i="19" s="1"/>
  <c r="H17" i="19"/>
  <c r="H27" i="19" s="1"/>
  <c r="G17" i="19"/>
  <c r="G27" i="19" s="1"/>
  <c r="G32" i="19" s="1"/>
  <c r="F17" i="19"/>
  <c r="F27" i="19" s="1"/>
  <c r="P16" i="19"/>
  <c r="O16" i="19"/>
  <c r="M16" i="19"/>
  <c r="L16" i="19"/>
  <c r="K16" i="19"/>
  <c r="J16" i="19"/>
  <c r="I16" i="19"/>
  <c r="H16" i="19"/>
  <c r="G16" i="19"/>
  <c r="N15" i="19"/>
  <c r="F15" i="19"/>
  <c r="F16" i="19" s="1"/>
  <c r="E16" i="19" s="1"/>
  <c r="E15" i="19"/>
  <c r="N14" i="19"/>
  <c r="N20" i="19" s="1"/>
  <c r="N30" i="19" s="1"/>
  <c r="E14" i="19"/>
  <c r="N13" i="19"/>
  <c r="E13" i="19"/>
  <c r="N12" i="19"/>
  <c r="E12" i="19"/>
  <c r="N11" i="19"/>
  <c r="N16" i="19" s="1"/>
  <c r="E11" i="19"/>
  <c r="P10" i="19"/>
  <c r="O10" i="19"/>
  <c r="M10" i="19"/>
  <c r="L10" i="19"/>
  <c r="K10" i="19"/>
  <c r="J10" i="19"/>
  <c r="I10" i="19"/>
  <c r="H10" i="19"/>
  <c r="G10" i="19"/>
  <c r="F10" i="19"/>
  <c r="E10" i="19" s="1"/>
  <c r="N9" i="19"/>
  <c r="N21" i="19" s="1"/>
  <c r="N31" i="19" s="1"/>
  <c r="N7" i="19"/>
  <c r="N19" i="19" s="1"/>
  <c r="N29" i="19" s="1"/>
  <c r="N6" i="19"/>
  <c r="N18" i="19" s="1"/>
  <c r="N28" i="19" s="1"/>
  <c r="N5" i="19"/>
  <c r="N10" i="19" l="1"/>
  <c r="H32" i="19"/>
  <c r="J32" i="19"/>
  <c r="L32" i="19"/>
  <c r="P32" i="19"/>
  <c r="E20" i="19"/>
  <c r="M32" i="19"/>
  <c r="F32" i="19"/>
  <c r="E27" i="19"/>
  <c r="E28" i="19"/>
  <c r="E31" i="19"/>
  <c r="O32" i="19"/>
  <c r="N17" i="19"/>
  <c r="G22" i="19"/>
  <c r="I22" i="19"/>
  <c r="K22" i="19"/>
  <c r="M22" i="19"/>
  <c r="O22" i="19"/>
  <c r="E17" i="19"/>
  <c r="E19" i="19"/>
  <c r="F22" i="19"/>
  <c r="E22" i="19" s="1"/>
  <c r="H22" i="19"/>
  <c r="J22" i="19"/>
  <c r="L22" i="19"/>
  <c r="P22" i="19"/>
  <c r="E32" i="19" l="1"/>
  <c r="N27" i="19"/>
  <c r="N22" i="19"/>
  <c r="N32" i="19" s="1"/>
  <c r="F29" i="18" l="1"/>
  <c r="N24" i="18"/>
  <c r="H24" i="18"/>
  <c r="F23" i="18"/>
  <c r="F22" i="18"/>
  <c r="F21" i="18"/>
  <c r="L17" i="18"/>
  <c r="L26" i="18" s="1"/>
  <c r="K17" i="18"/>
  <c r="K26" i="18" s="1"/>
  <c r="G17" i="18"/>
  <c r="G26" i="18" s="1"/>
  <c r="E17" i="18"/>
  <c r="E26" i="18" s="1"/>
  <c r="L16" i="18"/>
  <c r="L25" i="18" s="1"/>
  <c r="J16" i="18"/>
  <c r="J25" i="18" s="1"/>
  <c r="G16" i="18"/>
  <c r="G25" i="18" s="1"/>
  <c r="E16" i="18"/>
  <c r="E25" i="18" s="1"/>
  <c r="L15" i="18"/>
  <c r="L24" i="18" s="1"/>
  <c r="K15" i="18"/>
  <c r="K24" i="18" s="1"/>
  <c r="J15" i="18"/>
  <c r="J24" i="18" s="1"/>
  <c r="G15" i="18"/>
  <c r="G24" i="18" s="1"/>
  <c r="E15" i="18"/>
  <c r="E24" i="18" s="1"/>
  <c r="F14" i="18"/>
  <c r="F13" i="18"/>
  <c r="F12" i="18"/>
  <c r="F16" i="18" s="1"/>
  <c r="F25" i="18" s="1"/>
  <c r="F11" i="18"/>
  <c r="F10" i="18"/>
  <c r="F7" i="18"/>
  <c r="F17" i="18" s="1"/>
  <c r="F26" i="18" s="1"/>
  <c r="F5" i="18"/>
  <c r="F15" i="18" s="1"/>
  <c r="F29" i="17"/>
  <c r="K25" i="17"/>
  <c r="N24" i="17"/>
  <c r="H24" i="17"/>
  <c r="F23" i="17"/>
  <c r="F21" i="17"/>
  <c r="L17" i="17"/>
  <c r="L26" i="17" s="1"/>
  <c r="K17" i="17"/>
  <c r="K26" i="17" s="1"/>
  <c r="J17" i="17"/>
  <c r="J26" i="17" s="1"/>
  <c r="G17" i="17"/>
  <c r="G26" i="17" s="1"/>
  <c r="E17" i="17"/>
  <c r="E26" i="17" s="1"/>
  <c r="L16" i="17"/>
  <c r="L25" i="17" s="1"/>
  <c r="J16" i="17"/>
  <c r="J25" i="17" s="1"/>
  <c r="G16" i="17"/>
  <c r="G25" i="17" s="1"/>
  <c r="E16" i="17"/>
  <c r="E25" i="17" s="1"/>
  <c r="L15" i="17"/>
  <c r="L20" i="17" s="1"/>
  <c r="K15" i="17"/>
  <c r="K24" i="17" s="1"/>
  <c r="J15" i="17"/>
  <c r="J20" i="17" s="1"/>
  <c r="G15" i="17"/>
  <c r="G24" i="17" s="1"/>
  <c r="E15" i="17"/>
  <c r="E24" i="17" s="1"/>
  <c r="F14" i="17"/>
  <c r="F13" i="17"/>
  <c r="F12" i="17"/>
  <c r="F16" i="17" s="1"/>
  <c r="F25" i="17" s="1"/>
  <c r="F11" i="17"/>
  <c r="F10" i="17"/>
  <c r="F7" i="17"/>
  <c r="F17" i="17" s="1"/>
  <c r="F26" i="17" s="1"/>
  <c r="F5" i="17"/>
  <c r="F15" i="17" s="1"/>
  <c r="F29" i="16"/>
  <c r="N25" i="16"/>
  <c r="K25" i="16"/>
  <c r="H24" i="16"/>
  <c r="F23" i="16"/>
  <c r="F21" i="16"/>
  <c r="N17" i="16"/>
  <c r="N26" i="16" s="1"/>
  <c r="L17" i="16"/>
  <c r="L26" i="16" s="1"/>
  <c r="K17" i="16"/>
  <c r="K26" i="16" s="1"/>
  <c r="J17" i="16"/>
  <c r="J26" i="16" s="1"/>
  <c r="G17" i="16"/>
  <c r="G26" i="16" s="1"/>
  <c r="E17" i="16"/>
  <c r="E26" i="16" s="1"/>
  <c r="L16" i="16"/>
  <c r="L25" i="16" s="1"/>
  <c r="J16" i="16"/>
  <c r="J25" i="16" s="1"/>
  <c r="G16" i="16"/>
  <c r="G25" i="16" s="1"/>
  <c r="E16" i="16"/>
  <c r="E25" i="16" s="1"/>
  <c r="N15" i="16"/>
  <c r="N24" i="16" s="1"/>
  <c r="L15" i="16"/>
  <c r="L24" i="16" s="1"/>
  <c r="K15" i="16"/>
  <c r="K24" i="16" s="1"/>
  <c r="J15" i="16"/>
  <c r="J24" i="16" s="1"/>
  <c r="G15" i="16"/>
  <c r="G24" i="16" s="1"/>
  <c r="E15" i="16"/>
  <c r="E24" i="16" s="1"/>
  <c r="F14" i="16"/>
  <c r="F13" i="16"/>
  <c r="F12" i="16"/>
  <c r="F16" i="16" s="1"/>
  <c r="F25" i="16" s="1"/>
  <c r="F11" i="16"/>
  <c r="F10" i="16"/>
  <c r="F7" i="16"/>
  <c r="F17" i="16" s="1"/>
  <c r="F26" i="16" s="1"/>
  <c r="F5" i="16"/>
  <c r="F15" i="16" s="1"/>
  <c r="F29" i="15"/>
  <c r="N25" i="15"/>
  <c r="N24" i="15"/>
  <c r="H24" i="15"/>
  <c r="F23" i="15"/>
  <c r="F21" i="15"/>
  <c r="L19" i="15"/>
  <c r="L28" i="15" s="1"/>
  <c r="G19" i="15"/>
  <c r="G28" i="15" s="1"/>
  <c r="E19" i="15"/>
  <c r="E28" i="15" s="1"/>
  <c r="N17" i="15"/>
  <c r="N26" i="15" s="1"/>
  <c r="L17" i="15"/>
  <c r="L26" i="15" s="1"/>
  <c r="K17" i="15"/>
  <c r="K26" i="15" s="1"/>
  <c r="J17" i="15"/>
  <c r="J26" i="15" s="1"/>
  <c r="G17" i="15"/>
  <c r="G26" i="15" s="1"/>
  <c r="E17" i="15"/>
  <c r="E26" i="15" s="1"/>
  <c r="L16" i="15"/>
  <c r="L25" i="15" s="1"/>
  <c r="K16" i="15"/>
  <c r="K25" i="15" s="1"/>
  <c r="G16" i="15"/>
  <c r="G25" i="15" s="1"/>
  <c r="E16" i="15"/>
  <c r="E25" i="15" s="1"/>
  <c r="L15" i="15"/>
  <c r="L24" i="15" s="1"/>
  <c r="K15" i="15"/>
  <c r="K24" i="15" s="1"/>
  <c r="J15" i="15"/>
  <c r="J24" i="15" s="1"/>
  <c r="G15" i="15"/>
  <c r="G24" i="15" s="1"/>
  <c r="E15" i="15"/>
  <c r="E24" i="15" s="1"/>
  <c r="F14" i="15"/>
  <c r="F13" i="15"/>
  <c r="F12" i="15"/>
  <c r="F16" i="15" s="1"/>
  <c r="F25" i="15" s="1"/>
  <c r="F11" i="15"/>
  <c r="F10" i="15"/>
  <c r="F7" i="15"/>
  <c r="F17" i="15" s="1"/>
  <c r="F26" i="15" s="1"/>
  <c r="F5" i="15"/>
  <c r="F15" i="15" s="1"/>
  <c r="F29" i="14"/>
  <c r="H24" i="14"/>
  <c r="F23" i="14"/>
  <c r="F22" i="14"/>
  <c r="F21" i="14"/>
  <c r="L19" i="14"/>
  <c r="L28" i="14" s="1"/>
  <c r="G19" i="14"/>
  <c r="G28" i="14" s="1"/>
  <c r="E19" i="14"/>
  <c r="E28" i="14" s="1"/>
  <c r="N17" i="14"/>
  <c r="N26" i="14" s="1"/>
  <c r="L17" i="14"/>
  <c r="L26" i="14" s="1"/>
  <c r="K17" i="14"/>
  <c r="K26" i="14" s="1"/>
  <c r="J17" i="14"/>
  <c r="J26" i="14" s="1"/>
  <c r="G17" i="14"/>
  <c r="G26" i="14" s="1"/>
  <c r="E17" i="14"/>
  <c r="E26" i="14" s="1"/>
  <c r="L16" i="14"/>
  <c r="L25" i="14" s="1"/>
  <c r="K16" i="14"/>
  <c r="K25" i="14" s="1"/>
  <c r="G16" i="14"/>
  <c r="G25" i="14" s="1"/>
  <c r="E16" i="14"/>
  <c r="E25" i="14" s="1"/>
  <c r="N15" i="14"/>
  <c r="N24" i="14" s="1"/>
  <c r="L15" i="14"/>
  <c r="L20" i="14" s="1"/>
  <c r="K15" i="14"/>
  <c r="K24" i="14" s="1"/>
  <c r="J15" i="14"/>
  <c r="J20" i="14" s="1"/>
  <c r="G15" i="14"/>
  <c r="G24" i="14" s="1"/>
  <c r="E15" i="14"/>
  <c r="E24" i="14" s="1"/>
  <c r="F14" i="14"/>
  <c r="F12" i="14"/>
  <c r="F16" i="14" s="1"/>
  <c r="F25" i="14" s="1"/>
  <c r="F11" i="14"/>
  <c r="F10" i="14"/>
  <c r="F7" i="14"/>
  <c r="F17" i="14" s="1"/>
  <c r="F26" i="14" s="1"/>
  <c r="F5" i="14"/>
  <c r="F15" i="14" s="1"/>
  <c r="F29" i="13"/>
  <c r="N24" i="13"/>
  <c r="H24" i="13"/>
  <c r="F23" i="13"/>
  <c r="F21" i="13"/>
  <c r="L19" i="13"/>
  <c r="L28" i="13" s="1"/>
  <c r="G19" i="13"/>
  <c r="G28" i="13" s="1"/>
  <c r="E19" i="13"/>
  <c r="E28" i="13" s="1"/>
  <c r="L17" i="13"/>
  <c r="L26" i="13" s="1"/>
  <c r="K17" i="13"/>
  <c r="K26" i="13" s="1"/>
  <c r="G17" i="13"/>
  <c r="G26" i="13" s="1"/>
  <c r="E17" i="13"/>
  <c r="E26" i="13" s="1"/>
  <c r="L16" i="13"/>
  <c r="L25" i="13" s="1"/>
  <c r="K16" i="13"/>
  <c r="K25" i="13" s="1"/>
  <c r="J16" i="13"/>
  <c r="J25" i="13" s="1"/>
  <c r="G16" i="13"/>
  <c r="G25" i="13" s="1"/>
  <c r="E16" i="13"/>
  <c r="E25" i="13" s="1"/>
  <c r="L15" i="13"/>
  <c r="K15" i="13"/>
  <c r="J15" i="13"/>
  <c r="G15" i="13"/>
  <c r="E15" i="13"/>
  <c r="F14" i="13"/>
  <c r="F13" i="13"/>
  <c r="F12" i="13"/>
  <c r="F16" i="13" s="1"/>
  <c r="F25" i="13" s="1"/>
  <c r="F11" i="13"/>
  <c r="F10" i="13"/>
  <c r="F7" i="13"/>
  <c r="F17" i="13" s="1"/>
  <c r="F26" i="13" s="1"/>
  <c r="F5" i="13"/>
  <c r="F15" i="13" s="1"/>
  <c r="F29" i="12"/>
  <c r="H24" i="12"/>
  <c r="F23" i="12"/>
  <c r="F21" i="12"/>
  <c r="L19" i="12"/>
  <c r="L28" i="12" s="1"/>
  <c r="G19" i="12"/>
  <c r="G28" i="12" s="1"/>
  <c r="E19" i="12"/>
  <c r="E28" i="12" s="1"/>
  <c r="L17" i="12"/>
  <c r="L26" i="12" s="1"/>
  <c r="K17" i="12"/>
  <c r="K26" i="12" s="1"/>
  <c r="G17" i="12"/>
  <c r="G26" i="12" s="1"/>
  <c r="E17" i="12"/>
  <c r="E26" i="12" s="1"/>
  <c r="L16" i="12"/>
  <c r="L25" i="12" s="1"/>
  <c r="K16" i="12"/>
  <c r="K25" i="12" s="1"/>
  <c r="G16" i="12"/>
  <c r="G25" i="12" s="1"/>
  <c r="E16" i="12"/>
  <c r="E25" i="12" s="1"/>
  <c r="N15" i="12"/>
  <c r="N24" i="12" s="1"/>
  <c r="L15" i="12"/>
  <c r="L24" i="12" s="1"/>
  <c r="K15" i="12"/>
  <c r="K24" i="12" s="1"/>
  <c r="J15" i="12"/>
  <c r="J24" i="12" s="1"/>
  <c r="G15" i="12"/>
  <c r="G24" i="12" s="1"/>
  <c r="E15" i="12"/>
  <c r="E24" i="12" s="1"/>
  <c r="F14" i="12"/>
  <c r="F13" i="12"/>
  <c r="F12" i="12"/>
  <c r="F11" i="12"/>
  <c r="F10" i="12"/>
  <c r="F7" i="12"/>
  <c r="F17" i="12" s="1"/>
  <c r="F26" i="12" s="1"/>
  <c r="F6" i="12"/>
  <c r="F16" i="12" s="1"/>
  <c r="F25" i="12" s="1"/>
  <c r="F5" i="12"/>
  <c r="F15" i="12" s="1"/>
  <c r="N28" i="9"/>
  <c r="M28" i="9"/>
  <c r="L28" i="9"/>
  <c r="K28" i="9"/>
  <c r="J28" i="9"/>
  <c r="I28" i="9"/>
  <c r="H28" i="9"/>
  <c r="G28" i="9"/>
  <c r="F28" i="9"/>
  <c r="N27" i="9"/>
  <c r="M27" i="9"/>
  <c r="L27" i="9"/>
  <c r="K27" i="9"/>
  <c r="J27" i="9"/>
  <c r="I27" i="9"/>
  <c r="H27" i="9"/>
  <c r="G27" i="9"/>
  <c r="F27" i="9"/>
  <c r="N26" i="9"/>
  <c r="M26" i="9"/>
  <c r="L26" i="9"/>
  <c r="K26" i="9"/>
  <c r="J26" i="9"/>
  <c r="I26" i="9"/>
  <c r="H26" i="9"/>
  <c r="G26" i="9"/>
  <c r="F26" i="9"/>
  <c r="N25" i="9"/>
  <c r="M25" i="9"/>
  <c r="L25" i="9"/>
  <c r="K25" i="9"/>
  <c r="J25" i="9"/>
  <c r="I25" i="9"/>
  <c r="H25" i="9"/>
  <c r="G25" i="9"/>
  <c r="F25" i="9"/>
  <c r="N24" i="9"/>
  <c r="N29" i="9" s="1"/>
  <c r="M24" i="9"/>
  <c r="M29" i="9" s="1"/>
  <c r="L24" i="9"/>
  <c r="L29" i="9" s="1"/>
  <c r="K24" i="9"/>
  <c r="K29" i="9" s="1"/>
  <c r="J24" i="9"/>
  <c r="J29" i="9" s="1"/>
  <c r="I24" i="9"/>
  <c r="I29" i="9" s="1"/>
  <c r="H24" i="9"/>
  <c r="H29" i="9" s="1"/>
  <c r="G24" i="9"/>
  <c r="G29" i="9" s="1"/>
  <c r="F24" i="9"/>
  <c r="F29" i="9" s="1"/>
  <c r="N23" i="9"/>
  <c r="M23" i="9"/>
  <c r="L23" i="9"/>
  <c r="K23" i="9"/>
  <c r="J23" i="9"/>
  <c r="I23" i="9"/>
  <c r="H23" i="9"/>
  <c r="G23" i="9"/>
  <c r="F23" i="9"/>
  <c r="E22" i="9"/>
  <c r="E21" i="9"/>
  <c r="L19" i="9"/>
  <c r="K19" i="9"/>
  <c r="J19" i="9"/>
  <c r="G19" i="9"/>
  <c r="F19" i="9"/>
  <c r="L18" i="9"/>
  <c r="K18" i="9"/>
  <c r="J18" i="9"/>
  <c r="G18" i="9"/>
  <c r="F18" i="9"/>
  <c r="L17" i="9"/>
  <c r="K17" i="9"/>
  <c r="J17" i="9"/>
  <c r="G17" i="9"/>
  <c r="F17" i="9"/>
  <c r="L16" i="9"/>
  <c r="K16" i="9"/>
  <c r="J16" i="9"/>
  <c r="G16" i="9"/>
  <c r="F16" i="9"/>
  <c r="L15" i="9"/>
  <c r="L20" i="9" s="1"/>
  <c r="K15" i="9"/>
  <c r="K20" i="9" s="1"/>
  <c r="J15" i="9"/>
  <c r="J20" i="9" s="1"/>
  <c r="G15" i="9"/>
  <c r="G20" i="9" s="1"/>
  <c r="F15" i="9"/>
  <c r="F20" i="9" s="1"/>
  <c r="M14" i="9"/>
  <c r="L14" i="9"/>
  <c r="K14" i="9"/>
  <c r="G14" i="9"/>
  <c r="F14" i="9"/>
  <c r="E13" i="9"/>
  <c r="E12" i="9"/>
  <c r="E11" i="9"/>
  <c r="E14" i="9" s="1"/>
  <c r="L10" i="9"/>
  <c r="K10" i="9"/>
  <c r="J10" i="9"/>
  <c r="G10" i="9"/>
  <c r="F10" i="9"/>
  <c r="E9" i="9"/>
  <c r="E28" i="9" s="1"/>
  <c r="E8" i="9"/>
  <c r="E27" i="9" s="1"/>
  <c r="E7" i="9"/>
  <c r="E26" i="9" s="1"/>
  <c r="E6" i="9"/>
  <c r="E25" i="9" s="1"/>
  <c r="E5" i="9"/>
  <c r="E10" i="9" s="1"/>
  <c r="N25" i="8"/>
  <c r="J25" i="8"/>
  <c r="N24" i="8"/>
  <c r="N29" i="8" s="1"/>
  <c r="M24" i="8"/>
  <c r="M29" i="8" s="1"/>
  <c r="H24" i="8"/>
  <c r="H29" i="8" s="1"/>
  <c r="N23" i="8"/>
  <c r="M23" i="8"/>
  <c r="L23" i="8"/>
  <c r="K23" i="8"/>
  <c r="J23" i="8"/>
  <c r="I23" i="8"/>
  <c r="H23" i="8"/>
  <c r="G23" i="8"/>
  <c r="F23" i="8"/>
  <c r="E22" i="8"/>
  <c r="E21" i="8"/>
  <c r="L19" i="8"/>
  <c r="L28" i="8" s="1"/>
  <c r="G19" i="8"/>
  <c r="G28" i="8" s="1"/>
  <c r="L18" i="8"/>
  <c r="L27" i="8" s="1"/>
  <c r="G18" i="8"/>
  <c r="G27" i="8" s="1"/>
  <c r="L17" i="8"/>
  <c r="L26" i="8" s="1"/>
  <c r="K17" i="8"/>
  <c r="K26" i="8" s="1"/>
  <c r="J17" i="8"/>
  <c r="J26" i="8" s="1"/>
  <c r="G17" i="8"/>
  <c r="G26" i="8" s="1"/>
  <c r="F17" i="8"/>
  <c r="F26" i="8" s="1"/>
  <c r="L16" i="8"/>
  <c r="L25" i="8" s="1"/>
  <c r="K16" i="8"/>
  <c r="K25" i="8" s="1"/>
  <c r="G16" i="8"/>
  <c r="G25" i="8" s="1"/>
  <c r="F16" i="8"/>
  <c r="F25" i="8" s="1"/>
  <c r="L15" i="8"/>
  <c r="L24" i="8" s="1"/>
  <c r="L29" i="8" s="1"/>
  <c r="K15" i="8"/>
  <c r="K24" i="8" s="1"/>
  <c r="K29" i="8" s="1"/>
  <c r="J15" i="8"/>
  <c r="J24" i="8" s="1"/>
  <c r="J29" i="8" s="1"/>
  <c r="I15" i="8"/>
  <c r="I24" i="8" s="1"/>
  <c r="I29" i="8" s="1"/>
  <c r="G15" i="8"/>
  <c r="G24" i="8" s="1"/>
  <c r="G29" i="8" s="1"/>
  <c r="F15" i="8"/>
  <c r="F20" i="8" s="1"/>
  <c r="L14" i="8"/>
  <c r="K14" i="8"/>
  <c r="G14" i="8"/>
  <c r="F14" i="8"/>
  <c r="E13" i="8"/>
  <c r="E12" i="8"/>
  <c r="E11" i="8"/>
  <c r="E14" i="8" s="1"/>
  <c r="L10" i="8"/>
  <c r="K10" i="8"/>
  <c r="J10" i="8"/>
  <c r="J20" i="8" s="1"/>
  <c r="I10" i="8"/>
  <c r="I20" i="8" s="1"/>
  <c r="G10" i="8"/>
  <c r="F10" i="8"/>
  <c r="E9" i="8"/>
  <c r="E19" i="8" s="1"/>
  <c r="E28" i="8" s="1"/>
  <c r="E8" i="8"/>
  <c r="E18" i="8" s="1"/>
  <c r="E27" i="8" s="1"/>
  <c r="E7" i="8"/>
  <c r="E17" i="8" s="1"/>
  <c r="E26" i="8" s="1"/>
  <c r="E6" i="8"/>
  <c r="E16" i="8" s="1"/>
  <c r="E25" i="8" s="1"/>
  <c r="E5" i="8"/>
  <c r="E10" i="8" s="1"/>
  <c r="N25" i="7"/>
  <c r="K25" i="7"/>
  <c r="J25" i="7"/>
  <c r="N24" i="7"/>
  <c r="N29" i="7" s="1"/>
  <c r="M24" i="7"/>
  <c r="H24" i="7"/>
  <c r="H29" i="7" s="1"/>
  <c r="N23" i="7"/>
  <c r="M23" i="7"/>
  <c r="L23" i="7"/>
  <c r="K23" i="7"/>
  <c r="J23" i="7"/>
  <c r="I23" i="7"/>
  <c r="H23" i="7"/>
  <c r="G23" i="7"/>
  <c r="F23" i="7"/>
  <c r="E22" i="7"/>
  <c r="E21" i="7"/>
  <c r="L19" i="7"/>
  <c r="L28" i="7" s="1"/>
  <c r="G19" i="7"/>
  <c r="G28" i="7" s="1"/>
  <c r="E28" i="7" s="1"/>
  <c r="E19" i="7"/>
  <c r="L18" i="7"/>
  <c r="L27" i="7" s="1"/>
  <c r="K18" i="7"/>
  <c r="K27" i="7" s="1"/>
  <c r="G18" i="7"/>
  <c r="G27" i="7" s="1"/>
  <c r="F18" i="7"/>
  <c r="F27" i="7" s="1"/>
  <c r="M17" i="7"/>
  <c r="M26" i="7" s="1"/>
  <c r="L17" i="7"/>
  <c r="L26" i="7" s="1"/>
  <c r="K17" i="7"/>
  <c r="K26" i="7" s="1"/>
  <c r="J17" i="7"/>
  <c r="J26" i="7" s="1"/>
  <c r="G17" i="7"/>
  <c r="G26" i="7" s="1"/>
  <c r="F17" i="7"/>
  <c r="F26" i="7" s="1"/>
  <c r="E26" i="7" s="1"/>
  <c r="E17" i="7"/>
  <c r="L16" i="7"/>
  <c r="L25" i="7" s="1"/>
  <c r="G16" i="7"/>
  <c r="E16" i="7" s="1"/>
  <c r="L15" i="7"/>
  <c r="L20" i="7" s="1"/>
  <c r="K15" i="7"/>
  <c r="K24" i="7" s="1"/>
  <c r="K29" i="7" s="1"/>
  <c r="J15" i="7"/>
  <c r="J20" i="7" s="1"/>
  <c r="I15" i="7"/>
  <c r="I24" i="7" s="1"/>
  <c r="I29" i="7" s="1"/>
  <c r="G15" i="7"/>
  <c r="G24" i="7" s="1"/>
  <c r="F15" i="7"/>
  <c r="F24" i="7" s="1"/>
  <c r="L14" i="7"/>
  <c r="K14" i="7"/>
  <c r="G14" i="7"/>
  <c r="F14" i="7"/>
  <c r="E13" i="7"/>
  <c r="E12" i="7"/>
  <c r="E11" i="7"/>
  <c r="M10" i="7"/>
  <c r="L10" i="7"/>
  <c r="K10" i="7"/>
  <c r="J10" i="7"/>
  <c r="I10" i="7"/>
  <c r="G10" i="7"/>
  <c r="F10" i="7"/>
  <c r="E10" i="7"/>
  <c r="E9" i="7"/>
  <c r="E8" i="7"/>
  <c r="E7" i="7"/>
  <c r="E6" i="7"/>
  <c r="E5" i="7"/>
  <c r="N25" i="6"/>
  <c r="K25" i="6"/>
  <c r="J25" i="6"/>
  <c r="N24" i="6"/>
  <c r="N29" i="6" s="1"/>
  <c r="M24" i="6"/>
  <c r="M29" i="6" s="1"/>
  <c r="I24" i="6"/>
  <c r="I29" i="6" s="1"/>
  <c r="H24" i="6"/>
  <c r="H29" i="6" s="1"/>
  <c r="N23" i="6"/>
  <c r="M23" i="6"/>
  <c r="L23" i="6"/>
  <c r="K23" i="6"/>
  <c r="J23" i="6"/>
  <c r="I23" i="6"/>
  <c r="H23" i="6"/>
  <c r="G23" i="6"/>
  <c r="F23" i="6"/>
  <c r="E23" i="6" s="1"/>
  <c r="E22" i="6"/>
  <c r="E21" i="6"/>
  <c r="N20" i="6"/>
  <c r="M20" i="6"/>
  <c r="I20" i="6"/>
  <c r="H20" i="6"/>
  <c r="L19" i="6"/>
  <c r="L28" i="6" s="1"/>
  <c r="G19" i="6"/>
  <c r="G28" i="6" s="1"/>
  <c r="E28" i="6" s="1"/>
  <c r="E19" i="6"/>
  <c r="L18" i="6"/>
  <c r="L27" i="6" s="1"/>
  <c r="K18" i="6"/>
  <c r="K27" i="6" s="1"/>
  <c r="G18" i="6"/>
  <c r="G27" i="6" s="1"/>
  <c r="F18" i="6"/>
  <c r="E18" i="6" s="1"/>
  <c r="L17" i="6"/>
  <c r="L26" i="6" s="1"/>
  <c r="K17" i="6"/>
  <c r="K26" i="6" s="1"/>
  <c r="J17" i="6"/>
  <c r="J26" i="6" s="1"/>
  <c r="G17" i="6"/>
  <c r="G26" i="6" s="1"/>
  <c r="F17" i="6"/>
  <c r="E17" i="6" s="1"/>
  <c r="L16" i="6"/>
  <c r="L25" i="6" s="1"/>
  <c r="G16" i="6"/>
  <c r="G25" i="6" s="1"/>
  <c r="E25" i="6" s="1"/>
  <c r="L15" i="6"/>
  <c r="L24" i="6" s="1"/>
  <c r="L29" i="6" s="1"/>
  <c r="K15" i="6"/>
  <c r="K24" i="6" s="1"/>
  <c r="K29" i="6" s="1"/>
  <c r="J15" i="6"/>
  <c r="J24" i="6" s="1"/>
  <c r="J29" i="6" s="1"/>
  <c r="G15" i="6"/>
  <c r="G24" i="6" s="1"/>
  <c r="G29" i="6" s="1"/>
  <c r="F15" i="6"/>
  <c r="F24" i="6" s="1"/>
  <c r="N14" i="6"/>
  <c r="M14" i="6"/>
  <c r="L14" i="6"/>
  <c r="K14" i="6"/>
  <c r="J14" i="6"/>
  <c r="I14" i="6"/>
  <c r="H14" i="6"/>
  <c r="G14" i="6"/>
  <c r="F14" i="6"/>
  <c r="E14" i="6" s="1"/>
  <c r="E13" i="6"/>
  <c r="E12" i="6"/>
  <c r="E11" i="6"/>
  <c r="N10" i="6"/>
  <c r="M10" i="6"/>
  <c r="L10" i="6"/>
  <c r="K10" i="6"/>
  <c r="J10" i="6"/>
  <c r="I10" i="6"/>
  <c r="H10" i="6"/>
  <c r="G10" i="6"/>
  <c r="F10" i="6"/>
  <c r="E9" i="6"/>
  <c r="E8" i="6"/>
  <c r="E7" i="6"/>
  <c r="E6" i="6"/>
  <c r="E5" i="6"/>
  <c r="E10" i="6" l="1"/>
  <c r="E15" i="6"/>
  <c r="E16" i="6"/>
  <c r="E23" i="7"/>
  <c r="E23" i="8"/>
  <c r="E14" i="7"/>
  <c r="E15" i="7"/>
  <c r="E23" i="9"/>
  <c r="E24" i="6"/>
  <c r="F20" i="6"/>
  <c r="J20" i="6"/>
  <c r="L20" i="6"/>
  <c r="F26" i="6"/>
  <c r="E26" i="6" s="1"/>
  <c r="F27" i="6"/>
  <c r="E27" i="6" s="1"/>
  <c r="F29" i="7"/>
  <c r="E24" i="7"/>
  <c r="M29" i="7"/>
  <c r="F24" i="13"/>
  <c r="F20" i="13"/>
  <c r="G20" i="6"/>
  <c r="K20" i="6"/>
  <c r="E27" i="7"/>
  <c r="F20" i="12"/>
  <c r="F24" i="12"/>
  <c r="F20" i="7"/>
  <c r="I20" i="7"/>
  <c r="K20" i="7"/>
  <c r="M20" i="7"/>
  <c r="J24" i="7"/>
  <c r="J29" i="7" s="1"/>
  <c r="L24" i="7"/>
  <c r="L29" i="7" s="1"/>
  <c r="G25" i="7"/>
  <c r="E25" i="7" s="1"/>
  <c r="E15" i="8"/>
  <c r="G20" i="8"/>
  <c r="L20" i="8"/>
  <c r="F24" i="8"/>
  <c r="F29" i="8" s="1"/>
  <c r="E15" i="9"/>
  <c r="E16" i="9"/>
  <c r="E17" i="9"/>
  <c r="E18" i="9"/>
  <c r="E19" i="9"/>
  <c r="E24" i="9"/>
  <c r="E29" i="9" s="1"/>
  <c r="E20" i="12"/>
  <c r="G20" i="12"/>
  <c r="K20" i="12"/>
  <c r="N20" i="12"/>
  <c r="E24" i="13"/>
  <c r="E20" i="13"/>
  <c r="G24" i="13"/>
  <c r="G20" i="13"/>
  <c r="K20" i="13"/>
  <c r="K24" i="13"/>
  <c r="F20" i="16"/>
  <c r="F24" i="16"/>
  <c r="F20" i="18"/>
  <c r="F24" i="18"/>
  <c r="E18" i="7"/>
  <c r="G20" i="7"/>
  <c r="K20" i="8"/>
  <c r="J20" i="12"/>
  <c r="L20" i="12"/>
  <c r="J24" i="13"/>
  <c r="J20" i="13"/>
  <c r="L24" i="13"/>
  <c r="L20" i="13"/>
  <c r="F24" i="14"/>
  <c r="F20" i="14"/>
  <c r="F20" i="15"/>
  <c r="F24" i="15"/>
  <c r="F24" i="17"/>
  <c r="F20" i="17"/>
  <c r="E20" i="14"/>
  <c r="G20" i="14"/>
  <c r="K20" i="14"/>
  <c r="N20" i="14"/>
  <c r="J24" i="14"/>
  <c r="L24" i="14"/>
  <c r="E20" i="15"/>
  <c r="G20" i="15"/>
  <c r="K20" i="15"/>
  <c r="N20" i="15"/>
  <c r="E20" i="16"/>
  <c r="G20" i="16"/>
  <c r="K20" i="16"/>
  <c r="N20" i="16"/>
  <c r="E20" i="17"/>
  <c r="G20" i="17"/>
  <c r="K20" i="17"/>
  <c r="J24" i="17"/>
  <c r="L24" i="17"/>
  <c r="E20" i="18"/>
  <c r="G20" i="18"/>
  <c r="K20" i="18"/>
  <c r="J20" i="15"/>
  <c r="L20" i="15"/>
  <c r="J20" i="16"/>
  <c r="L20" i="16"/>
  <c r="J20" i="18"/>
  <c r="L20" i="18"/>
  <c r="E20" i="9" l="1"/>
  <c r="E24" i="8"/>
  <c r="E29" i="8" s="1"/>
  <c r="E20" i="8"/>
  <c r="F29" i="6"/>
  <c r="E29" i="6" s="1"/>
  <c r="E20" i="7"/>
  <c r="G29" i="7"/>
  <c r="E29" i="7" s="1"/>
  <c r="E20" i="6"/>
</calcChain>
</file>

<file path=xl/sharedStrings.xml><?xml version="1.0" encoding="utf-8"?>
<sst xmlns="http://schemas.openxmlformats.org/spreadsheetml/2006/main" count="1499" uniqueCount="104">
  <si>
    <t>Estadísticas pesqueras</t>
  </si>
  <si>
    <t>Encuesta de establecimientos de acuicultura. Producción</t>
  </si>
  <si>
    <t>Producción. Valor y cantidad, por fase de cultivo, tipo de acuicultura, origen del agua y grupo de especies</t>
  </si>
  <si>
    <t xml:space="preserve">Tabla 1. </t>
  </si>
  <si>
    <t>Año 2015. Producción. Valor y cantidad, por fase de cultivo, tipo de acuicultura, origen del agua y grupo de especies</t>
  </si>
  <si>
    <t xml:space="preserve">Tabla 2. </t>
  </si>
  <si>
    <t>Año 2014. Producción. Valor y cantidad, por fase de cultivo, tipo de acuicultura, origen del agua y grupo de especies</t>
  </si>
  <si>
    <t xml:space="preserve">Tabla 3. </t>
  </si>
  <si>
    <t>Año 2013. Producción. Valor y cantidad, por fase de cultivo, tipo de acuicultura, origen del agua y grupo de especies</t>
  </si>
  <si>
    <t xml:space="preserve">Tabla 4. </t>
  </si>
  <si>
    <t>Año 2012. Producción. Valor y cantidad, por fase de cultivo, tipo de acuicultura, origen del agua y grupo de especies</t>
  </si>
  <si>
    <t xml:space="preserve">Tabla 5. </t>
  </si>
  <si>
    <t>Año 2011. Producción. Valor y cantidad, por fase de cultivo, tipo de acuicultura, origen del agua y grupo de especies</t>
  </si>
  <si>
    <t xml:space="preserve">Tabla 6. </t>
  </si>
  <si>
    <t>Año 2010. Producción. Valor y cantidad, por fase de cultivo, tipo de acuicultura, origen del agua y grupo de especies</t>
  </si>
  <si>
    <t xml:space="preserve">Tabla 7. </t>
  </si>
  <si>
    <t>Año 2009. Producción. Valor y cantidad, por fase de cultivo, tipo de acuicultura, origen del agua y grupo de especies</t>
  </si>
  <si>
    <t xml:space="preserve">Tabla 8. </t>
  </si>
  <si>
    <t>Año 2008. Producción. Valor y cantidad, por fase de cultivo, tipo de acuicultura, origen del agua y grupo de especies</t>
  </si>
  <si>
    <t xml:space="preserve">Tabla 9. </t>
  </si>
  <si>
    <t>Año 2007. Producción. Valor y cantidad, por fase de cultivo, tipo de acuicultura, origen del agua y grupo de especies</t>
  </si>
  <si>
    <t xml:space="preserve">Tabla 10. </t>
  </si>
  <si>
    <t>Año 2006. Producción. Valor y cantidad, por fase de cultivo, tipo de acuicultura, origen del agua y grupo de especies</t>
  </si>
  <si>
    <t xml:space="preserve">Tabla 11. </t>
  </si>
  <si>
    <t>Año 2005. Producción. Valor y cantidad, por fase de cultivo, tipo de acuicultura, origen del agua y grupo de especies</t>
  </si>
  <si>
    <t xml:space="preserve">Tabla 12. </t>
  </si>
  <si>
    <t>Año 2004. Producción. Valor y cantidad, por fase de cultivo, tipo de acuicultura, origen del agua y grupo de especies</t>
  </si>
  <si>
    <t>Tabla 13.</t>
  </si>
  <si>
    <t>Año 2003. Producción. Valor y cantidad, por fase de cultivo, tipo de acuicultura, origen del agua y grupo de especies</t>
  </si>
  <si>
    <t>Tabla 14.</t>
  </si>
  <si>
    <t>Año 2002. Producción. Valor y cantidad, por fase de cultivo, tipo de acuicultura, origen del agua y grupo de especies</t>
  </si>
  <si>
    <t>PRODUCCIÓN. VALOR Y CANTIDAD, POR FASE DE CULTIVO, TIPO DE ACUICULTURA, ORIGEN DEL AGUA Y GRUPO DE ESPECIES. Año 2015</t>
  </si>
  <si>
    <t>Tipo de acuicultura</t>
  </si>
  <si>
    <t>Origen del agua</t>
  </si>
  <si>
    <t>Grupo de especies</t>
  </si>
  <si>
    <t>Valor (€)</t>
  </si>
  <si>
    <t>Cantidad</t>
  </si>
  <si>
    <t>Total</t>
  </si>
  <si>
    <t>Fases 1, 2, 3 y 5</t>
  </si>
  <si>
    <t xml:space="preserve">Fase 4.  Engorde a talla comercial
</t>
  </si>
  <si>
    <t>Fase 1. Puesta
(Miles de huevos)</t>
  </si>
  <si>
    <t>Fase 1. Puesta (kg)</t>
  </si>
  <si>
    <t>Fase 2.   Incubación y/o cría (Hatchery) (Alevines, postlarvas, semillas) (Miles de individuos)</t>
  </si>
  <si>
    <t>Fase 3. Preengorde semillero
(Miles de individuos)</t>
  </si>
  <si>
    <t>Fase 4.   Engorde a talla comercial
(kg)</t>
  </si>
  <si>
    <t>Fase 4. Engorde a talla comercial (Miles de individuos para repoblación)</t>
  </si>
  <si>
    <t>Fase 5. Engorde a madurez sexual (Miles de individuos)</t>
  </si>
  <si>
    <t>MARINA</t>
  </si>
  <si>
    <t>De mar</t>
  </si>
  <si>
    <t>Peces</t>
  </si>
  <si>
    <t>Crustáceos</t>
  </si>
  <si>
    <t>Moluscos</t>
  </si>
  <si>
    <t>Otros invertebrados</t>
  </si>
  <si>
    <t>Plantas acuáticas</t>
  </si>
  <si>
    <t>Suma</t>
  </si>
  <si>
    <t>De zona intermareal salobre</t>
  </si>
  <si>
    <t>CONTINENTAL</t>
  </si>
  <si>
    <t>De zona continental</t>
  </si>
  <si>
    <t>TOTAL</t>
  </si>
  <si>
    <t>FUENTE: Encuesta de Establecimientos de Acuicultura</t>
  </si>
  <si>
    <t>PRODUCCIÓN. VALOR Y CANTIDAD, POR FASE DE CULTIVO, TIPO DE ACUICULTURA, ORIGEN DEL AGUA Y GRUPO DE ESPECIES. Año 2014</t>
  </si>
  <si>
    <t>PRODUCCIÓN. VALOR Y CANTIDAD, POR FASE DE CULTIVO, TIPO DE ACUICULTURA, ORIGEN DEL AGUA Y GRUPO DE ESPECIES. Año 2013</t>
  </si>
  <si>
    <t>PRODUCCIÓN. VALOR Y CANTIDAD, POR FASE DE CULTIVO, TIPO DE ACUICULTURA, ORIGEN DEL AGUA Y GRUPO DE ESPECIES. Año 2012</t>
  </si>
  <si>
    <t>PRODUCCIÓN. VALOR Y CANTIDAD, POR FASE DE CULTIVO, TIPO DE ACUICULTURA, ORIGEN DEL AGUA Y GRUPO DE ESPECIES. Año 2011</t>
  </si>
  <si>
    <t>PRODUCCIÓN. VALOR Y CANTIDAD, POR FASE DE CULTIVO, TIPO DE ACUICULTURA, ORIGEN DEL AGUA Y GRUPO DE ESPECIES. Año 2010</t>
  </si>
  <si>
    <t>FUENTE: Subdirección General de Estadística del MARM</t>
  </si>
  <si>
    <t>PRODUCCIÓN. VALOR Y CANTIDAD, POR FASE DE CULTIVO, TIPO DE ACUICULTURA, ORIGEN DEL AGUA Y GRUPO DE ESPECIES. Año 2009</t>
  </si>
  <si>
    <t>PRODUCCIÓN. VALOR Y CANTIDAD, POR FASE DE CULTIVO, TIPO DE ACUICULTURA, ORIGEN DEL AGUA Y GRUPO DE ESPECIES. Año 2008</t>
  </si>
  <si>
    <t>PRODUCCIÓN. VALOR Y CANTIDAD, POR FASE DE CULTIVO, TIPO DE ACUICULTURA, ORIGEN DEL AGUA Y GRUPO DE ESPECIES. Año 2007</t>
  </si>
  <si>
    <t>FUENTE: Subdirección General de Estadísticas Agroalimentarias del MAPA</t>
  </si>
  <si>
    <t>PRODUCCIÓN. VALOR Y CANTIDAD, POR FASE DE CULTIVO, TIPO DE ACUICULTURA, ORIGEN DEL AGUA Y GRUPO DE ESPECIES. Año 2006</t>
  </si>
  <si>
    <t>PRODUCCIÓN. VALOR Y CANTIDAD, POR FASE DE CULTIVO, TIPO DE ACUICULTURA, ORIGEN DEL AGUA Y GRUPO DE ESPECIES. Año 2005</t>
  </si>
  <si>
    <t>PRODUCCIÓN. VALOR Y CANTIDAD, POR FASE DE CULTIVO, TIPO DE ACUICULTURA, ORIGEN DEL AGUA Y GRUPO DE ESPECIES. Año 2004</t>
  </si>
  <si>
    <t>PRODUCCIÓN. VALOR Y CANTIDAD, POR FASE DE CULTIVO, TIPO DE ACUICULTURA, ORIGEN DEL AGUA Y GRUPO DE ESPECIES. Año 2003</t>
  </si>
  <si>
    <t>PRODUCCIÓN. VALOR Y CANTIDAD, POR FASE DE CULTIVO, TIPO DE ACUICULTURA, ORIGEN DEL AGUA Y GRUPO DE ESPECIES. Año 2002</t>
  </si>
  <si>
    <t>PRODUCCIÓN. VALOR Y CANTIDAD, POR FASE DE CULTIVO, TIPO DE ACUICULTURA, ORIGEN DEL AGUA Y GRUPO DE ESPECIES. Año 2016</t>
  </si>
  <si>
    <t>Fase 4.   Engorde a talla comercial. Producción total 
(kg)</t>
  </si>
  <si>
    <t>Fase 4.   Engorde a talla comercial. Producción sin valor
(kg)</t>
  </si>
  <si>
    <t>Fase 4.   Engorde a talla comercial. Producción con  valor
(kg)</t>
  </si>
  <si>
    <t>Tabla 15.</t>
  </si>
  <si>
    <t>Año 2016. Producción. Valor y cantidad, por fase de cultivo, tipo de acuicultura, origen del agua y grupo de especies</t>
  </si>
  <si>
    <t>PRODUCCIÓN. VALOR Y CANTIDAD, POR FASE DE CULTIVO, TIPO DE ACUICULTURA, ORIGEN DEL AGUA Y GRUPO DE ESPECIES. Año 2017</t>
  </si>
  <si>
    <t>Tabla 16.</t>
  </si>
  <si>
    <t>Año 2017. Producción. Valor y cantidad, por fase de cultivo, tipo de acuicultura, origen del agua y grupo de especies</t>
  </si>
  <si>
    <t>PRODUCCIÓN. VALOR Y CANTIDAD, POR FASE DE CULTIVO, TIPO DE ACUICULTURA, ORIGEN DEL AGUA Y GRUPO DE ESPECIES. AÑO 2018</t>
  </si>
  <si>
    <t>Molucos</t>
  </si>
  <si>
    <t>Tabla 17.</t>
  </si>
  <si>
    <t>Año 2018. Producción. Valor y cantidad, por fase de cultivo, tipo de acuicultura, origen del agua y grupo de especies</t>
  </si>
  <si>
    <t>PRODUCCIÓN. VALOR Y CANTIDAD, POR FASE DE CULTIVO, TIPO DE ACUICULTURA, ORIGEN DEL AGUA Y GRUPO DE ESPECIES. AÑO 2019</t>
  </si>
  <si>
    <t>Tabla 18.</t>
  </si>
  <si>
    <t>Año 2019. Producción. Valor y cantidad, por fase de cultivo, tipo de acuicultura, origen del agua y grupo de especies</t>
  </si>
  <si>
    <t>PRODUCCIÓN. VALOR Y CANTIDAD, POR FASE DE CULTIVO, TIPO DE ACUICULTURA, ORIGEN DEL AGUA Y GRUPO DE ESPECIES. AÑO 2020</t>
  </si>
  <si>
    <t>Tabla 19.</t>
  </si>
  <si>
    <t>Año 2020. Producción. Valor y cantidad, por fase de cultivo, tipo de acuicultura, origen del agua y grupo de especies</t>
  </si>
  <si>
    <t>PRODUCCIÓN. VALOR Y CANTIDAD, POR FASE DE CULTIVO, TIPO DE ACUICULTURA, ORIGEN DEL AGUA Y GRUPO DE ESPECIES. AÑO 2021</t>
  </si>
  <si>
    <t>Tabla 20.</t>
  </si>
  <si>
    <t>Año 2021. Producción. Valor y cantidad, por fase de cultivo, tipo de acuicultura, origen del agua y grupo de especies</t>
  </si>
  <si>
    <t>S.E.</t>
  </si>
  <si>
    <t>s.e.: Dato no publicable por secreto estadístico</t>
  </si>
  <si>
    <t>PRODUCCIÓN. VALOR Y CANTIDAD, POR FASE DE CULTIVO, TIPO DE ACUICULTURA, ORIGEN DEL AGUA Y GRUPO DE ESPECIES. AÑO 2022</t>
  </si>
  <si>
    <t>S. E.</t>
  </si>
  <si>
    <t>Tabla 21.</t>
  </si>
  <si>
    <t>Año 2022. Producción. Valor y cantidad, por fase de cultivo, tipo de acuicultura, origen del agua y grupo de especies</t>
  </si>
  <si>
    <t>Anfibios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</si>
</sst>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u/>
      <sz val="10"/>
      <name val="Cambria"/>
      <family val="1"/>
    </font>
    <font>
      <u/>
      <sz val="10"/>
      <color indexed="62"/>
      <name val="Cambria"/>
      <family val="1"/>
    </font>
    <font>
      <b/>
      <sz val="10"/>
      <name val="Arial"/>
      <family val="2"/>
    </font>
    <font>
      <sz val="8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2C5"/>
        <bgColor indexed="64"/>
      </patternFill>
    </fill>
    <fill>
      <patternFill patternType="solid">
        <fgColor theme="9" tint="0.39997558519241921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855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4" fillId="0" borderId="0" xfId="2" applyFont="1" applyFill="1" applyBorder="1" applyAlignment="1">
      <alignment vertical="center" wrapText="1"/>
    </xf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8" fillId="0" borderId="0" xfId="4" applyFont="1" applyBorder="1" applyAlignment="1" applyProtection="1">
      <alignment vertical="center"/>
    </xf>
    <xf numFmtId="0" fontId="1" fillId="0" borderId="0" xfId="1" applyAlignment="1">
      <alignment vertical="center"/>
    </xf>
    <xf numFmtId="0" fontId="9" fillId="0" borderId="0" xfId="4" applyFont="1" applyBorder="1" applyAlignment="1" applyProtection="1">
      <alignment vertical="center"/>
    </xf>
    <xf numFmtId="0" fontId="1" fillId="0" borderId="0" xfId="1" applyBorder="1"/>
    <xf numFmtId="0" fontId="11" fillId="4" borderId="0" xfId="6" applyFill="1"/>
    <xf numFmtId="0" fontId="10" fillId="4" borderId="0" xfId="5" applyFont="1" applyFill="1" applyBorder="1" applyAlignment="1">
      <alignment horizontal="left" vertical="center" wrapText="1"/>
    </xf>
    <xf numFmtId="4" fontId="10" fillId="6" borderId="9" xfId="8" applyNumberFormat="1" applyFont="1" applyFill="1" applyBorder="1" applyAlignment="1">
      <alignment horizontal="center" vertical="center"/>
    </xf>
    <xf numFmtId="4" fontId="10" fillId="6" borderId="10" xfId="8" applyNumberFormat="1" applyFont="1" applyFill="1" applyBorder="1" applyAlignment="1">
      <alignment horizontal="center" vertical="center"/>
    </xf>
    <xf numFmtId="4" fontId="10" fillId="6" borderId="12" xfId="8" applyNumberFormat="1" applyFont="1" applyFill="1" applyBorder="1" applyAlignment="1">
      <alignment horizontal="center" vertical="center" wrapText="1"/>
    </xf>
    <xf numFmtId="4" fontId="10" fillId="6" borderId="13" xfId="8" applyNumberFormat="1" applyFont="1" applyFill="1" applyBorder="1" applyAlignment="1">
      <alignment horizontal="center" vertical="center" wrapText="1"/>
    </xf>
    <xf numFmtId="0" fontId="10" fillId="6" borderId="14" xfId="5" applyFont="1" applyFill="1" applyBorder="1" applyAlignment="1">
      <alignment horizontal="center" vertical="center" wrapText="1"/>
    </xf>
    <xf numFmtId="0" fontId="10" fillId="6" borderId="10" xfId="5" applyFont="1" applyFill="1" applyBorder="1" applyAlignment="1">
      <alignment horizontal="center" vertical="center" wrapText="1"/>
    </xf>
    <xf numFmtId="4" fontId="10" fillId="6" borderId="10" xfId="8" applyNumberFormat="1" applyFont="1" applyFill="1" applyBorder="1" applyAlignment="1">
      <alignment horizontal="center" vertical="center" wrapText="1"/>
    </xf>
    <xf numFmtId="4" fontId="10" fillId="6" borderId="15" xfId="8" applyNumberFormat="1" applyFont="1" applyFill="1" applyBorder="1" applyAlignment="1">
      <alignment horizontal="center" vertical="center" wrapText="1"/>
    </xf>
    <xf numFmtId="0" fontId="1" fillId="0" borderId="18" xfId="9" applyFont="1" applyBorder="1"/>
    <xf numFmtId="4" fontId="1" fillId="0" borderId="19" xfId="10" applyNumberFormat="1" applyBorder="1"/>
    <xf numFmtId="4" fontId="1" fillId="0" borderId="20" xfId="10" applyNumberFormat="1" applyBorder="1"/>
    <xf numFmtId="4" fontId="1" fillId="0" borderId="21" xfId="6" applyNumberFormat="1" applyFont="1" applyBorder="1"/>
    <xf numFmtId="4" fontId="1" fillId="0" borderId="22" xfId="10" applyNumberFormat="1" applyFont="1" applyBorder="1"/>
    <xf numFmtId="4" fontId="1" fillId="0" borderId="23" xfId="10" applyNumberFormat="1" applyFont="1" applyBorder="1"/>
    <xf numFmtId="4" fontId="1" fillId="0" borderId="24" xfId="6" applyNumberFormat="1" applyFont="1" applyBorder="1"/>
    <xf numFmtId="4" fontId="1" fillId="0" borderId="25" xfId="6" applyNumberFormat="1" applyFont="1" applyBorder="1"/>
    <xf numFmtId="4" fontId="1" fillId="0" borderId="26" xfId="6" applyNumberFormat="1" applyFont="1" applyBorder="1"/>
    <xf numFmtId="4" fontId="1" fillId="0" borderId="27" xfId="10" applyNumberFormat="1" applyBorder="1"/>
    <xf numFmtId="0" fontId="1" fillId="0" borderId="30" xfId="9" applyFont="1" applyBorder="1"/>
    <xf numFmtId="4" fontId="1" fillId="0" borderId="31" xfId="10" applyNumberFormat="1" applyBorder="1"/>
    <xf numFmtId="4" fontId="1" fillId="0" borderId="32" xfId="10" applyNumberFormat="1" applyBorder="1"/>
    <xf numFmtId="4" fontId="1" fillId="0" borderId="33" xfId="10" applyNumberFormat="1" applyBorder="1"/>
    <xf numFmtId="4" fontId="1" fillId="0" borderId="34" xfId="10" applyNumberFormat="1" applyBorder="1"/>
    <xf numFmtId="4" fontId="1" fillId="0" borderId="35" xfId="10" applyNumberFormat="1" applyBorder="1"/>
    <xf numFmtId="4" fontId="1" fillId="0" borderId="18" xfId="10" applyNumberFormat="1" applyBorder="1"/>
    <xf numFmtId="0" fontId="1" fillId="0" borderId="36" xfId="9" applyFont="1" applyBorder="1"/>
    <xf numFmtId="4" fontId="1" fillId="0" borderId="37" xfId="10" applyNumberFormat="1" applyBorder="1"/>
    <xf numFmtId="4" fontId="1" fillId="0" borderId="38" xfId="10" applyNumberFormat="1" applyBorder="1"/>
    <xf numFmtId="4" fontId="1" fillId="0" borderId="39" xfId="10" applyNumberFormat="1" applyBorder="1"/>
    <xf numFmtId="0" fontId="1" fillId="8" borderId="41" xfId="9" applyFont="1" applyFill="1" applyBorder="1" applyAlignment="1">
      <alignment horizontal="right"/>
    </xf>
    <xf numFmtId="4" fontId="1" fillId="8" borderId="42" xfId="9" applyNumberFormat="1" applyFill="1" applyBorder="1"/>
    <xf numFmtId="4" fontId="1" fillId="8" borderId="43" xfId="9" applyNumberFormat="1" applyFill="1" applyBorder="1"/>
    <xf numFmtId="4" fontId="1" fillId="8" borderId="44" xfId="9" applyNumberFormat="1" applyFill="1" applyBorder="1"/>
    <xf numFmtId="4" fontId="1" fillId="8" borderId="41" xfId="9" applyNumberFormat="1" applyFill="1" applyBorder="1"/>
    <xf numFmtId="4" fontId="1" fillId="8" borderId="45" xfId="9" applyNumberFormat="1" applyFill="1" applyBorder="1"/>
    <xf numFmtId="4" fontId="1" fillId="0" borderId="47" xfId="10" applyNumberFormat="1" applyBorder="1"/>
    <xf numFmtId="164" fontId="1" fillId="0" borderId="27" xfId="10" applyNumberFormat="1" applyBorder="1"/>
    <xf numFmtId="4" fontId="1" fillId="0" borderId="48" xfId="10" applyNumberFormat="1" applyBorder="1"/>
    <xf numFmtId="4" fontId="1" fillId="0" borderId="33" xfId="10" applyNumberFormat="1" applyFill="1" applyBorder="1"/>
    <xf numFmtId="4" fontId="1" fillId="8" borderId="43" xfId="11" applyNumberFormat="1" applyFill="1" applyBorder="1"/>
    <xf numFmtId="164" fontId="1" fillId="8" borderId="45" xfId="9" applyNumberFormat="1" applyFill="1" applyBorder="1"/>
    <xf numFmtId="4" fontId="1" fillId="0" borderId="48" xfId="9" applyNumberFormat="1" applyBorder="1"/>
    <xf numFmtId="4" fontId="1" fillId="0" borderId="33" xfId="9" applyNumberFormat="1" applyBorder="1"/>
    <xf numFmtId="4" fontId="1" fillId="0" borderId="34" xfId="11" applyNumberFormat="1" applyBorder="1"/>
    <xf numFmtId="4" fontId="1" fillId="0" borderId="35" xfId="11" applyNumberFormat="1" applyBorder="1"/>
    <xf numFmtId="4" fontId="1" fillId="0" borderId="33" xfId="11" applyNumberFormat="1" applyBorder="1"/>
    <xf numFmtId="4" fontId="1" fillId="0" borderId="18" xfId="11" applyNumberFormat="1" applyBorder="1"/>
    <xf numFmtId="4" fontId="1" fillId="0" borderId="27" xfId="11" applyNumberFormat="1" applyBorder="1"/>
    <xf numFmtId="4" fontId="1" fillId="0" borderId="32" xfId="9" applyNumberFormat="1" applyBorder="1"/>
    <xf numFmtId="4" fontId="1" fillId="0" borderId="49" xfId="11" applyNumberFormat="1" applyBorder="1"/>
    <xf numFmtId="4" fontId="1" fillId="0" borderId="50" xfId="11" applyNumberFormat="1" applyBorder="1"/>
    <xf numFmtId="4" fontId="1" fillId="0" borderId="32" xfId="11" applyNumberFormat="1" applyBorder="1"/>
    <xf numFmtId="4" fontId="1" fillId="0" borderId="30" xfId="11" applyNumberFormat="1" applyBorder="1"/>
    <xf numFmtId="4" fontId="1" fillId="0" borderId="51" xfId="11" applyNumberFormat="1" applyBorder="1"/>
    <xf numFmtId="4" fontId="1" fillId="0" borderId="38" xfId="9" applyNumberFormat="1" applyBorder="1"/>
    <xf numFmtId="4" fontId="1" fillId="0" borderId="52" xfId="11" applyNumberFormat="1" applyBorder="1"/>
    <xf numFmtId="4" fontId="1" fillId="0" borderId="53" xfId="11" applyNumberFormat="1" applyBorder="1"/>
    <xf numFmtId="4" fontId="1" fillId="0" borderId="38" xfId="11" applyNumberFormat="1" applyBorder="1"/>
    <xf numFmtId="4" fontId="1" fillId="0" borderId="36" xfId="11" applyNumberFormat="1" applyBorder="1"/>
    <xf numFmtId="4" fontId="1" fillId="0" borderId="54" xfId="11" applyNumberFormat="1" applyBorder="1"/>
    <xf numFmtId="0" fontId="1" fillId="3" borderId="41" xfId="9" applyFont="1" applyFill="1" applyBorder="1" applyAlignment="1">
      <alignment horizontal="right"/>
    </xf>
    <xf numFmtId="4" fontId="10" fillId="3" borderId="42" xfId="9" applyNumberFormat="1" applyFont="1" applyFill="1" applyBorder="1"/>
    <xf numFmtId="4" fontId="10" fillId="3" borderId="43" xfId="9" applyNumberFormat="1" applyFont="1" applyFill="1" applyBorder="1"/>
    <xf numFmtId="4" fontId="10" fillId="3" borderId="44" xfId="11" applyNumberFormat="1" applyFont="1" applyFill="1" applyBorder="1"/>
    <xf numFmtId="4" fontId="10" fillId="3" borderId="43" xfId="11" applyNumberFormat="1" applyFont="1" applyFill="1" applyBorder="1"/>
    <xf numFmtId="4" fontId="10" fillId="3" borderId="41" xfId="11" applyNumberFormat="1" applyFont="1" applyFill="1" applyBorder="1"/>
    <xf numFmtId="4" fontId="10" fillId="3" borderId="45" xfId="11" applyNumberFormat="1" applyFont="1" applyFill="1" applyBorder="1"/>
    <xf numFmtId="4" fontId="1" fillId="0" borderId="48" xfId="10" applyNumberFormat="1" applyFill="1" applyBorder="1"/>
    <xf numFmtId="4" fontId="1" fillId="0" borderId="34" xfId="11" applyNumberFormat="1" applyFont="1" applyBorder="1"/>
    <xf numFmtId="4" fontId="1" fillId="0" borderId="35" xfId="11" applyNumberFormat="1" applyFont="1" applyBorder="1"/>
    <xf numFmtId="0" fontId="1" fillId="3" borderId="11" xfId="9" applyFont="1" applyFill="1" applyBorder="1" applyAlignment="1">
      <alignment horizontal="right"/>
    </xf>
    <xf numFmtId="4" fontId="10" fillId="3" borderId="9" xfId="9" applyNumberFormat="1" applyFont="1" applyFill="1" applyBorder="1"/>
    <xf numFmtId="4" fontId="10" fillId="3" borderId="10" xfId="9" applyNumberFormat="1" applyFont="1" applyFill="1" applyBorder="1"/>
    <xf numFmtId="4" fontId="10" fillId="3" borderId="13" xfId="11" applyNumberFormat="1" applyFont="1" applyFill="1" applyBorder="1"/>
    <xf numFmtId="4" fontId="10" fillId="3" borderId="10" xfId="11" applyNumberFormat="1" applyFont="1" applyFill="1" applyBorder="1"/>
    <xf numFmtId="4" fontId="10" fillId="3" borderId="15" xfId="11" applyNumberFormat="1" applyFont="1" applyFill="1" applyBorder="1"/>
    <xf numFmtId="0" fontId="10" fillId="0" borderId="59" xfId="9" applyFont="1" applyBorder="1"/>
    <xf numFmtId="4" fontId="1" fillId="0" borderId="19" xfId="9" applyNumberFormat="1" applyBorder="1"/>
    <xf numFmtId="4" fontId="1" fillId="0" borderId="20" xfId="9" applyNumberFormat="1" applyBorder="1"/>
    <xf numFmtId="4" fontId="1" fillId="0" borderId="22" xfId="11" applyNumberFormat="1" applyBorder="1"/>
    <xf numFmtId="4" fontId="1" fillId="0" borderId="20" xfId="11" applyNumberFormat="1" applyBorder="1"/>
    <xf numFmtId="4" fontId="1" fillId="0" borderId="60" xfId="11" applyNumberFormat="1" applyBorder="1"/>
    <xf numFmtId="0" fontId="10" fillId="0" borderId="30" xfId="9" applyFont="1" applyBorder="1"/>
    <xf numFmtId="4" fontId="1" fillId="0" borderId="31" xfId="9" applyNumberFormat="1" applyBorder="1"/>
    <xf numFmtId="0" fontId="10" fillId="0" borderId="36" xfId="9" applyFont="1" applyBorder="1"/>
    <xf numFmtId="4" fontId="1" fillId="0" borderId="37" xfId="9" applyNumberFormat="1" applyBorder="1"/>
    <xf numFmtId="0" fontId="10" fillId="0" borderId="63" xfId="9" applyFont="1" applyBorder="1"/>
    <xf numFmtId="4" fontId="1" fillId="0" borderId="64" xfId="9" applyNumberFormat="1" applyBorder="1"/>
    <xf numFmtId="4" fontId="1" fillId="0" borderId="39" xfId="9" applyNumberFormat="1" applyBorder="1"/>
    <xf numFmtId="4" fontId="1" fillId="0" borderId="65" xfId="11" applyNumberFormat="1" applyBorder="1"/>
    <xf numFmtId="4" fontId="1" fillId="0" borderId="39" xfId="11" applyNumberFormat="1" applyBorder="1"/>
    <xf numFmtId="4" fontId="1" fillId="0" borderId="66" xfId="11" applyNumberFormat="1" applyBorder="1"/>
    <xf numFmtId="4" fontId="1" fillId="0" borderId="67" xfId="11" applyNumberFormat="1" applyBorder="1"/>
    <xf numFmtId="0" fontId="10" fillId="9" borderId="11" xfId="9" applyFont="1" applyFill="1" applyBorder="1" applyAlignment="1">
      <alignment horizontal="right"/>
    </xf>
    <xf numFmtId="4" fontId="10" fillId="9" borderId="70" xfId="11" applyNumberFormat="1" applyFont="1" applyFill="1" applyBorder="1"/>
    <xf numFmtId="4" fontId="10" fillId="9" borderId="71" xfId="11" applyNumberFormat="1" applyFont="1" applyFill="1" applyBorder="1"/>
    <xf numFmtId="4" fontId="10" fillId="9" borderId="72" xfId="11" applyNumberFormat="1" applyFont="1" applyFill="1" applyBorder="1"/>
    <xf numFmtId="4" fontId="10" fillId="9" borderId="73" xfId="11" applyNumberFormat="1" applyFont="1" applyFill="1" applyBorder="1"/>
    <xf numFmtId="4" fontId="10" fillId="9" borderId="69" xfId="11" applyNumberFormat="1" applyFont="1" applyFill="1" applyBorder="1"/>
    <xf numFmtId="4" fontId="10" fillId="9" borderId="74" xfId="11" applyNumberFormat="1" applyFont="1" applyFill="1" applyBorder="1"/>
    <xf numFmtId="0" fontId="1" fillId="4" borderId="0" xfId="9" applyFill="1"/>
    <xf numFmtId="0" fontId="11" fillId="4" borderId="0" xfId="6" applyFill="1" applyBorder="1"/>
    <xf numFmtId="4" fontId="10" fillId="6" borderId="13" xfId="8" applyNumberFormat="1" applyFont="1" applyFill="1" applyBorder="1" applyAlignment="1">
      <alignment horizontal="center" vertical="center"/>
    </xf>
    <xf numFmtId="4" fontId="1" fillId="8" borderId="43" xfId="9" applyNumberFormat="1" applyFont="1" applyFill="1" applyBorder="1"/>
    <xf numFmtId="4" fontId="1" fillId="8" borderId="77" xfId="9" applyNumberFormat="1" applyFill="1" applyBorder="1"/>
    <xf numFmtId="4" fontId="1" fillId="8" borderId="77" xfId="11" applyNumberFormat="1" applyFill="1" applyBorder="1"/>
    <xf numFmtId="4" fontId="1" fillId="8" borderId="44" xfId="11" applyNumberFormat="1" applyFill="1" applyBorder="1"/>
    <xf numFmtId="4" fontId="1" fillId="8" borderId="41" xfId="11" applyNumberFormat="1" applyFill="1" applyBorder="1"/>
    <xf numFmtId="4" fontId="1" fillId="8" borderId="45" xfId="11" applyNumberFormat="1" applyFill="1" applyBorder="1"/>
    <xf numFmtId="4" fontId="10" fillId="3" borderId="77" xfId="11" applyNumberFormat="1" applyFont="1" applyFill="1" applyBorder="1"/>
    <xf numFmtId="3" fontId="11" fillId="4" borderId="0" xfId="6" applyNumberFormat="1" applyFill="1" applyBorder="1"/>
    <xf numFmtId="4" fontId="1" fillId="4" borderId="0" xfId="9" applyNumberFormat="1" applyFill="1"/>
    <xf numFmtId="0" fontId="1" fillId="0" borderId="27" xfId="9" applyFont="1" applyBorder="1"/>
    <xf numFmtId="0" fontId="1" fillId="0" borderId="51" xfId="9" applyFont="1" applyBorder="1"/>
    <xf numFmtId="0" fontId="1" fillId="0" borderId="54" xfId="9" applyFont="1" applyBorder="1"/>
    <xf numFmtId="0" fontId="1" fillId="8" borderId="45" xfId="9" applyFont="1" applyFill="1" applyBorder="1" applyAlignment="1">
      <alignment horizontal="right"/>
    </xf>
    <xf numFmtId="0" fontId="1" fillId="3" borderId="45" xfId="9" applyFont="1" applyFill="1" applyBorder="1" applyAlignment="1">
      <alignment horizontal="right"/>
    </xf>
    <xf numFmtId="0" fontId="1" fillId="3" borderId="15" xfId="9" applyFont="1" applyFill="1" applyBorder="1" applyAlignment="1">
      <alignment horizontal="right"/>
    </xf>
    <xf numFmtId="0" fontId="10" fillId="0" borderId="78" xfId="9" applyFont="1" applyBorder="1"/>
    <xf numFmtId="0" fontId="10" fillId="0" borderId="51" xfId="9" applyFont="1" applyBorder="1"/>
    <xf numFmtId="0" fontId="10" fillId="0" borderId="54" xfId="9" applyFont="1" applyBorder="1"/>
    <xf numFmtId="0" fontId="10" fillId="0" borderId="67" xfId="9" applyFont="1" applyBorder="1"/>
    <xf numFmtId="0" fontId="10" fillId="9" borderId="15" xfId="9" applyFont="1" applyFill="1" applyBorder="1" applyAlignment="1">
      <alignment horizontal="right"/>
    </xf>
    <xf numFmtId="0" fontId="4" fillId="0" borderId="0" xfId="2" applyFont="1" applyFill="1" applyAlignment="1">
      <alignment vertical="center" wrapText="1"/>
    </xf>
    <xf numFmtId="0" fontId="1" fillId="0" borderId="0" xfId="9" applyFill="1"/>
    <xf numFmtId="0" fontId="1" fillId="0" borderId="0" xfId="9" applyFill="1" applyBorder="1"/>
    <xf numFmtId="0" fontId="10" fillId="0" borderId="0" xfId="5" applyFont="1" applyFill="1" applyBorder="1" applyAlignment="1">
      <alignment horizontal="left" vertical="center" wrapText="1"/>
    </xf>
    <xf numFmtId="0" fontId="1" fillId="0" borderId="0" xfId="9"/>
    <xf numFmtId="0" fontId="1" fillId="0" borderId="0" xfId="9" applyBorder="1"/>
    <xf numFmtId="0" fontId="11" fillId="0" borderId="0" xfId="6" applyFont="1" applyFill="1" applyBorder="1" applyAlignment="1">
      <alignment horizontal="center" vertical="center"/>
    </xf>
    <xf numFmtId="0" fontId="11" fillId="0" borderId="0" xfId="6" applyFont="1" applyBorder="1" applyAlignment="1">
      <alignment horizontal="center" vertical="center"/>
    </xf>
    <xf numFmtId="3" fontId="11" fillId="0" borderId="0" xfId="6" applyNumberFormat="1" applyBorder="1"/>
    <xf numFmtId="4" fontId="1" fillId="0" borderId="0" xfId="9" applyNumberFormat="1"/>
    <xf numFmtId="4" fontId="11" fillId="0" borderId="0" xfId="6" applyNumberFormat="1" applyBorder="1"/>
    <xf numFmtId="4" fontId="1" fillId="0" borderId="0" xfId="9" applyNumberFormat="1" applyBorder="1"/>
    <xf numFmtId="4" fontId="1" fillId="0" borderId="0" xfId="9" applyNumberFormat="1" applyFont="1" applyBorder="1"/>
    <xf numFmtId="0" fontId="1" fillId="0" borderId="0" xfId="9" applyFont="1"/>
    <xf numFmtId="4" fontId="12" fillId="0" borderId="0" xfId="6" applyNumberFormat="1" applyFont="1" applyAlignment="1">
      <alignment horizontal="right"/>
    </xf>
    <xf numFmtId="4" fontId="1" fillId="0" borderId="0" xfId="9" applyNumberFormat="1" applyFont="1"/>
    <xf numFmtId="3" fontId="1" fillId="0" borderId="20" xfId="10" applyNumberFormat="1" applyBorder="1"/>
    <xf numFmtId="3" fontId="1" fillId="0" borderId="21" xfId="6" applyNumberFormat="1" applyFont="1" applyBorder="1"/>
    <xf numFmtId="3" fontId="1" fillId="0" borderId="23" xfId="10" applyNumberFormat="1" applyFont="1" applyBorder="1"/>
    <xf numFmtId="3" fontId="1" fillId="0" borderId="25" xfId="6" applyNumberFormat="1" applyFont="1" applyBorder="1"/>
    <xf numFmtId="3" fontId="1" fillId="0" borderId="32" xfId="10" applyNumberFormat="1" applyBorder="1"/>
    <xf numFmtId="3" fontId="1" fillId="0" borderId="33" xfId="10" applyNumberFormat="1" applyBorder="1"/>
    <xf numFmtId="3" fontId="1" fillId="0" borderId="35" xfId="10" applyNumberFormat="1" applyBorder="1"/>
    <xf numFmtId="3" fontId="1" fillId="0" borderId="38" xfId="10" applyNumberFormat="1" applyBorder="1"/>
    <xf numFmtId="3" fontId="1" fillId="0" borderId="39" xfId="10" applyNumberFormat="1" applyBorder="1"/>
    <xf numFmtId="3" fontId="1" fillId="8" borderId="43" xfId="9" applyNumberFormat="1" applyFill="1" applyBorder="1"/>
    <xf numFmtId="3" fontId="1" fillId="8" borderId="43" xfId="9" applyNumberFormat="1" applyFont="1" applyFill="1" applyBorder="1"/>
    <xf numFmtId="3" fontId="1" fillId="8" borderId="44" xfId="9" applyNumberFormat="1" applyFill="1" applyBorder="1"/>
    <xf numFmtId="3" fontId="1" fillId="8" borderId="44" xfId="11" applyNumberFormat="1" applyFill="1" applyBorder="1"/>
    <xf numFmtId="3" fontId="1" fillId="8" borderId="43" xfId="11" applyNumberFormat="1" applyFill="1" applyBorder="1"/>
    <xf numFmtId="3" fontId="1" fillId="0" borderId="33" xfId="9" applyNumberFormat="1" applyBorder="1"/>
    <xf numFmtId="3" fontId="1" fillId="0" borderId="35" xfId="11" applyNumberFormat="1" applyBorder="1"/>
    <xf numFmtId="3" fontId="1" fillId="0" borderId="33" xfId="11" applyNumberFormat="1" applyBorder="1"/>
    <xf numFmtId="3" fontId="1" fillId="0" borderId="32" xfId="9" applyNumberFormat="1" applyBorder="1"/>
    <xf numFmtId="3" fontId="1" fillId="0" borderId="50" xfId="11" applyNumberFormat="1" applyBorder="1"/>
    <xf numFmtId="3" fontId="1" fillId="0" borderId="32" xfId="11" applyNumberFormat="1" applyBorder="1"/>
    <xf numFmtId="3" fontId="1" fillId="0" borderId="38" xfId="9" applyNumberFormat="1" applyBorder="1"/>
    <xf numFmtId="3" fontId="1" fillId="0" borderId="53" xfId="11" applyNumberFormat="1" applyBorder="1"/>
    <xf numFmtId="3" fontId="1" fillId="0" borderId="38" xfId="11" applyNumberFormat="1" applyBorder="1"/>
    <xf numFmtId="3" fontId="10" fillId="3" borderId="43" xfId="9" applyNumberFormat="1" applyFont="1" applyFill="1" applyBorder="1"/>
    <xf numFmtId="3" fontId="10" fillId="3" borderId="44" xfId="11" applyNumberFormat="1" applyFont="1" applyFill="1" applyBorder="1"/>
    <xf numFmtId="3" fontId="10" fillId="3" borderId="43" xfId="11" applyNumberFormat="1" applyFont="1" applyFill="1" applyBorder="1"/>
    <xf numFmtId="3" fontId="1" fillId="0" borderId="33" xfId="10" applyNumberFormat="1" applyFill="1" applyBorder="1"/>
    <xf numFmtId="3" fontId="10" fillId="3" borderId="10" xfId="9" applyNumberFormat="1" applyFont="1" applyFill="1" applyBorder="1"/>
    <xf numFmtId="3" fontId="10" fillId="3" borderId="14" xfId="11" applyNumberFormat="1" applyFont="1" applyFill="1" applyBorder="1"/>
    <xf numFmtId="3" fontId="10" fillId="3" borderId="10" xfId="11" applyNumberFormat="1" applyFont="1" applyFill="1" applyBorder="1"/>
    <xf numFmtId="4" fontId="10" fillId="3" borderId="11" xfId="11" applyNumberFormat="1" applyFont="1" applyFill="1" applyBorder="1"/>
    <xf numFmtId="3" fontId="1" fillId="0" borderId="20" xfId="9" applyNumberFormat="1" applyBorder="1"/>
    <xf numFmtId="3" fontId="1" fillId="0" borderId="59" xfId="9" applyNumberFormat="1" applyBorder="1"/>
    <xf numFmtId="3" fontId="1" fillId="0" borderId="60" xfId="11" applyNumberFormat="1" applyBorder="1"/>
    <xf numFmtId="3" fontId="1" fillId="0" borderId="20" xfId="11" applyNumberFormat="1" applyBorder="1"/>
    <xf numFmtId="4" fontId="1" fillId="0" borderId="59" xfId="11" applyNumberFormat="1" applyBorder="1"/>
    <xf numFmtId="4" fontId="1" fillId="0" borderId="78" xfId="11" applyNumberFormat="1" applyBorder="1"/>
    <xf numFmtId="3" fontId="1" fillId="0" borderId="30" xfId="9" applyNumberFormat="1" applyBorder="1"/>
    <xf numFmtId="3" fontId="1" fillId="0" borderId="36" xfId="9" applyNumberFormat="1" applyBorder="1"/>
    <xf numFmtId="3" fontId="1" fillId="0" borderId="39" xfId="9" applyNumberFormat="1" applyBorder="1"/>
    <xf numFmtId="3" fontId="1" fillId="0" borderId="63" xfId="9" applyNumberFormat="1" applyBorder="1"/>
    <xf numFmtId="3" fontId="1" fillId="0" borderId="66" xfId="11" applyNumberFormat="1" applyBorder="1"/>
    <xf numFmtId="3" fontId="1" fillId="0" borderId="39" xfId="11" applyNumberFormat="1" applyBorder="1"/>
    <xf numFmtId="4" fontId="1" fillId="0" borderId="63" xfId="11" applyNumberFormat="1" applyBorder="1"/>
    <xf numFmtId="3" fontId="10" fillId="9" borderId="71" xfId="11" applyNumberFormat="1" applyFont="1" applyFill="1" applyBorder="1"/>
    <xf numFmtId="3" fontId="10" fillId="9" borderId="72" xfId="11" applyNumberFormat="1" applyFont="1" applyFill="1" applyBorder="1"/>
    <xf numFmtId="3" fontId="10" fillId="9" borderId="69" xfId="11" applyNumberFormat="1" applyFont="1" applyFill="1" applyBorder="1"/>
    <xf numFmtId="0" fontId="11" fillId="0" borderId="0" xfId="6" applyFont="1" applyFill="1"/>
    <xf numFmtId="0" fontId="11" fillId="0" borderId="0" xfId="6" applyNumberFormat="1" applyBorder="1"/>
    <xf numFmtId="0" fontId="1" fillId="0" borderId="0" xfId="13" applyFill="1"/>
    <xf numFmtId="0" fontId="1" fillId="0" borderId="0" xfId="13" applyFill="1" applyBorder="1"/>
    <xf numFmtId="0" fontId="10" fillId="0" borderId="0" xfId="14" applyFont="1" applyFill="1" applyBorder="1" applyAlignment="1">
      <alignment horizontal="left" vertical="center" wrapText="1"/>
    </xf>
    <xf numFmtId="0" fontId="1" fillId="0" borderId="0" xfId="13"/>
    <xf numFmtId="0" fontId="1" fillId="0" borderId="27" xfId="13" applyFont="1" applyBorder="1"/>
    <xf numFmtId="3" fontId="1" fillId="0" borderId="20" xfId="15" applyNumberFormat="1" applyBorder="1"/>
    <xf numFmtId="4" fontId="1" fillId="0" borderId="22" xfId="15" applyNumberFormat="1" applyFont="1" applyBorder="1"/>
    <xf numFmtId="4" fontId="1" fillId="0" borderId="23" xfId="15" applyNumberFormat="1" applyFont="1" applyBorder="1"/>
    <xf numFmtId="3" fontId="1" fillId="0" borderId="24" xfId="6" applyNumberFormat="1" applyFont="1" applyBorder="1"/>
    <xf numFmtId="4" fontId="1" fillId="0" borderId="27" xfId="15" applyNumberFormat="1" applyBorder="1"/>
    <xf numFmtId="0" fontId="1" fillId="0" borderId="51" xfId="13" applyFont="1" applyBorder="1"/>
    <xf numFmtId="3" fontId="1" fillId="0" borderId="32" xfId="15" applyNumberFormat="1" applyBorder="1"/>
    <xf numFmtId="3" fontId="1" fillId="0" borderId="33" xfId="15" applyNumberFormat="1" applyBorder="1"/>
    <xf numFmtId="4" fontId="1" fillId="0" borderId="34" xfId="15" applyNumberFormat="1" applyBorder="1"/>
    <xf numFmtId="4" fontId="1" fillId="0" borderId="35" xfId="15" applyNumberFormat="1" applyBorder="1"/>
    <xf numFmtId="4" fontId="1" fillId="0" borderId="33" xfId="15" applyNumberFormat="1" applyBorder="1"/>
    <xf numFmtId="4" fontId="1" fillId="0" borderId="18" xfId="15" applyNumberFormat="1" applyBorder="1"/>
    <xf numFmtId="0" fontId="1" fillId="0" borderId="0" xfId="13" applyBorder="1"/>
    <xf numFmtId="0" fontId="1" fillId="0" borderId="54" xfId="13" applyFont="1" applyBorder="1"/>
    <xf numFmtId="3" fontId="1" fillId="0" borderId="38" xfId="15" applyNumberFormat="1" applyBorder="1"/>
    <xf numFmtId="3" fontId="1" fillId="0" borderId="39" xfId="15" applyNumberFormat="1" applyBorder="1"/>
    <xf numFmtId="0" fontId="1" fillId="8" borderId="45" xfId="13" applyFont="1" applyFill="1" applyBorder="1" applyAlignment="1">
      <alignment horizontal="right"/>
    </xf>
    <xf numFmtId="3" fontId="1" fillId="8" borderId="43" xfId="13" applyNumberFormat="1" applyFill="1" applyBorder="1"/>
    <xf numFmtId="3" fontId="1" fillId="8" borderId="43" xfId="13" applyNumberFormat="1" applyFont="1" applyFill="1" applyBorder="1"/>
    <xf numFmtId="4" fontId="1" fillId="8" borderId="77" xfId="13" applyNumberFormat="1" applyFill="1" applyBorder="1"/>
    <xf numFmtId="4" fontId="1" fillId="8" borderId="44" xfId="13" applyNumberFormat="1" applyFill="1" applyBorder="1"/>
    <xf numFmtId="4" fontId="1" fillId="8" borderId="43" xfId="13" applyNumberFormat="1" applyFill="1" applyBorder="1"/>
    <xf numFmtId="4" fontId="1" fillId="8" borderId="41" xfId="13" applyNumberFormat="1" applyFill="1" applyBorder="1"/>
    <xf numFmtId="4" fontId="1" fillId="8" borderId="45" xfId="13" applyNumberFormat="1" applyFill="1" applyBorder="1"/>
    <xf numFmtId="4" fontId="1" fillId="8" borderId="77" xfId="16" applyNumberFormat="1" applyFill="1" applyBorder="1"/>
    <xf numFmtId="4" fontId="1" fillId="8" borderId="44" xfId="16" applyNumberFormat="1" applyFill="1" applyBorder="1"/>
    <xf numFmtId="3" fontId="1" fillId="8" borderId="43" xfId="16" applyNumberFormat="1" applyFill="1" applyBorder="1"/>
    <xf numFmtId="4" fontId="1" fillId="8" borderId="43" xfId="16" applyNumberFormat="1" applyFill="1" applyBorder="1"/>
    <xf numFmtId="4" fontId="1" fillId="8" borderId="41" xfId="16" applyNumberFormat="1" applyFill="1" applyBorder="1"/>
    <xf numFmtId="4" fontId="1" fillId="8" borderId="45" xfId="16" applyNumberFormat="1" applyFill="1" applyBorder="1"/>
    <xf numFmtId="3" fontId="1" fillId="0" borderId="33" xfId="13" applyNumberFormat="1" applyBorder="1"/>
    <xf numFmtId="4" fontId="1" fillId="0" borderId="34" xfId="16" applyNumberFormat="1" applyBorder="1"/>
    <xf numFmtId="4" fontId="1" fillId="0" borderId="35" xfId="16" applyNumberFormat="1" applyBorder="1"/>
    <xf numFmtId="3" fontId="1" fillId="0" borderId="33" xfId="16" applyNumberFormat="1" applyBorder="1"/>
    <xf numFmtId="4" fontId="1" fillId="0" borderId="33" xfId="16" applyNumberFormat="1" applyBorder="1"/>
    <xf numFmtId="4" fontId="1" fillId="0" borderId="18" xfId="16" applyNumberFormat="1" applyBorder="1"/>
    <xf numFmtId="4" fontId="1" fillId="0" borderId="27" xfId="16" applyNumberFormat="1" applyBorder="1"/>
    <xf numFmtId="3" fontId="1" fillId="0" borderId="32" xfId="13" applyNumberFormat="1" applyBorder="1"/>
    <xf numFmtId="4" fontId="1" fillId="0" borderId="49" xfId="16" applyNumberFormat="1" applyBorder="1"/>
    <xf numFmtId="4" fontId="1" fillId="0" borderId="50" xfId="16" applyNumberFormat="1" applyBorder="1"/>
    <xf numFmtId="3" fontId="1" fillId="0" borderId="32" xfId="16" applyNumberFormat="1" applyBorder="1"/>
    <xf numFmtId="4" fontId="1" fillId="0" borderId="32" xfId="16" applyNumberFormat="1" applyBorder="1"/>
    <xf numFmtId="4" fontId="1" fillId="0" borderId="30" xfId="16" applyNumberFormat="1" applyBorder="1"/>
    <xf numFmtId="4" fontId="1" fillId="0" borderId="51" xfId="16" applyNumberFormat="1" applyBorder="1"/>
    <xf numFmtId="3" fontId="1" fillId="0" borderId="38" xfId="13" applyNumberFormat="1" applyBorder="1"/>
    <xf numFmtId="4" fontId="1" fillId="0" borderId="52" xfId="16" applyNumberFormat="1" applyBorder="1"/>
    <xf numFmtId="4" fontId="1" fillId="0" borderId="53" xfId="16" applyNumberFormat="1" applyBorder="1"/>
    <xf numFmtId="3" fontId="1" fillId="0" borderId="38" xfId="16" applyNumberFormat="1" applyBorder="1"/>
    <xf numFmtId="4" fontId="1" fillId="0" borderId="38" xfId="16" applyNumberFormat="1" applyBorder="1"/>
    <xf numFmtId="4" fontId="1" fillId="0" borderId="36" xfId="16" applyNumberFormat="1" applyBorder="1"/>
    <xf numFmtId="4" fontId="1" fillId="0" borderId="54" xfId="16" applyNumberFormat="1" applyBorder="1"/>
    <xf numFmtId="0" fontId="1" fillId="3" borderId="45" xfId="13" applyFont="1" applyFill="1" applyBorder="1" applyAlignment="1">
      <alignment horizontal="right"/>
    </xf>
    <xf numFmtId="3" fontId="10" fillId="3" borderId="43" xfId="13" applyNumberFormat="1" applyFont="1" applyFill="1" applyBorder="1"/>
    <xf numFmtId="4" fontId="10" fillId="3" borderId="77" xfId="16" applyNumberFormat="1" applyFont="1" applyFill="1" applyBorder="1"/>
    <xf numFmtId="4" fontId="10" fillId="3" borderId="44" xfId="16" applyNumberFormat="1" applyFont="1" applyFill="1" applyBorder="1"/>
    <xf numFmtId="3" fontId="10" fillId="3" borderId="43" xfId="16" applyNumberFormat="1" applyFont="1" applyFill="1" applyBorder="1"/>
    <xf numFmtId="4" fontId="10" fillId="3" borderId="43" xfId="16" applyNumberFormat="1" applyFont="1" applyFill="1" applyBorder="1"/>
    <xf numFmtId="4" fontId="10" fillId="3" borderId="41" xfId="16" applyNumberFormat="1" applyFont="1" applyFill="1" applyBorder="1"/>
    <xf numFmtId="4" fontId="10" fillId="3" borderId="45" xfId="16" applyNumberFormat="1" applyFont="1" applyFill="1" applyBorder="1"/>
    <xf numFmtId="3" fontId="1" fillId="0" borderId="33" xfId="15" applyNumberFormat="1" applyFill="1" applyBorder="1"/>
    <xf numFmtId="0" fontId="1" fillId="3" borderId="15" xfId="13" applyFont="1" applyFill="1" applyBorder="1" applyAlignment="1">
      <alignment horizontal="right"/>
    </xf>
    <xf numFmtId="3" fontId="10" fillId="3" borderId="10" xfId="13" applyNumberFormat="1" applyFont="1" applyFill="1" applyBorder="1"/>
    <xf numFmtId="4" fontId="10" fillId="3" borderId="13" xfId="16" applyNumberFormat="1" applyFont="1" applyFill="1" applyBorder="1"/>
    <xf numFmtId="4" fontId="10" fillId="3" borderId="14" xfId="16" applyNumberFormat="1" applyFont="1" applyFill="1" applyBorder="1"/>
    <xf numFmtId="3" fontId="10" fillId="3" borderId="10" xfId="16" applyNumberFormat="1" applyFont="1" applyFill="1" applyBorder="1"/>
    <xf numFmtId="4" fontId="10" fillId="3" borderId="10" xfId="16" applyNumberFormat="1" applyFont="1" applyFill="1" applyBorder="1"/>
    <xf numFmtId="4" fontId="10" fillId="3" borderId="11" xfId="16" applyNumberFormat="1" applyFont="1" applyFill="1" applyBorder="1"/>
    <xf numFmtId="4" fontId="10" fillId="3" borderId="15" xfId="16" applyNumberFormat="1" applyFont="1" applyFill="1" applyBorder="1"/>
    <xf numFmtId="0" fontId="10" fillId="0" borderId="78" xfId="13" applyFont="1" applyBorder="1"/>
    <xf numFmtId="3" fontId="1" fillId="0" borderId="20" xfId="13" applyNumberFormat="1" applyBorder="1"/>
    <xf numFmtId="3" fontId="1" fillId="0" borderId="59" xfId="13" applyNumberFormat="1" applyBorder="1"/>
    <xf numFmtId="4" fontId="1" fillId="0" borderId="22" xfId="16" applyNumberFormat="1" applyBorder="1"/>
    <xf numFmtId="4" fontId="1" fillId="0" borderId="60" xfId="16" applyNumberFormat="1" applyBorder="1"/>
    <xf numFmtId="3" fontId="1" fillId="0" borderId="20" xfId="16" applyNumberFormat="1" applyBorder="1"/>
    <xf numFmtId="4" fontId="1" fillId="0" borderId="20" xfId="16" applyNumberFormat="1" applyBorder="1"/>
    <xf numFmtId="4" fontId="1" fillId="0" borderId="59" xfId="16" applyNumberFormat="1" applyBorder="1"/>
    <xf numFmtId="4" fontId="1" fillId="0" borderId="78" xfId="16" applyNumberFormat="1" applyBorder="1"/>
    <xf numFmtId="0" fontId="10" fillId="0" borderId="51" xfId="13" applyFont="1" applyBorder="1"/>
    <xf numFmtId="3" fontId="1" fillId="0" borderId="30" xfId="13" applyNumberFormat="1" applyBorder="1"/>
    <xf numFmtId="0" fontId="10" fillId="0" borderId="54" xfId="13" applyFont="1" applyBorder="1"/>
    <xf numFmtId="3" fontId="1" fillId="0" borderId="36" xfId="13" applyNumberFormat="1" applyBorder="1"/>
    <xf numFmtId="0" fontId="10" fillId="0" borderId="67" xfId="13" applyFont="1" applyBorder="1"/>
    <xf numFmtId="3" fontId="1" fillId="0" borderId="39" xfId="13" applyNumberFormat="1" applyBorder="1"/>
    <xf numFmtId="3" fontId="1" fillId="0" borderId="63" xfId="13" applyNumberFormat="1" applyBorder="1"/>
    <xf numFmtId="4" fontId="1" fillId="0" borderId="65" xfId="16" applyNumberFormat="1" applyBorder="1"/>
    <xf numFmtId="4" fontId="1" fillId="0" borderId="66" xfId="16" applyNumberFormat="1" applyBorder="1"/>
    <xf numFmtId="3" fontId="1" fillId="0" borderId="39" xfId="16" applyNumberFormat="1" applyBorder="1"/>
    <xf numFmtId="4" fontId="1" fillId="0" borderId="39" xfId="16" applyNumberFormat="1" applyBorder="1"/>
    <xf numFmtId="4" fontId="1" fillId="0" borderId="63" xfId="16" applyNumberFormat="1" applyBorder="1"/>
    <xf numFmtId="4" fontId="1" fillId="0" borderId="67" xfId="16" applyNumberFormat="1" applyBorder="1"/>
    <xf numFmtId="3" fontId="10" fillId="9" borderId="71" xfId="16" applyNumberFormat="1" applyFont="1" applyFill="1" applyBorder="1"/>
    <xf numFmtId="3" fontId="10" fillId="9" borderId="72" xfId="16" applyNumberFormat="1" applyFont="1" applyFill="1" applyBorder="1"/>
    <xf numFmtId="4" fontId="10" fillId="9" borderId="73" xfId="16" applyNumberFormat="1" applyFont="1" applyFill="1" applyBorder="1"/>
    <xf numFmtId="4" fontId="10" fillId="9" borderId="69" xfId="16" applyNumberFormat="1" applyFont="1" applyFill="1" applyBorder="1"/>
    <xf numFmtId="4" fontId="10" fillId="9" borderId="71" xfId="16" applyNumberFormat="1" applyFont="1" applyFill="1" applyBorder="1"/>
    <xf numFmtId="4" fontId="10" fillId="9" borderId="72" xfId="16" applyNumberFormat="1" applyFont="1" applyFill="1" applyBorder="1"/>
    <xf numFmtId="4" fontId="10" fillId="9" borderId="74" xfId="16" applyNumberFormat="1" applyFont="1" applyFill="1" applyBorder="1"/>
    <xf numFmtId="4" fontId="1" fillId="0" borderId="0" xfId="13" applyNumberFormat="1" applyBorder="1"/>
    <xf numFmtId="4" fontId="1" fillId="0" borderId="0" xfId="13" applyNumberFormat="1"/>
    <xf numFmtId="4" fontId="1" fillId="0" borderId="0" xfId="13" applyNumberFormat="1" applyFont="1" applyBorder="1"/>
    <xf numFmtId="0" fontId="1" fillId="0" borderId="0" xfId="13" applyFont="1"/>
    <xf numFmtId="4" fontId="1" fillId="0" borderId="0" xfId="13" applyNumberFormat="1" applyFont="1"/>
    <xf numFmtId="0" fontId="1" fillId="0" borderId="0" xfId="12" applyFill="1"/>
    <xf numFmtId="0" fontId="1" fillId="0" borderId="0" xfId="12" applyFill="1" applyBorder="1"/>
    <xf numFmtId="0" fontId="10" fillId="0" borderId="0" xfId="17" applyFont="1" applyFill="1" applyBorder="1" applyAlignment="1">
      <alignment horizontal="left" vertical="center" wrapText="1"/>
    </xf>
    <xf numFmtId="0" fontId="1" fillId="0" borderId="0" xfId="12"/>
    <xf numFmtId="0" fontId="1" fillId="0" borderId="27" xfId="12" applyFont="1" applyBorder="1"/>
    <xf numFmtId="0" fontId="1" fillId="0" borderId="51" xfId="12" applyFont="1" applyBorder="1"/>
    <xf numFmtId="0" fontId="1" fillId="0" borderId="0" xfId="12" applyBorder="1"/>
    <xf numFmtId="0" fontId="1" fillId="0" borderId="54" xfId="12" applyFont="1" applyBorder="1"/>
    <xf numFmtId="0" fontId="1" fillId="8" borderId="45" xfId="12" applyFont="1" applyFill="1" applyBorder="1" applyAlignment="1">
      <alignment horizontal="right"/>
    </xf>
    <xf numFmtId="0" fontId="1" fillId="3" borderId="45" xfId="12" applyFont="1" applyFill="1" applyBorder="1" applyAlignment="1">
      <alignment horizontal="right"/>
    </xf>
    <xf numFmtId="0" fontId="1" fillId="3" borderId="15" xfId="12" applyFont="1" applyFill="1" applyBorder="1" applyAlignment="1">
      <alignment horizontal="right"/>
    </xf>
    <xf numFmtId="4" fontId="10" fillId="3" borderId="14" xfId="11" applyNumberFormat="1" applyFont="1" applyFill="1" applyBorder="1"/>
    <xf numFmtId="0" fontId="10" fillId="0" borderId="78" xfId="12" applyFont="1" applyBorder="1"/>
    <xf numFmtId="0" fontId="10" fillId="0" borderId="51" xfId="12" applyFont="1" applyBorder="1"/>
    <xf numFmtId="0" fontId="10" fillId="0" borderId="67" xfId="12" applyFont="1" applyBorder="1"/>
    <xf numFmtId="0" fontId="10" fillId="9" borderId="15" xfId="12" applyFont="1" applyFill="1" applyBorder="1" applyAlignment="1">
      <alignment horizontal="right"/>
    </xf>
    <xf numFmtId="4" fontId="1" fillId="0" borderId="0" xfId="12" applyNumberFormat="1"/>
    <xf numFmtId="0" fontId="1" fillId="0" borderId="0" xfId="18" applyFill="1"/>
    <xf numFmtId="0" fontId="1" fillId="0" borderId="0" xfId="18" applyFill="1" applyBorder="1"/>
    <xf numFmtId="0" fontId="10" fillId="0" borderId="0" xfId="19" applyFont="1" applyFill="1" applyBorder="1" applyAlignment="1">
      <alignment horizontal="left" vertical="center" wrapText="1"/>
    </xf>
    <xf numFmtId="0" fontId="1" fillId="0" borderId="0" xfId="18"/>
    <xf numFmtId="0" fontId="1" fillId="0" borderId="27" xfId="18" applyFont="1" applyBorder="1"/>
    <xf numFmtId="0" fontId="1" fillId="0" borderId="51" xfId="18" applyFont="1" applyBorder="1"/>
    <xf numFmtId="0" fontId="1" fillId="0" borderId="0" xfId="18" applyBorder="1"/>
    <xf numFmtId="0" fontId="1" fillId="0" borderId="54" xfId="18" applyFont="1" applyBorder="1"/>
    <xf numFmtId="0" fontId="1" fillId="8" borderId="45" xfId="18" applyFont="1" applyFill="1" applyBorder="1" applyAlignment="1">
      <alignment horizontal="right"/>
    </xf>
    <xf numFmtId="0" fontId="1" fillId="3" borderId="45" xfId="18" applyFont="1" applyFill="1" applyBorder="1" applyAlignment="1">
      <alignment horizontal="right"/>
    </xf>
    <xf numFmtId="0" fontId="1" fillId="3" borderId="15" xfId="18" applyFont="1" applyFill="1" applyBorder="1" applyAlignment="1">
      <alignment horizontal="right"/>
    </xf>
    <xf numFmtId="0" fontId="10" fillId="0" borderId="78" xfId="18" applyFont="1" applyBorder="1"/>
    <xf numFmtId="0" fontId="10" fillId="0" borderId="51" xfId="18" applyFont="1" applyBorder="1"/>
    <xf numFmtId="0" fontId="10" fillId="0" borderId="67" xfId="18" applyFont="1" applyBorder="1"/>
    <xf numFmtId="0" fontId="10" fillId="9" borderId="15" xfId="18" applyFont="1" applyFill="1" applyBorder="1" applyAlignment="1">
      <alignment horizontal="right"/>
    </xf>
    <xf numFmtId="4" fontId="1" fillId="0" borderId="0" xfId="18" applyNumberFormat="1"/>
    <xf numFmtId="0" fontId="1" fillId="0" borderId="0" xfId="20" applyFill="1"/>
    <xf numFmtId="0" fontId="1" fillId="0" borderId="0" xfId="20" applyFill="1" applyBorder="1"/>
    <xf numFmtId="0" fontId="10" fillId="0" borderId="0" xfId="21" applyFont="1" applyFill="1" applyBorder="1" applyAlignment="1">
      <alignment horizontal="left" vertical="center" wrapText="1"/>
    </xf>
    <xf numFmtId="0" fontId="1" fillId="0" borderId="0" xfId="20"/>
    <xf numFmtId="0" fontId="1" fillId="0" borderId="0" xfId="20" applyBorder="1"/>
    <xf numFmtId="4" fontId="1" fillId="0" borderId="0" xfId="20" applyNumberFormat="1"/>
    <xf numFmtId="0" fontId="1" fillId="0" borderId="0" xfId="22" applyFill="1"/>
    <xf numFmtId="0" fontId="1" fillId="0" borderId="0" xfId="22" applyFill="1" applyBorder="1"/>
    <xf numFmtId="0" fontId="10" fillId="0" borderId="0" xfId="23" applyFont="1" applyFill="1" applyBorder="1" applyAlignment="1">
      <alignment horizontal="left" vertical="center" wrapText="1"/>
    </xf>
    <xf numFmtId="0" fontId="1" fillId="0" borderId="0" xfId="22"/>
    <xf numFmtId="0" fontId="1" fillId="0" borderId="0" xfId="22" applyBorder="1"/>
    <xf numFmtId="4" fontId="1" fillId="0" borderId="60" xfId="10" applyNumberFormat="1" applyFont="1" applyBorder="1"/>
    <xf numFmtId="4" fontId="1" fillId="8" borderId="79" xfId="11" applyNumberFormat="1" applyFill="1" applyBorder="1"/>
    <xf numFmtId="4" fontId="1" fillId="0" borderId="78" xfId="6" applyNumberFormat="1" applyFont="1" applyBorder="1"/>
    <xf numFmtId="4" fontId="1" fillId="0" borderId="51" xfId="10" applyNumberFormat="1" applyBorder="1"/>
    <xf numFmtId="4" fontId="1" fillId="0" borderId="54" xfId="10" applyNumberFormat="1" applyBorder="1"/>
    <xf numFmtId="4" fontId="1" fillId="0" borderId="67" xfId="10" applyNumberFormat="1" applyBorder="1"/>
    <xf numFmtId="4" fontId="1" fillId="8" borderId="45" xfId="9" applyNumberFormat="1" applyFont="1" applyFill="1" applyBorder="1"/>
    <xf numFmtId="4" fontId="1" fillId="0" borderId="27" xfId="9" applyNumberFormat="1" applyBorder="1"/>
    <xf numFmtId="4" fontId="1" fillId="0" borderId="51" xfId="9" applyNumberFormat="1" applyBorder="1"/>
    <xf numFmtId="4" fontId="1" fillId="0" borderId="54" xfId="9" applyNumberFormat="1" applyBorder="1"/>
    <xf numFmtId="4" fontId="10" fillId="3" borderId="45" xfId="9" applyNumberFormat="1" applyFont="1" applyFill="1" applyBorder="1"/>
    <xf numFmtId="4" fontId="10" fillId="3" borderId="15" xfId="9" applyNumberFormat="1" applyFont="1" applyFill="1" applyBorder="1"/>
    <xf numFmtId="4" fontId="1" fillId="0" borderId="78" xfId="9" applyNumberFormat="1" applyBorder="1"/>
    <xf numFmtId="4" fontId="1" fillId="0" borderId="67" xfId="9" applyNumberFormat="1" applyBorder="1"/>
    <xf numFmtId="4" fontId="10" fillId="6" borderId="14" xfId="8" applyNumberFormat="1" applyFont="1" applyFill="1" applyBorder="1" applyAlignment="1">
      <alignment horizontal="center" vertical="center" wrapText="1"/>
    </xf>
    <xf numFmtId="0" fontId="13" fillId="4" borderId="0" xfId="25" applyFill="1"/>
    <xf numFmtId="0" fontId="1" fillId="0" borderId="59" xfId="9" applyFont="1" applyBorder="1"/>
    <xf numFmtId="4" fontId="1" fillId="0" borderId="32" xfId="10" applyNumberFormat="1" applyFill="1" applyBorder="1"/>
    <xf numFmtId="4" fontId="1" fillId="0" borderId="51" xfId="10" applyNumberFormat="1" applyFill="1" applyBorder="1"/>
    <xf numFmtId="4" fontId="1" fillId="0" borderId="19" xfId="10" applyNumberFormat="1" applyFont="1" applyFill="1" applyBorder="1"/>
    <xf numFmtId="4" fontId="1" fillId="0" borderId="23" xfId="10" applyNumberFormat="1" applyFont="1" applyFill="1" applyBorder="1"/>
    <xf numFmtId="4" fontId="1" fillId="0" borderId="24" xfId="25" applyNumberFormat="1" applyFont="1" applyFill="1" applyBorder="1"/>
    <xf numFmtId="4" fontId="1" fillId="0" borderId="25" xfId="25" applyNumberFormat="1" applyFont="1" applyFill="1" applyBorder="1"/>
    <xf numFmtId="4" fontId="1" fillId="0" borderId="20" xfId="25" applyNumberFormat="1" applyFont="1" applyBorder="1"/>
    <xf numFmtId="4" fontId="1" fillId="0" borderId="80" xfId="11" applyNumberFormat="1" applyFont="1" applyBorder="1"/>
    <xf numFmtId="4" fontId="1" fillId="0" borderId="78" xfId="10" applyNumberFormat="1" applyFill="1" applyBorder="1"/>
    <xf numFmtId="4" fontId="1" fillId="0" borderId="35" xfId="10" applyNumberFormat="1" applyFill="1" applyBorder="1"/>
    <xf numFmtId="4" fontId="1" fillId="0" borderId="33" xfId="25" applyNumberFormat="1" applyFont="1" applyBorder="1"/>
    <xf numFmtId="4" fontId="1" fillId="0" borderId="81" xfId="11" applyNumberFormat="1" applyFont="1" applyBorder="1"/>
    <xf numFmtId="4" fontId="1" fillId="0" borderId="18" xfId="10" applyNumberFormat="1" applyFill="1" applyBorder="1"/>
    <xf numFmtId="4" fontId="1" fillId="0" borderId="27" xfId="10" applyNumberFormat="1" applyFill="1" applyBorder="1"/>
    <xf numFmtId="4" fontId="1" fillId="0" borderId="38" xfId="10" applyNumberFormat="1" applyFill="1" applyBorder="1"/>
    <xf numFmtId="4" fontId="1" fillId="0" borderId="54" xfId="10" applyNumberFormat="1" applyFill="1" applyBorder="1"/>
    <xf numFmtId="4" fontId="1" fillId="0" borderId="82" xfId="11" applyNumberFormat="1" applyFont="1" applyBorder="1"/>
    <xf numFmtId="4" fontId="1" fillId="0" borderId="39" xfId="10" applyNumberFormat="1" applyFill="1" applyBorder="1"/>
    <xf numFmtId="4" fontId="1" fillId="0" borderId="54" xfId="10" applyNumberFormat="1" applyFont="1" applyFill="1" applyBorder="1"/>
    <xf numFmtId="4" fontId="1" fillId="0" borderId="64" xfId="10" applyNumberFormat="1" applyFill="1" applyBorder="1"/>
    <xf numFmtId="4" fontId="1" fillId="0" borderId="29" xfId="25" applyNumberFormat="1" applyFont="1" applyBorder="1"/>
    <xf numFmtId="4" fontId="1" fillId="8" borderId="79" xfId="9" applyNumberFormat="1" applyFont="1" applyFill="1" applyBorder="1"/>
    <xf numFmtId="4" fontId="1" fillId="0" borderId="33" xfId="9" applyNumberFormat="1" applyFill="1" applyBorder="1"/>
    <xf numFmtId="4" fontId="1" fillId="0" borderId="83" xfId="10" applyNumberFormat="1" applyFill="1" applyBorder="1"/>
    <xf numFmtId="4" fontId="1" fillId="0" borderId="84" xfId="10" applyNumberFormat="1" applyFill="1" applyBorder="1"/>
    <xf numFmtId="4" fontId="1" fillId="0" borderId="31" xfId="10" applyNumberFormat="1" applyFill="1" applyBorder="1"/>
    <xf numFmtId="4" fontId="1" fillId="0" borderId="32" xfId="9" applyNumberFormat="1" applyFont="1" applyBorder="1"/>
    <xf numFmtId="0" fontId="13" fillId="4" borderId="0" xfId="25" applyFill="1" applyBorder="1"/>
    <xf numFmtId="4" fontId="1" fillId="0" borderId="32" xfId="11" applyNumberFormat="1" applyFill="1" applyBorder="1"/>
    <xf numFmtId="4" fontId="1" fillId="0" borderId="54" xfId="11" applyNumberFormat="1" applyFill="1" applyBorder="1"/>
    <xf numFmtId="4" fontId="1" fillId="0" borderId="38" xfId="9" applyNumberFormat="1" applyFill="1" applyBorder="1"/>
    <xf numFmtId="4" fontId="1" fillId="0" borderId="54" xfId="9" applyNumberFormat="1" applyFill="1" applyBorder="1"/>
    <xf numFmtId="4" fontId="1" fillId="0" borderId="62" xfId="10" applyNumberFormat="1" applyFill="1" applyBorder="1"/>
    <xf numFmtId="4" fontId="1" fillId="0" borderId="29" xfId="10" applyNumberFormat="1" applyFill="1" applyBorder="1"/>
    <xf numFmtId="4" fontId="1" fillId="0" borderId="29" xfId="11" applyNumberFormat="1" applyFill="1" applyBorder="1"/>
    <xf numFmtId="4" fontId="1" fillId="0" borderId="85" xfId="10" applyNumberFormat="1" applyFill="1" applyBorder="1"/>
    <xf numFmtId="4" fontId="1" fillId="8" borderId="42" xfId="11" applyNumberFormat="1" applyFill="1" applyBorder="1"/>
    <xf numFmtId="4" fontId="1" fillId="8" borderId="86" xfId="11" applyNumberFormat="1" applyFont="1" applyFill="1" applyBorder="1"/>
    <xf numFmtId="4" fontId="1" fillId="0" borderId="27" xfId="9" applyNumberFormat="1" applyFill="1" applyBorder="1"/>
    <xf numFmtId="4" fontId="1" fillId="0" borderId="47" xfId="11" applyNumberFormat="1" applyFill="1" applyBorder="1"/>
    <xf numFmtId="4" fontId="1" fillId="0" borderId="87" xfId="11" applyNumberFormat="1" applyFill="1" applyBorder="1"/>
    <xf numFmtId="4" fontId="1" fillId="0" borderId="87" xfId="9" applyNumberFormat="1" applyFont="1" applyBorder="1"/>
    <xf numFmtId="4" fontId="1" fillId="0" borderId="88" xfId="11" applyNumberFormat="1" applyFont="1" applyBorder="1"/>
    <xf numFmtId="4" fontId="1" fillId="0" borderId="83" xfId="11" applyNumberFormat="1" applyFill="1" applyBorder="1"/>
    <xf numFmtId="4" fontId="1" fillId="0" borderId="32" xfId="9" applyNumberFormat="1" applyFill="1" applyBorder="1"/>
    <xf numFmtId="4" fontId="1" fillId="0" borderId="51" xfId="9" applyNumberFormat="1" applyFill="1" applyBorder="1"/>
    <xf numFmtId="4" fontId="1" fillId="0" borderId="31" xfId="11" applyNumberFormat="1" applyFill="1" applyBorder="1"/>
    <xf numFmtId="4" fontId="1" fillId="0" borderId="51" xfId="11" applyNumberFormat="1" applyFill="1" applyBorder="1"/>
    <xf numFmtId="4" fontId="1" fillId="0" borderId="37" xfId="11" applyNumberFormat="1" applyFill="1" applyBorder="1"/>
    <xf numFmtId="4" fontId="1" fillId="0" borderId="38" xfId="11" applyNumberFormat="1" applyFill="1" applyBorder="1"/>
    <xf numFmtId="164" fontId="1" fillId="0" borderId="81" xfId="25" applyNumberFormat="1" applyFont="1" applyBorder="1"/>
    <xf numFmtId="4" fontId="1" fillId="0" borderId="64" xfId="11" applyNumberFormat="1" applyFill="1" applyBorder="1"/>
    <xf numFmtId="4" fontId="1" fillId="0" borderId="39" xfId="11" applyNumberFormat="1" applyFill="1" applyBorder="1"/>
    <xf numFmtId="4" fontId="1" fillId="0" borderId="89" xfId="11" applyNumberFormat="1" applyFont="1" applyBorder="1"/>
    <xf numFmtId="4" fontId="10" fillId="8" borderId="42" xfId="9" applyNumberFormat="1" applyFont="1" applyFill="1" applyBorder="1"/>
    <xf numFmtId="4" fontId="10" fillId="8" borderId="43" xfId="9" applyNumberFormat="1" applyFont="1" applyFill="1" applyBorder="1"/>
    <xf numFmtId="4" fontId="10" fillId="8" borderId="45" xfId="9" applyNumberFormat="1" applyFont="1" applyFill="1" applyBorder="1"/>
    <xf numFmtId="4" fontId="10" fillId="8" borderId="90" xfId="11" applyNumberFormat="1" applyFont="1" applyFill="1" applyBorder="1"/>
    <xf numFmtId="4" fontId="10" fillId="8" borderId="43" xfId="11" applyNumberFormat="1" applyFont="1" applyFill="1" applyBorder="1"/>
    <xf numFmtId="4" fontId="10" fillId="8" borderId="86" xfId="11" applyNumberFormat="1" applyFont="1" applyFill="1" applyBorder="1"/>
    <xf numFmtId="4" fontId="10" fillId="8" borderId="45" xfId="11" applyNumberFormat="1" applyFont="1" applyFill="1" applyBorder="1"/>
    <xf numFmtId="4" fontId="1" fillId="0" borderId="0" xfId="25" applyNumberFormat="1" applyFont="1" applyFill="1" applyBorder="1"/>
    <xf numFmtId="4" fontId="1" fillId="0" borderId="48" xfId="11" applyNumberFormat="1" applyFont="1" applyFill="1" applyBorder="1"/>
    <xf numFmtId="4" fontId="1" fillId="0" borderId="33" xfId="11" applyNumberFormat="1" applyFill="1" applyBorder="1"/>
    <xf numFmtId="4" fontId="1" fillId="0" borderId="87" xfId="11" applyNumberFormat="1" applyFont="1" applyBorder="1"/>
    <xf numFmtId="4" fontId="1" fillId="0" borderId="48" xfId="11" applyNumberFormat="1" applyFill="1" applyBorder="1"/>
    <xf numFmtId="4" fontId="1" fillId="0" borderId="35" xfId="11" applyNumberFormat="1" applyFill="1" applyBorder="1"/>
    <xf numFmtId="4" fontId="1" fillId="0" borderId="32" xfId="11" applyNumberFormat="1" applyFont="1" applyBorder="1"/>
    <xf numFmtId="0" fontId="1" fillId="8" borderId="91" xfId="9" applyFont="1" applyFill="1" applyBorder="1" applyAlignment="1">
      <alignment horizontal="right"/>
    </xf>
    <xf numFmtId="4" fontId="10" fillId="8" borderId="56" xfId="9" applyNumberFormat="1" applyFont="1" applyFill="1" applyBorder="1"/>
    <xf numFmtId="4" fontId="10" fillId="8" borderId="46" xfId="9" applyNumberFormat="1" applyFont="1" applyFill="1" applyBorder="1"/>
    <xf numFmtId="4" fontId="10" fillId="8" borderId="92" xfId="9" applyNumberFormat="1" applyFont="1" applyFill="1" applyBorder="1"/>
    <xf numFmtId="4" fontId="10" fillId="8" borderId="93" xfId="11" applyNumberFormat="1" applyFont="1" applyFill="1" applyBorder="1"/>
    <xf numFmtId="4" fontId="10" fillId="8" borderId="91" xfId="9" applyNumberFormat="1" applyFont="1" applyFill="1" applyBorder="1"/>
    <xf numFmtId="4" fontId="10" fillId="8" borderId="46" xfId="11" applyNumberFormat="1" applyFont="1" applyFill="1" applyBorder="1"/>
    <xf numFmtId="4" fontId="10" fillId="8" borderId="94" xfId="11" applyNumberFormat="1" applyFont="1" applyFill="1" applyBorder="1"/>
    <xf numFmtId="4" fontId="10" fillId="8" borderId="92" xfId="11" applyNumberFormat="1" applyFont="1" applyFill="1" applyBorder="1"/>
    <xf numFmtId="4" fontId="1" fillId="0" borderId="20" xfId="9" applyNumberFormat="1" applyFill="1" applyBorder="1"/>
    <xf numFmtId="4" fontId="1" fillId="0" borderId="78" xfId="9" applyNumberFormat="1" applyFill="1" applyBorder="1"/>
    <xf numFmtId="4" fontId="1" fillId="0" borderId="19" xfId="11" applyNumberFormat="1" applyFill="1" applyBorder="1"/>
    <xf numFmtId="4" fontId="1" fillId="0" borderId="20" xfId="11" applyNumberFormat="1" applyFill="1" applyBorder="1"/>
    <xf numFmtId="4" fontId="1" fillId="0" borderId="20" xfId="9" applyNumberFormat="1" applyFont="1" applyBorder="1"/>
    <xf numFmtId="4" fontId="1" fillId="0" borderId="80" xfId="11" applyNumberFormat="1" applyFill="1" applyBorder="1"/>
    <xf numFmtId="4" fontId="1" fillId="0" borderId="81" xfId="11" applyNumberFormat="1" applyFill="1" applyBorder="1"/>
    <xf numFmtId="4" fontId="1" fillId="0" borderId="29" xfId="9" applyNumberFormat="1" applyFont="1" applyBorder="1"/>
    <xf numFmtId="4" fontId="1" fillId="0" borderId="95" xfId="11" applyNumberFormat="1" applyFill="1" applyBorder="1"/>
    <xf numFmtId="4" fontId="1" fillId="0" borderId="39" xfId="9" applyNumberFormat="1" applyFill="1" applyBorder="1"/>
    <xf numFmtId="4" fontId="1" fillId="0" borderId="67" xfId="9" applyNumberFormat="1" applyFill="1" applyBorder="1"/>
    <xf numFmtId="4" fontId="1" fillId="0" borderId="39" xfId="9" applyNumberFormat="1" applyFont="1" applyBorder="1"/>
    <xf numFmtId="4" fontId="1" fillId="0" borderId="96" xfId="11" applyNumberFormat="1" applyFont="1" applyBorder="1"/>
    <xf numFmtId="4" fontId="1" fillId="0" borderId="67" xfId="11" applyNumberFormat="1" applyFill="1" applyBorder="1"/>
    <xf numFmtId="3" fontId="13" fillId="4" borderId="0" xfId="25" applyNumberFormat="1" applyFill="1" applyBorder="1"/>
    <xf numFmtId="10" fontId="1" fillId="4" borderId="0" xfId="26" applyNumberFormat="1" applyFont="1" applyFill="1"/>
    <xf numFmtId="4" fontId="13" fillId="4" borderId="0" xfId="25" applyNumberFormat="1" applyFill="1"/>
    <xf numFmtId="4" fontId="1" fillId="0" borderId="60" xfId="10" applyNumberFormat="1" applyFont="1" applyFill="1" applyBorder="1"/>
    <xf numFmtId="4" fontId="1" fillId="0" borderId="24" xfId="6" applyNumberFormat="1" applyFont="1" applyFill="1" applyBorder="1"/>
    <xf numFmtId="4" fontId="1" fillId="0" borderId="25" xfId="6" applyNumberFormat="1" applyFont="1" applyFill="1" applyBorder="1"/>
    <xf numFmtId="4" fontId="1" fillId="0" borderId="20" xfId="6" applyNumberFormat="1" applyFont="1" applyBorder="1"/>
    <xf numFmtId="4" fontId="1" fillId="0" borderId="23" xfId="11" applyNumberFormat="1" applyFont="1" applyBorder="1"/>
    <xf numFmtId="4" fontId="1" fillId="0" borderId="20" xfId="6" applyNumberFormat="1" applyFont="1" applyFill="1" applyBorder="1"/>
    <xf numFmtId="4" fontId="1" fillId="0" borderId="33" xfId="6" applyNumberFormat="1" applyFont="1" applyBorder="1"/>
    <xf numFmtId="4" fontId="1" fillId="0" borderId="97" xfId="11" applyNumberFormat="1" applyFont="1" applyBorder="1"/>
    <xf numFmtId="4" fontId="1" fillId="0" borderId="26" xfId="11" applyNumberFormat="1" applyFont="1" applyBorder="1"/>
    <xf numFmtId="4" fontId="1" fillId="0" borderId="66" xfId="10" applyNumberFormat="1" applyFill="1" applyBorder="1"/>
    <xf numFmtId="4" fontId="1" fillId="0" borderId="29" xfId="6" applyNumberFormat="1" applyFont="1" applyBorder="1"/>
    <xf numFmtId="0" fontId="10" fillId="8" borderId="41" xfId="9" applyFont="1" applyFill="1" applyBorder="1" applyAlignment="1">
      <alignment horizontal="right"/>
    </xf>
    <xf numFmtId="4" fontId="10" fillId="8" borderId="44" xfId="9" applyNumberFormat="1" applyFont="1" applyFill="1" applyBorder="1"/>
    <xf numFmtId="4" fontId="10" fillId="8" borderId="79" xfId="9" applyNumberFormat="1" applyFont="1" applyFill="1" applyBorder="1"/>
    <xf numFmtId="4" fontId="10" fillId="8" borderId="41" xfId="9" applyNumberFormat="1" applyFont="1" applyFill="1" applyBorder="1"/>
    <xf numFmtId="4" fontId="1" fillId="0" borderId="50" xfId="10" applyNumberFormat="1" applyFill="1" applyBorder="1"/>
    <xf numFmtId="4" fontId="10" fillId="8" borderId="44" xfId="11" applyNumberFormat="1" applyFont="1" applyFill="1" applyBorder="1"/>
    <xf numFmtId="4" fontId="10" fillId="8" borderId="79" xfId="11" applyNumberFormat="1" applyFont="1" applyFill="1" applyBorder="1"/>
    <xf numFmtId="164" fontId="10" fillId="8" borderId="45" xfId="9" applyNumberFormat="1" applyFont="1" applyFill="1" applyBorder="1"/>
    <xf numFmtId="4" fontId="1" fillId="0" borderId="98" xfId="11" applyNumberFormat="1" applyFill="1" applyBorder="1"/>
    <xf numFmtId="4" fontId="1" fillId="0" borderId="99" xfId="11" applyNumberFormat="1" applyFont="1" applyBorder="1"/>
    <xf numFmtId="4" fontId="1" fillId="0" borderId="50" xfId="11" applyNumberFormat="1" applyFill="1" applyBorder="1"/>
    <xf numFmtId="4" fontId="1" fillId="0" borderId="30" xfId="9" applyNumberFormat="1" applyFont="1" applyBorder="1"/>
    <xf numFmtId="4" fontId="1" fillId="0" borderId="53" xfId="11" applyNumberFormat="1" applyFill="1" applyBorder="1"/>
    <xf numFmtId="164" fontId="1" fillId="0" borderId="97" xfId="6" applyNumberFormat="1" applyFont="1" applyBorder="1"/>
    <xf numFmtId="4" fontId="1" fillId="0" borderId="66" xfId="11" applyNumberFormat="1" applyFill="1" applyBorder="1"/>
    <xf numFmtId="4" fontId="1" fillId="0" borderId="100" xfId="11" applyNumberFormat="1" applyFont="1" applyBorder="1"/>
    <xf numFmtId="4" fontId="1" fillId="0" borderId="0" xfId="6" applyNumberFormat="1" applyFont="1" applyFill="1" applyBorder="1"/>
    <xf numFmtId="4" fontId="1" fillId="0" borderId="35" xfId="11" applyNumberFormat="1" applyFont="1" applyFill="1" applyBorder="1"/>
    <xf numFmtId="0" fontId="10" fillId="8" borderId="91" xfId="9" applyFont="1" applyFill="1" applyBorder="1" applyAlignment="1">
      <alignment horizontal="right"/>
    </xf>
    <xf numFmtId="4" fontId="10" fillId="8" borderId="101" xfId="11" applyNumberFormat="1" applyFont="1" applyFill="1" applyBorder="1"/>
    <xf numFmtId="4" fontId="1" fillId="0" borderId="60" xfId="11" applyNumberFormat="1" applyFill="1" applyBorder="1"/>
    <xf numFmtId="4" fontId="1" fillId="0" borderId="102" xfId="11" applyNumberFormat="1" applyFont="1" applyBorder="1"/>
    <xf numFmtId="4" fontId="11" fillId="4" borderId="0" xfId="6" applyNumberFormat="1" applyFill="1"/>
    <xf numFmtId="0" fontId="1" fillId="4" borderId="0" xfId="6" applyFont="1" applyFill="1"/>
    <xf numFmtId="4" fontId="10" fillId="6" borderId="14" xfId="8" applyNumberFormat="1" applyFont="1" applyFill="1" applyBorder="1" applyAlignment="1">
      <alignment horizontal="center" vertical="center"/>
    </xf>
    <xf numFmtId="0" fontId="1" fillId="10" borderId="104" xfId="9" applyFont="1" applyFill="1" applyBorder="1"/>
    <xf numFmtId="0" fontId="1" fillId="10" borderId="106" xfId="9" applyFont="1" applyFill="1" applyBorder="1"/>
    <xf numFmtId="0" fontId="1" fillId="0" borderId="106" xfId="9" applyFont="1" applyBorder="1"/>
    <xf numFmtId="0" fontId="1" fillId="8" borderId="111" xfId="9" applyFont="1" applyFill="1" applyBorder="1" applyAlignment="1">
      <alignment horizontal="right"/>
    </xf>
    <xf numFmtId="0" fontId="1" fillId="4" borderId="61" xfId="6" applyFont="1" applyFill="1" applyBorder="1"/>
    <xf numFmtId="0" fontId="1" fillId="0" borderId="113" xfId="9" applyFont="1" applyBorder="1"/>
    <xf numFmtId="0" fontId="1" fillId="4" borderId="0" xfId="6" applyFont="1" applyFill="1" applyBorder="1"/>
    <xf numFmtId="0" fontId="1" fillId="0" borderId="104" xfId="9" applyFont="1" applyBorder="1"/>
    <xf numFmtId="0" fontId="1" fillId="10" borderId="119" xfId="9" applyFont="1" applyFill="1" applyBorder="1"/>
    <xf numFmtId="0" fontId="1" fillId="8" borderId="122" xfId="9" applyFont="1" applyFill="1" applyBorder="1" applyAlignment="1">
      <alignment horizontal="right"/>
    </xf>
    <xf numFmtId="0" fontId="10" fillId="0" borderId="104" xfId="9" applyFont="1" applyBorder="1"/>
    <xf numFmtId="0" fontId="10" fillId="0" borderId="106" xfId="9" applyFont="1" applyBorder="1"/>
    <xf numFmtId="0" fontId="10" fillId="9" borderId="12" xfId="9" applyFont="1" applyFill="1" applyBorder="1" applyAlignment="1">
      <alignment horizontal="right"/>
    </xf>
    <xf numFmtId="0" fontId="1" fillId="4" borderId="0" xfId="9" applyFont="1" applyFill="1"/>
    <xf numFmtId="4" fontId="1" fillId="4" borderId="0" xfId="6" applyNumberFormat="1" applyFont="1" applyFill="1"/>
    <xf numFmtId="0" fontId="1" fillId="12" borderId="104" xfId="9" applyFont="1" applyFill="1" applyBorder="1"/>
    <xf numFmtId="0" fontId="1" fillId="12" borderId="106" xfId="9" applyFont="1" applyFill="1" applyBorder="1"/>
    <xf numFmtId="0" fontId="1" fillId="12" borderId="113" xfId="9" applyFont="1" applyFill="1" applyBorder="1"/>
    <xf numFmtId="0" fontId="1" fillId="12" borderId="119" xfId="9" applyFont="1" applyFill="1" applyBorder="1"/>
    <xf numFmtId="0" fontId="10" fillId="13" borderId="104" xfId="9" applyFont="1" applyFill="1" applyBorder="1"/>
    <xf numFmtId="0" fontId="10" fillId="13" borderId="106" xfId="9" applyFont="1" applyFill="1" applyBorder="1"/>
    <xf numFmtId="0" fontId="1" fillId="12" borderId="143" xfId="9" applyFont="1" applyFill="1" applyBorder="1"/>
    <xf numFmtId="4" fontId="1" fillId="12" borderId="22" xfId="10" applyNumberFormat="1" applyFont="1" applyFill="1" applyBorder="1" applyAlignment="1">
      <alignment horizontal="right"/>
    </xf>
    <xf numFmtId="4" fontId="14" fillId="0" borderId="20" xfId="27" applyNumberFormat="1" applyBorder="1" applyAlignment="1">
      <alignment horizontal="right"/>
    </xf>
    <xf numFmtId="4" fontId="1" fillId="10" borderId="20" xfId="10" applyNumberFormat="1" applyFont="1" applyFill="1" applyBorder="1" applyAlignment="1">
      <alignment horizontal="right"/>
    </xf>
    <xf numFmtId="4" fontId="1" fillId="0" borderId="22" xfId="10" applyNumberFormat="1" applyFont="1" applyFill="1" applyBorder="1" applyAlignment="1">
      <alignment horizontal="right"/>
    </xf>
    <xf numFmtId="4" fontId="1" fillId="0" borderId="60" xfId="10" applyNumberFormat="1" applyFont="1" applyFill="1" applyBorder="1" applyAlignment="1">
      <alignment horizontal="right"/>
    </xf>
    <xf numFmtId="4" fontId="15" fillId="0" borderId="59" xfId="27" applyNumberFormat="1" applyFont="1" applyBorder="1" applyAlignment="1">
      <alignment horizontal="right"/>
    </xf>
    <xf numFmtId="4" fontId="15" fillId="0" borderId="20" xfId="27" applyNumberFormat="1" applyFont="1" applyBorder="1" applyAlignment="1">
      <alignment horizontal="right"/>
    </xf>
    <xf numFmtId="4" fontId="15" fillId="10" borderId="59" xfId="27" applyNumberFormat="1" applyFont="1" applyFill="1" applyBorder="1" applyAlignment="1">
      <alignment horizontal="right"/>
    </xf>
    <xf numFmtId="4" fontId="1" fillId="0" borderId="20" xfId="6" applyNumberFormat="1" applyFont="1" applyBorder="1" applyAlignment="1">
      <alignment horizontal="right"/>
    </xf>
    <xf numFmtId="4" fontId="1" fillId="0" borderId="80" xfId="10" applyNumberFormat="1" applyFont="1" applyFill="1" applyBorder="1" applyAlignment="1">
      <alignment horizontal="right"/>
    </xf>
    <xf numFmtId="4" fontId="1" fillId="12" borderId="34" xfId="10" applyNumberFormat="1" applyFont="1" applyFill="1" applyBorder="1" applyAlignment="1">
      <alignment horizontal="right"/>
    </xf>
    <xf numFmtId="4" fontId="14" fillId="0" borderId="0" xfId="27" applyNumberFormat="1" applyBorder="1" applyAlignment="1">
      <alignment horizontal="right"/>
    </xf>
    <xf numFmtId="4" fontId="14" fillId="0" borderId="106" xfId="27" applyNumberFormat="1" applyBorder="1" applyAlignment="1">
      <alignment horizontal="right"/>
    </xf>
    <xf numFmtId="4" fontId="1" fillId="0" borderId="34" xfId="10" applyNumberFormat="1" applyFont="1" applyFill="1" applyBorder="1" applyAlignment="1">
      <alignment horizontal="right"/>
    </xf>
    <xf numFmtId="4" fontId="1" fillId="0" borderId="26" xfId="10" applyNumberFormat="1" applyFont="1" applyFill="1" applyBorder="1" applyAlignment="1">
      <alignment horizontal="right"/>
    </xf>
    <xf numFmtId="4" fontId="1" fillId="0" borderId="134" xfId="6" applyNumberFormat="1" applyFont="1" applyFill="1" applyBorder="1" applyAlignment="1">
      <alignment horizontal="right"/>
    </xf>
    <xf numFmtId="4" fontId="1" fillId="0" borderId="135" xfId="6" applyNumberFormat="1" applyFont="1" applyFill="1" applyBorder="1" applyAlignment="1">
      <alignment horizontal="right"/>
    </xf>
    <xf numFmtId="4" fontId="15" fillId="0" borderId="18" xfId="27" applyNumberFormat="1" applyFont="1" applyBorder="1" applyAlignment="1">
      <alignment horizontal="right"/>
    </xf>
    <xf numFmtId="4" fontId="1" fillId="0" borderId="33" xfId="6" applyNumberFormat="1" applyFont="1" applyBorder="1" applyAlignment="1">
      <alignment horizontal="right"/>
    </xf>
    <xf numFmtId="4" fontId="1" fillId="0" borderId="35" xfId="6" applyNumberFormat="1" applyFont="1" applyFill="1" applyBorder="1" applyAlignment="1">
      <alignment horizontal="right"/>
    </xf>
    <xf numFmtId="4" fontId="1" fillId="0" borderId="27" xfId="10" applyNumberFormat="1" applyFont="1" applyFill="1" applyBorder="1" applyAlignment="1">
      <alignment horizontal="right"/>
    </xf>
    <xf numFmtId="4" fontId="1" fillId="12" borderId="49" xfId="10" applyNumberFormat="1" applyFont="1" applyFill="1" applyBorder="1" applyAlignment="1">
      <alignment horizontal="right"/>
    </xf>
    <xf numFmtId="4" fontId="14" fillId="0" borderId="30" xfId="27" applyNumberFormat="1" applyBorder="1" applyAlignment="1">
      <alignment horizontal="right"/>
    </xf>
    <xf numFmtId="4" fontId="1" fillId="0" borderId="35" xfId="10" applyNumberFormat="1" applyFont="1" applyFill="1" applyBorder="1" applyAlignment="1">
      <alignment horizontal="right"/>
    </xf>
    <xf numFmtId="4" fontId="1" fillId="0" borderId="33" xfId="10" applyNumberFormat="1" applyFont="1" applyFill="1" applyBorder="1" applyAlignment="1">
      <alignment horizontal="right"/>
    </xf>
    <xf numFmtId="4" fontId="15" fillId="0" borderId="32" xfId="27" applyNumberFormat="1" applyFont="1" applyBorder="1" applyAlignment="1">
      <alignment horizontal="right"/>
    </xf>
    <xf numFmtId="4" fontId="15" fillId="10" borderId="32" xfId="27" applyNumberFormat="1" applyFont="1" applyFill="1" applyBorder="1" applyAlignment="1">
      <alignment horizontal="right"/>
    </xf>
    <xf numFmtId="4" fontId="1" fillId="0" borderId="32" xfId="6" applyNumberFormat="1" applyFont="1" applyBorder="1" applyAlignment="1">
      <alignment horizontal="right"/>
    </xf>
    <xf numFmtId="4" fontId="1" fillId="0" borderId="29" xfId="6" applyNumberFormat="1" applyFont="1" applyBorder="1" applyAlignment="1">
      <alignment horizontal="right"/>
    </xf>
    <xf numFmtId="4" fontId="14" fillId="0" borderId="36" xfId="27" applyNumberFormat="1" applyBorder="1" applyAlignment="1">
      <alignment horizontal="right"/>
    </xf>
    <xf numFmtId="4" fontId="1" fillId="0" borderId="136" xfId="10" applyNumberFormat="1" applyFont="1" applyFill="1" applyBorder="1" applyAlignment="1">
      <alignment horizontal="right"/>
    </xf>
    <xf numFmtId="4" fontId="15" fillId="0" borderId="0" xfId="27" applyNumberFormat="1" applyFont="1" applyBorder="1" applyAlignment="1">
      <alignment horizontal="right"/>
    </xf>
    <xf numFmtId="4" fontId="1" fillId="12" borderId="65" xfId="10" applyNumberFormat="1" applyFont="1" applyFill="1" applyBorder="1" applyAlignment="1">
      <alignment horizontal="right"/>
    </xf>
    <xf numFmtId="4" fontId="14" fillId="0" borderId="39" xfId="27" applyNumberFormat="1" applyBorder="1" applyAlignment="1">
      <alignment horizontal="right"/>
    </xf>
    <xf numFmtId="4" fontId="1" fillId="0" borderId="36" xfId="10" applyNumberFormat="1" applyFont="1" applyFill="1" applyBorder="1" applyAlignment="1">
      <alignment horizontal="right"/>
    </xf>
    <xf numFmtId="4" fontId="1" fillId="0" borderId="65" xfId="10" applyNumberFormat="1" applyFont="1" applyFill="1" applyBorder="1" applyAlignment="1">
      <alignment horizontal="right"/>
    </xf>
    <xf numFmtId="4" fontId="1" fillId="0" borderId="39" xfId="10" applyNumberFormat="1" applyFont="1" applyFill="1" applyBorder="1" applyAlignment="1">
      <alignment horizontal="right"/>
    </xf>
    <xf numFmtId="4" fontId="15" fillId="0" borderId="39" xfId="27" applyNumberFormat="1" applyFont="1" applyBorder="1" applyAlignment="1">
      <alignment horizontal="right"/>
    </xf>
    <xf numFmtId="4" fontId="1" fillId="0" borderId="39" xfId="6" applyNumberFormat="1" applyFont="1" applyBorder="1" applyAlignment="1">
      <alignment horizontal="right"/>
    </xf>
    <xf numFmtId="4" fontId="1" fillId="8" borderId="112" xfId="9" applyNumberFormat="1" applyFont="1" applyFill="1" applyBorder="1" applyAlignment="1">
      <alignment horizontal="right"/>
    </xf>
    <xf numFmtId="4" fontId="1" fillId="8" borderId="43" xfId="9" applyNumberFormat="1" applyFont="1" applyFill="1" applyBorder="1" applyAlignment="1">
      <alignment horizontal="right"/>
    </xf>
    <xf numFmtId="4" fontId="1" fillId="8" borderId="44" xfId="9" applyNumberFormat="1" applyFont="1" applyFill="1" applyBorder="1" applyAlignment="1">
      <alignment horizontal="right"/>
    </xf>
    <xf numFmtId="4" fontId="1" fillId="8" borderId="79" xfId="9" applyNumberFormat="1" applyFont="1" applyFill="1" applyBorder="1" applyAlignment="1">
      <alignment horizontal="right"/>
    </xf>
    <xf numFmtId="4" fontId="1" fillId="8" borderId="86" xfId="9" applyNumberFormat="1" applyFont="1" applyFill="1" applyBorder="1" applyAlignment="1">
      <alignment horizontal="right"/>
    </xf>
    <xf numFmtId="4" fontId="1" fillId="12" borderId="35" xfId="10" applyNumberFormat="1" applyFont="1" applyFill="1" applyBorder="1" applyAlignment="1">
      <alignment horizontal="right"/>
    </xf>
    <xf numFmtId="4" fontId="15" fillId="0" borderId="33" xfId="34" applyNumberFormat="1" applyFont="1" applyBorder="1" applyAlignment="1">
      <alignment horizontal="right"/>
    </xf>
    <xf numFmtId="4" fontId="15" fillId="0" borderId="113" xfId="27" applyNumberFormat="1" applyFont="1" applyBorder="1" applyAlignment="1">
      <alignment horizontal="right"/>
    </xf>
    <xf numFmtId="4" fontId="1" fillId="0" borderId="33" xfId="11" applyNumberFormat="1" applyFont="1" applyFill="1" applyBorder="1" applyAlignment="1">
      <alignment horizontal="right"/>
    </xf>
    <xf numFmtId="4" fontId="15" fillId="0" borderId="87" xfId="27" applyNumberFormat="1" applyFont="1" applyBorder="1" applyAlignment="1">
      <alignment horizontal="right"/>
    </xf>
    <xf numFmtId="4" fontId="1" fillId="0" borderId="33" xfId="9" applyNumberFormat="1" applyFont="1" applyBorder="1" applyAlignment="1">
      <alignment horizontal="right"/>
    </xf>
    <xf numFmtId="4" fontId="1" fillId="0" borderId="33" xfId="11" applyNumberFormat="1" applyFont="1" applyBorder="1" applyAlignment="1">
      <alignment horizontal="right"/>
    </xf>
    <xf numFmtId="4" fontId="1" fillId="0" borderId="33" xfId="9" applyNumberFormat="1" applyFont="1" applyFill="1" applyBorder="1" applyAlignment="1">
      <alignment horizontal="right"/>
    </xf>
    <xf numFmtId="4" fontId="15" fillId="0" borderId="119" xfId="27" applyNumberFormat="1" applyFont="1" applyBorder="1" applyAlignment="1">
      <alignment horizontal="right"/>
    </xf>
    <xf numFmtId="4" fontId="15" fillId="0" borderId="33" xfId="27" applyNumberFormat="1" applyFont="1" applyBorder="1" applyAlignment="1">
      <alignment horizontal="right"/>
    </xf>
    <xf numFmtId="4" fontId="15" fillId="0" borderId="38" xfId="33" applyNumberFormat="1" applyFont="1" applyBorder="1" applyAlignment="1">
      <alignment horizontal="right"/>
    </xf>
    <xf numFmtId="4" fontId="15" fillId="0" borderId="106" xfId="27" applyNumberFormat="1" applyFont="1" applyBorder="1" applyAlignment="1">
      <alignment horizontal="right"/>
    </xf>
    <xf numFmtId="4" fontId="1" fillId="0" borderId="50" xfId="10" applyNumberFormat="1" applyFont="1" applyFill="1" applyBorder="1" applyAlignment="1">
      <alignment horizontal="right"/>
    </xf>
    <xf numFmtId="4" fontId="15" fillId="0" borderId="26" xfId="27" applyNumberFormat="1" applyFont="1" applyBorder="1" applyAlignment="1">
      <alignment horizontal="right"/>
    </xf>
    <xf numFmtId="4" fontId="1" fillId="0" borderId="32" xfId="9" applyNumberFormat="1" applyFont="1" applyBorder="1" applyAlignment="1">
      <alignment horizontal="right"/>
    </xf>
    <xf numFmtId="4" fontId="1" fillId="0" borderId="32" xfId="10" applyNumberFormat="1" applyFont="1" applyFill="1" applyBorder="1" applyAlignment="1">
      <alignment horizontal="right"/>
    </xf>
    <xf numFmtId="4" fontId="1" fillId="0" borderId="104" xfId="10" applyNumberFormat="1" applyFont="1" applyFill="1" applyBorder="1" applyAlignment="1">
      <alignment horizontal="right"/>
    </xf>
    <xf numFmtId="4" fontId="1" fillId="0" borderId="50" xfId="11" applyNumberFormat="1" applyFont="1" applyFill="1" applyBorder="1" applyAlignment="1">
      <alignment horizontal="right"/>
    </xf>
    <xf numFmtId="4" fontId="1" fillId="12" borderId="35" xfId="9" applyNumberFormat="1" applyFont="1" applyFill="1" applyBorder="1" applyAlignment="1">
      <alignment horizontal="right"/>
    </xf>
    <xf numFmtId="4" fontId="1" fillId="0" borderId="38" xfId="9" applyNumberFormat="1" applyFont="1" applyFill="1" applyBorder="1" applyAlignment="1">
      <alignment horizontal="right"/>
    </xf>
    <xf numFmtId="4" fontId="1" fillId="0" borderId="104" xfId="9" applyNumberFormat="1" applyFont="1" applyFill="1" applyBorder="1" applyAlignment="1">
      <alignment horizontal="right"/>
    </xf>
    <xf numFmtId="4" fontId="1" fillId="0" borderId="62" xfId="10" applyNumberFormat="1" applyFont="1" applyFill="1" applyBorder="1" applyAlignment="1">
      <alignment horizontal="right"/>
    </xf>
    <xf numFmtId="4" fontId="1" fillId="0" borderId="29" xfId="10" applyNumberFormat="1" applyFont="1" applyFill="1" applyBorder="1" applyAlignment="1">
      <alignment horizontal="right"/>
    </xf>
    <xf numFmtId="4" fontId="1" fillId="0" borderId="29" xfId="11" applyNumberFormat="1" applyFont="1" applyFill="1" applyBorder="1" applyAlignment="1">
      <alignment horizontal="right"/>
    </xf>
    <xf numFmtId="4" fontId="1" fillId="0" borderId="0" xfId="10" applyNumberFormat="1" applyFont="1" applyFill="1" applyBorder="1" applyAlignment="1">
      <alignment horizontal="right"/>
    </xf>
    <xf numFmtId="4" fontId="1" fillId="0" borderId="84" xfId="10" applyNumberFormat="1" applyFont="1" applyFill="1" applyBorder="1" applyAlignment="1">
      <alignment horizontal="right"/>
    </xf>
    <xf numFmtId="4" fontId="1" fillId="12" borderId="33" xfId="9" applyNumberFormat="1" applyFont="1" applyFill="1" applyBorder="1" applyAlignment="1">
      <alignment horizontal="right"/>
    </xf>
    <xf numFmtId="4" fontId="1" fillId="12" borderId="113" xfId="9" applyNumberFormat="1" applyFont="1" applyFill="1" applyBorder="1" applyAlignment="1">
      <alignment horizontal="right"/>
    </xf>
    <xf numFmtId="4" fontId="1" fillId="12" borderId="34" xfId="11" applyNumberFormat="1" applyFont="1" applyFill="1" applyBorder="1" applyAlignment="1">
      <alignment horizontal="right"/>
    </xf>
    <xf numFmtId="4" fontId="1" fillId="12" borderId="33" xfId="11" applyNumberFormat="1" applyFont="1" applyFill="1" applyBorder="1" applyAlignment="1">
      <alignment horizontal="right"/>
    </xf>
    <xf numFmtId="164" fontId="1" fillId="12" borderId="35" xfId="6" applyNumberFormat="1" applyFont="1" applyFill="1" applyBorder="1" applyAlignment="1">
      <alignment horizontal="right"/>
    </xf>
    <xf numFmtId="4" fontId="1" fillId="12" borderId="27" xfId="11" applyNumberFormat="1" applyFont="1" applyFill="1" applyBorder="1" applyAlignment="1">
      <alignment horizontal="right"/>
    </xf>
    <xf numFmtId="4" fontId="1" fillId="12" borderId="35" xfId="11" applyNumberFormat="1" applyFont="1" applyFill="1" applyBorder="1" applyAlignment="1">
      <alignment horizontal="right"/>
    </xf>
    <xf numFmtId="4" fontId="1" fillId="12" borderId="32" xfId="9" applyNumberFormat="1" applyFont="1" applyFill="1" applyBorder="1" applyAlignment="1">
      <alignment horizontal="right"/>
    </xf>
    <xf numFmtId="4" fontId="1" fillId="12" borderId="106" xfId="9" applyNumberFormat="1" applyFont="1" applyFill="1" applyBorder="1" applyAlignment="1">
      <alignment horizontal="right"/>
    </xf>
    <xf numFmtId="4" fontId="1" fillId="12" borderId="50" xfId="11" applyNumberFormat="1" applyFont="1" applyFill="1" applyBorder="1" applyAlignment="1">
      <alignment horizontal="right"/>
    </xf>
    <xf numFmtId="4" fontId="1" fillId="12" borderId="32" xfId="11" applyNumberFormat="1" applyFont="1" applyFill="1" applyBorder="1" applyAlignment="1">
      <alignment horizontal="right"/>
    </xf>
    <xf numFmtId="4" fontId="1" fillId="12" borderId="51" xfId="11" applyNumberFormat="1" applyFont="1" applyFill="1" applyBorder="1" applyAlignment="1">
      <alignment horizontal="right"/>
    </xf>
    <xf numFmtId="4" fontId="1" fillId="12" borderId="30" xfId="9" applyNumberFormat="1" applyFont="1" applyFill="1" applyBorder="1" applyAlignment="1">
      <alignment horizontal="right"/>
    </xf>
    <xf numFmtId="4" fontId="1" fillId="12" borderId="49" xfId="9" applyNumberFormat="1" applyFont="1" applyFill="1" applyBorder="1" applyAlignment="1">
      <alignment horizontal="right"/>
    </xf>
    <xf numFmtId="4" fontId="1" fillId="12" borderId="51" xfId="9" applyNumberFormat="1" applyFont="1" applyFill="1" applyBorder="1" applyAlignment="1">
      <alignment horizontal="right"/>
    </xf>
    <xf numFmtId="4" fontId="1" fillId="12" borderId="38" xfId="9" applyNumberFormat="1" applyFont="1" applyFill="1" applyBorder="1" applyAlignment="1">
      <alignment horizontal="right"/>
    </xf>
    <xf numFmtId="4" fontId="1" fillId="12" borderId="104" xfId="9" applyNumberFormat="1" applyFont="1" applyFill="1" applyBorder="1" applyAlignment="1">
      <alignment horizontal="right"/>
    </xf>
    <xf numFmtId="4" fontId="1" fillId="12" borderId="66" xfId="11" applyNumberFormat="1" applyFont="1" applyFill="1" applyBorder="1" applyAlignment="1">
      <alignment horizontal="right"/>
    </xf>
    <xf numFmtId="4" fontId="1" fillId="12" borderId="39" xfId="11" applyNumberFormat="1" applyFont="1" applyFill="1" applyBorder="1" applyAlignment="1">
      <alignment horizontal="right"/>
    </xf>
    <xf numFmtId="4" fontId="1" fillId="12" borderId="29" xfId="6" applyNumberFormat="1" applyFont="1" applyFill="1" applyBorder="1" applyAlignment="1">
      <alignment horizontal="right"/>
    </xf>
    <xf numFmtId="4" fontId="1" fillId="12" borderId="137" xfId="11" applyNumberFormat="1" applyFont="1" applyFill="1" applyBorder="1" applyAlignment="1">
      <alignment horizontal="right"/>
    </xf>
    <xf numFmtId="4" fontId="1" fillId="12" borderId="54" xfId="11" applyNumberFormat="1" applyFont="1" applyFill="1" applyBorder="1" applyAlignment="1">
      <alignment horizontal="right"/>
    </xf>
    <xf numFmtId="4" fontId="1" fillId="8" borderId="77" xfId="9" applyNumberFormat="1" applyFont="1" applyFill="1" applyBorder="1" applyAlignment="1">
      <alignment horizontal="right"/>
    </xf>
    <xf numFmtId="4" fontId="1" fillId="10" borderId="33" xfId="9" applyNumberFormat="1" applyFont="1" applyFill="1" applyBorder="1" applyAlignment="1">
      <alignment horizontal="right"/>
    </xf>
    <xf numFmtId="4" fontId="15" fillId="0" borderId="113" xfId="27" applyNumberFormat="1" applyFont="1" applyFill="1" applyBorder="1" applyAlignment="1">
      <alignment horizontal="right"/>
    </xf>
    <xf numFmtId="4" fontId="15" fillId="0" borderId="0" xfId="27" applyNumberFormat="1" applyFont="1" applyFill="1" applyBorder="1" applyAlignment="1">
      <alignment horizontal="right"/>
    </xf>
    <xf numFmtId="4" fontId="1" fillId="0" borderId="35" xfId="11" applyNumberFormat="1" applyFont="1" applyFill="1" applyBorder="1" applyAlignment="1">
      <alignment horizontal="right"/>
    </xf>
    <xf numFmtId="4" fontId="1" fillId="0" borderId="27" xfId="11" applyNumberFormat="1" applyFont="1" applyFill="1" applyBorder="1" applyAlignment="1">
      <alignment horizontal="right"/>
    </xf>
    <xf numFmtId="4" fontId="1" fillId="0" borderId="0" xfId="6" applyNumberFormat="1" applyFont="1" applyFill="1" applyBorder="1" applyAlignment="1">
      <alignment horizontal="right"/>
    </xf>
    <xf numFmtId="4" fontId="1" fillId="0" borderId="65" xfId="11" applyNumberFormat="1" applyFont="1" applyFill="1" applyBorder="1" applyAlignment="1">
      <alignment horizontal="right"/>
    </xf>
    <xf numFmtId="4" fontId="1" fillId="0" borderId="39" xfId="11" applyNumberFormat="1" applyFont="1" applyFill="1" applyBorder="1" applyAlignment="1">
      <alignment horizontal="right"/>
    </xf>
    <xf numFmtId="4" fontId="1" fillId="0" borderId="66" xfId="11" applyNumberFormat="1" applyFont="1" applyFill="1" applyBorder="1" applyAlignment="1">
      <alignment horizontal="right"/>
    </xf>
    <xf numFmtId="4" fontId="1" fillId="0" borderId="54" xfId="11" applyNumberFormat="1" applyFont="1" applyFill="1" applyBorder="1" applyAlignment="1">
      <alignment horizontal="right"/>
    </xf>
    <xf numFmtId="4" fontId="1" fillId="8" borderId="125" xfId="9" applyNumberFormat="1" applyFont="1" applyFill="1" applyBorder="1" applyAlignment="1">
      <alignment horizontal="right"/>
    </xf>
    <xf numFmtId="4" fontId="1" fillId="8" borderId="123" xfId="9" applyNumberFormat="1" applyFont="1" applyFill="1" applyBorder="1" applyAlignment="1">
      <alignment horizontal="right"/>
    </xf>
    <xf numFmtId="4" fontId="1" fillId="8" borderId="142" xfId="9" applyNumberFormat="1" applyFont="1" applyFill="1" applyBorder="1" applyAlignment="1">
      <alignment horizontal="right"/>
    </xf>
    <xf numFmtId="4" fontId="1" fillId="8" borderId="144" xfId="9" applyNumberFormat="1" applyFont="1" applyFill="1" applyBorder="1" applyAlignment="1">
      <alignment horizontal="right"/>
    </xf>
    <xf numFmtId="4" fontId="1" fillId="13" borderId="49" xfId="9" applyNumberFormat="1" applyFont="1" applyFill="1" applyBorder="1" applyAlignment="1">
      <alignment horizontal="right"/>
    </xf>
    <xf numFmtId="4" fontId="1" fillId="13" borderId="50" xfId="9" applyNumberFormat="1" applyFont="1" applyFill="1" applyBorder="1" applyAlignment="1">
      <alignment horizontal="right"/>
    </xf>
    <xf numFmtId="4" fontId="1" fillId="13" borderId="106" xfId="9" applyNumberFormat="1" applyFont="1" applyFill="1" applyBorder="1" applyAlignment="1">
      <alignment horizontal="right"/>
    </xf>
    <xf numFmtId="4" fontId="1" fillId="13" borderId="138" xfId="9" applyNumberFormat="1" applyFont="1" applyFill="1" applyBorder="1" applyAlignment="1">
      <alignment horizontal="right"/>
    </xf>
    <xf numFmtId="4" fontId="1" fillId="13" borderId="130" xfId="9" applyNumberFormat="1" applyFont="1" applyFill="1" applyBorder="1" applyAlignment="1">
      <alignment horizontal="right"/>
    </xf>
    <xf numFmtId="4" fontId="1" fillId="13" borderId="139" xfId="9" applyNumberFormat="1" applyFont="1" applyFill="1" applyBorder="1" applyAlignment="1">
      <alignment horizontal="right"/>
    </xf>
    <xf numFmtId="4" fontId="1" fillId="13" borderId="140" xfId="9" applyNumberFormat="1" applyFont="1" applyFill="1" applyBorder="1" applyAlignment="1">
      <alignment horizontal="right"/>
    </xf>
    <xf numFmtId="4" fontId="1" fillId="13" borderId="35" xfId="9" applyNumberFormat="1" applyFont="1" applyFill="1" applyBorder="1" applyAlignment="1">
      <alignment horizontal="right"/>
    </xf>
    <xf numFmtId="4" fontId="1" fillId="13" borderId="113" xfId="9" applyNumberFormat="1" applyFont="1" applyFill="1" applyBorder="1" applyAlignment="1">
      <alignment horizontal="right"/>
    </xf>
    <xf numFmtId="4" fontId="1" fillId="13" borderId="34" xfId="9" applyNumberFormat="1" applyFont="1" applyFill="1" applyBorder="1" applyAlignment="1">
      <alignment horizontal="right"/>
    </xf>
    <xf numFmtId="4" fontId="1" fillId="13" borderId="27" xfId="9" applyNumberFormat="1" applyFont="1" applyFill="1" applyBorder="1" applyAlignment="1">
      <alignment horizontal="right"/>
    </xf>
    <xf numFmtId="4" fontId="1" fillId="13" borderId="51" xfId="9" applyNumberFormat="1" applyFont="1" applyFill="1" applyBorder="1" applyAlignment="1">
      <alignment horizontal="right"/>
    </xf>
    <xf numFmtId="4" fontId="1" fillId="13" borderId="97" xfId="9" applyNumberFormat="1" applyFont="1" applyFill="1" applyBorder="1" applyAlignment="1">
      <alignment horizontal="right"/>
    </xf>
    <xf numFmtId="4" fontId="1" fillId="13" borderId="81" xfId="9" applyNumberFormat="1" applyFont="1" applyFill="1" applyBorder="1" applyAlignment="1">
      <alignment horizontal="right"/>
    </xf>
    <xf numFmtId="4" fontId="1" fillId="13" borderId="66" xfId="9" applyNumberFormat="1" applyFont="1" applyFill="1" applyBorder="1" applyAlignment="1">
      <alignment horizontal="right"/>
    </xf>
    <xf numFmtId="4" fontId="1" fillId="13" borderId="141" xfId="9" applyNumberFormat="1" applyFont="1" applyFill="1" applyBorder="1" applyAlignment="1">
      <alignment horizontal="right"/>
    </xf>
    <xf numFmtId="4" fontId="1" fillId="13" borderId="67" xfId="9" applyNumberFormat="1" applyFont="1" applyFill="1" applyBorder="1" applyAlignment="1">
      <alignment horizontal="right"/>
    </xf>
    <xf numFmtId="4" fontId="10" fillId="9" borderId="69" xfId="11" applyNumberFormat="1" applyFont="1" applyFill="1" applyBorder="1" applyAlignment="1">
      <alignment horizontal="right"/>
    </xf>
    <xf numFmtId="4" fontId="10" fillId="9" borderId="133" xfId="11" applyNumberFormat="1" applyFont="1" applyFill="1" applyBorder="1" applyAlignment="1">
      <alignment horizontal="right"/>
    </xf>
    <xf numFmtId="4" fontId="10" fillId="9" borderId="13" xfId="11" applyNumberFormat="1" applyFont="1" applyFill="1" applyBorder="1" applyAlignment="1">
      <alignment horizontal="right"/>
    </xf>
    <xf numFmtId="4" fontId="10" fillId="9" borderId="145" xfId="11" applyNumberFormat="1" applyFont="1" applyFill="1" applyBorder="1" applyAlignment="1">
      <alignment horizontal="right"/>
    </xf>
    <xf numFmtId="4" fontId="1" fillId="11" borderId="105" xfId="10" applyNumberFormat="1" applyFont="1" applyFill="1" applyBorder="1" applyAlignment="1">
      <alignment horizontal="right"/>
    </xf>
    <xf numFmtId="4" fontId="15" fillId="0" borderId="17" xfId="27" applyNumberFormat="1" applyFont="1" applyBorder="1" applyAlignment="1">
      <alignment horizontal="right"/>
    </xf>
    <xf numFmtId="4" fontId="1" fillId="10" borderId="50" xfId="10" applyNumberFormat="1" applyFont="1" applyFill="1" applyBorder="1" applyAlignment="1">
      <alignment horizontal="right"/>
    </xf>
    <xf numFmtId="4" fontId="1" fillId="0" borderId="105" xfId="10" applyNumberFormat="1" applyFont="1" applyFill="1" applyBorder="1" applyAlignment="1">
      <alignment horizontal="right"/>
    </xf>
    <xf numFmtId="4" fontId="1" fillId="0" borderId="20" xfId="10" applyNumberFormat="1" applyFont="1" applyFill="1" applyBorder="1" applyAlignment="1">
      <alignment horizontal="right"/>
    </xf>
    <xf numFmtId="4" fontId="15" fillId="0" borderId="23" xfId="27" applyNumberFormat="1" applyFont="1" applyBorder="1" applyAlignment="1">
      <alignment horizontal="right"/>
    </xf>
    <xf numFmtId="4" fontId="15" fillId="10" borderId="23" xfId="27" applyNumberFormat="1" applyFont="1" applyFill="1" applyBorder="1" applyAlignment="1">
      <alignment horizontal="right"/>
    </xf>
    <xf numFmtId="4" fontId="1" fillId="0" borderId="23" xfId="6" applyNumberFormat="1" applyFont="1" applyBorder="1" applyAlignment="1">
      <alignment horizontal="right"/>
    </xf>
    <xf numFmtId="4" fontId="1" fillId="11" borderId="107" xfId="10" applyNumberFormat="1" applyFont="1" applyFill="1" applyBorder="1" applyAlignment="1">
      <alignment horizontal="right"/>
    </xf>
    <xf numFmtId="4" fontId="1" fillId="0" borderId="107" xfId="10" applyNumberFormat="1" applyFont="1" applyFill="1" applyBorder="1" applyAlignment="1">
      <alignment horizontal="right"/>
    </xf>
    <xf numFmtId="4" fontId="1" fillId="0" borderId="26" xfId="6" applyNumberFormat="1" applyFont="1" applyFill="1" applyBorder="1" applyAlignment="1">
      <alignment horizontal="right"/>
    </xf>
    <xf numFmtId="4" fontId="1" fillId="0" borderId="33" xfId="6" applyNumberFormat="1" applyFont="1" applyFill="1" applyBorder="1" applyAlignment="1">
      <alignment horizontal="right"/>
    </xf>
    <xf numFmtId="4" fontId="1" fillId="0" borderId="26" xfId="6" applyNumberFormat="1" applyFont="1" applyBorder="1" applyAlignment="1">
      <alignment horizontal="right"/>
    </xf>
    <xf numFmtId="4" fontId="1" fillId="0" borderId="82" xfId="10" applyNumberFormat="1" applyFont="1" applyFill="1" applyBorder="1" applyAlignment="1">
      <alignment horizontal="right"/>
    </xf>
    <xf numFmtId="4" fontId="1" fillId="11" borderId="108" xfId="10" applyNumberFormat="1" applyFont="1" applyFill="1" applyBorder="1" applyAlignment="1">
      <alignment horizontal="right"/>
    </xf>
    <xf numFmtId="4" fontId="15" fillId="0" borderId="29" xfId="27" applyNumberFormat="1" applyFont="1" applyBorder="1" applyAlignment="1">
      <alignment horizontal="right"/>
    </xf>
    <xf numFmtId="4" fontId="15" fillId="10" borderId="97" xfId="27" applyNumberFormat="1" applyFont="1" applyFill="1" applyBorder="1" applyAlignment="1">
      <alignment horizontal="right"/>
    </xf>
    <xf numFmtId="4" fontId="1" fillId="0" borderId="0" xfId="6" applyNumberFormat="1" applyFont="1" applyBorder="1" applyAlignment="1">
      <alignment horizontal="right"/>
    </xf>
    <xf numFmtId="4" fontId="1" fillId="11" borderId="0" xfId="10" applyNumberFormat="1" applyFont="1" applyFill="1" applyBorder="1" applyAlignment="1">
      <alignment horizontal="right"/>
    </xf>
    <xf numFmtId="4" fontId="1" fillId="0" borderId="53" xfId="10" applyNumberFormat="1" applyFont="1" applyFill="1" applyBorder="1" applyAlignment="1">
      <alignment horizontal="right"/>
    </xf>
    <xf numFmtId="4" fontId="15" fillId="0" borderId="97" xfId="27" applyNumberFormat="1" applyFont="1" applyBorder="1" applyAlignment="1">
      <alignment horizontal="right"/>
    </xf>
    <xf numFmtId="4" fontId="1" fillId="0" borderId="97" xfId="6" applyNumberFormat="1" applyFont="1" applyBorder="1" applyAlignment="1">
      <alignment horizontal="right"/>
    </xf>
    <xf numFmtId="4" fontId="1" fillId="11" borderId="109" xfId="10" applyNumberFormat="1" applyFont="1" applyFill="1" applyBorder="1" applyAlignment="1">
      <alignment horizontal="right"/>
    </xf>
    <xf numFmtId="4" fontId="1" fillId="0" borderId="110" xfId="10" applyNumberFormat="1" applyFont="1" applyFill="1" applyBorder="1" applyAlignment="1">
      <alignment horizontal="right"/>
    </xf>
    <xf numFmtId="4" fontId="1" fillId="0" borderId="109" xfId="10" applyNumberFormat="1" applyFont="1" applyFill="1" applyBorder="1" applyAlignment="1">
      <alignment horizontal="right"/>
    </xf>
    <xf numFmtId="4" fontId="15" fillId="0" borderId="0" xfId="27" applyNumberFormat="1" applyFont="1" applyAlignment="1">
      <alignment horizontal="right"/>
    </xf>
    <xf numFmtId="4" fontId="1" fillId="11" borderId="26" xfId="10" applyNumberFormat="1" applyFont="1" applyFill="1" applyBorder="1" applyAlignment="1">
      <alignment horizontal="right"/>
    </xf>
    <xf numFmtId="4" fontId="15" fillId="0" borderId="114" xfId="27" applyNumberFormat="1" applyFont="1" applyBorder="1" applyAlignment="1">
      <alignment horizontal="right"/>
    </xf>
    <xf numFmtId="4" fontId="1" fillId="0" borderId="26" xfId="11" applyNumberFormat="1" applyFont="1" applyBorder="1" applyAlignment="1">
      <alignment horizontal="right"/>
    </xf>
    <xf numFmtId="4" fontId="15" fillId="0" borderId="115" xfId="27" applyNumberFormat="1" applyFont="1" applyBorder="1" applyAlignment="1">
      <alignment horizontal="right"/>
    </xf>
    <xf numFmtId="4" fontId="15" fillId="0" borderId="116" xfId="27" applyNumberFormat="1" applyFont="1" applyBorder="1" applyAlignment="1">
      <alignment horizontal="right"/>
    </xf>
    <xf numFmtId="4" fontId="1" fillId="0" borderId="97" xfId="10" applyNumberFormat="1" applyFont="1" applyFill="1" applyBorder="1" applyAlignment="1">
      <alignment horizontal="right"/>
    </xf>
    <xf numFmtId="4" fontId="1" fillId="0" borderId="117" xfId="10" applyNumberFormat="1" applyFont="1" applyFill="1" applyBorder="1" applyAlignment="1">
      <alignment horizontal="right"/>
    </xf>
    <xf numFmtId="4" fontId="1" fillId="0" borderId="32" xfId="11" applyNumberFormat="1" applyFont="1" applyFill="1" applyBorder="1" applyAlignment="1">
      <alignment horizontal="right"/>
    </xf>
    <xf numFmtId="4" fontId="1" fillId="11" borderId="26" xfId="9" applyNumberFormat="1" applyFont="1" applyFill="1" applyBorder="1" applyAlignment="1">
      <alignment horizontal="right"/>
    </xf>
    <xf numFmtId="4" fontId="1" fillId="0" borderId="117" xfId="9" applyNumberFormat="1" applyFont="1" applyFill="1" applyBorder="1" applyAlignment="1">
      <alignment horizontal="right"/>
    </xf>
    <xf numFmtId="4" fontId="15" fillId="0" borderId="102" xfId="27" applyNumberFormat="1" applyFont="1" applyBorder="1" applyAlignment="1">
      <alignment horizontal="right"/>
    </xf>
    <xf numFmtId="4" fontId="1" fillId="0" borderId="118" xfId="10" applyNumberFormat="1" applyFont="1" applyFill="1" applyBorder="1" applyAlignment="1">
      <alignment horizontal="right"/>
    </xf>
    <xf numFmtId="4" fontId="1" fillId="11" borderId="33" xfId="9" applyNumberFormat="1" applyFont="1" applyFill="1" applyBorder="1" applyAlignment="1">
      <alignment horizontal="right"/>
    </xf>
    <xf numFmtId="4" fontId="1" fillId="11" borderId="114" xfId="9" applyNumberFormat="1" applyFont="1" applyFill="1" applyBorder="1" applyAlignment="1">
      <alignment horizontal="right"/>
    </xf>
    <xf numFmtId="4" fontId="1" fillId="11" borderId="107" xfId="11" applyNumberFormat="1" applyFont="1" applyFill="1" applyBorder="1" applyAlignment="1">
      <alignment horizontal="right"/>
    </xf>
    <xf numFmtId="4" fontId="1" fillId="11" borderId="33" xfId="11" applyNumberFormat="1" applyFont="1" applyFill="1" applyBorder="1" applyAlignment="1">
      <alignment horizontal="right"/>
    </xf>
    <xf numFmtId="4" fontId="1" fillId="11" borderId="26" xfId="11" applyNumberFormat="1" applyFont="1" applyFill="1" applyBorder="1" applyAlignment="1">
      <alignment horizontal="right"/>
    </xf>
    <xf numFmtId="164" fontId="1" fillId="11" borderId="26" xfId="6" applyNumberFormat="1" applyFont="1" applyFill="1" applyBorder="1" applyAlignment="1">
      <alignment horizontal="right"/>
    </xf>
    <xf numFmtId="4" fontId="1" fillId="11" borderId="82" xfId="11" applyNumberFormat="1" applyFont="1" applyFill="1" applyBorder="1" applyAlignment="1">
      <alignment horizontal="right"/>
    </xf>
    <xf numFmtId="4" fontId="1" fillId="11" borderId="32" xfId="9" applyNumberFormat="1" applyFont="1" applyFill="1" applyBorder="1" applyAlignment="1">
      <alignment horizontal="right"/>
    </xf>
    <xf numFmtId="4" fontId="1" fillId="11" borderId="116" xfId="9" applyNumberFormat="1" applyFont="1" applyFill="1" applyBorder="1" applyAlignment="1">
      <alignment horizontal="right"/>
    </xf>
    <xf numFmtId="4" fontId="1" fillId="11" borderId="97" xfId="11" applyNumberFormat="1" applyFont="1" applyFill="1" applyBorder="1" applyAlignment="1">
      <alignment horizontal="right"/>
    </xf>
    <xf numFmtId="4" fontId="1" fillId="11" borderId="32" xfId="11" applyNumberFormat="1" applyFont="1" applyFill="1" applyBorder="1" applyAlignment="1">
      <alignment horizontal="right"/>
    </xf>
    <xf numFmtId="4" fontId="1" fillId="11" borderId="97" xfId="9" applyNumberFormat="1" applyFont="1" applyFill="1" applyBorder="1" applyAlignment="1">
      <alignment horizontal="right"/>
    </xf>
    <xf numFmtId="4" fontId="1" fillId="11" borderId="81" xfId="11" applyNumberFormat="1" applyFont="1" applyFill="1" applyBorder="1" applyAlignment="1">
      <alignment horizontal="right"/>
    </xf>
    <xf numFmtId="4" fontId="1" fillId="11" borderId="38" xfId="9" applyNumberFormat="1" applyFont="1" applyFill="1" applyBorder="1" applyAlignment="1">
      <alignment horizontal="right"/>
    </xf>
    <xf numFmtId="4" fontId="1" fillId="11" borderId="117" xfId="9" applyNumberFormat="1" applyFont="1" applyFill="1" applyBorder="1" applyAlignment="1">
      <alignment horizontal="right"/>
    </xf>
    <xf numFmtId="4" fontId="1" fillId="11" borderId="102" xfId="11" applyNumberFormat="1" applyFont="1" applyFill="1" applyBorder="1" applyAlignment="1">
      <alignment horizontal="right"/>
    </xf>
    <xf numFmtId="4" fontId="1" fillId="11" borderId="39" xfId="11" applyNumberFormat="1" applyFont="1" applyFill="1" applyBorder="1" applyAlignment="1">
      <alignment horizontal="right"/>
    </xf>
    <xf numFmtId="4" fontId="1" fillId="11" borderId="29" xfId="6" applyNumberFormat="1" applyFont="1" applyFill="1" applyBorder="1" applyAlignment="1">
      <alignment horizontal="right"/>
    </xf>
    <xf numFmtId="4" fontId="1" fillId="11" borderId="100" xfId="11" applyNumberFormat="1" applyFont="1" applyFill="1" applyBorder="1" applyAlignment="1">
      <alignment horizontal="right"/>
    </xf>
    <xf numFmtId="4" fontId="1" fillId="11" borderId="95" xfId="11" applyNumberFormat="1" applyFont="1" applyFill="1" applyBorder="1" applyAlignment="1">
      <alignment horizontal="right"/>
    </xf>
    <xf numFmtId="4" fontId="15" fillId="0" borderId="114" xfId="27" applyNumberFormat="1" applyFont="1" applyFill="1" applyBorder="1" applyAlignment="1">
      <alignment horizontal="right"/>
    </xf>
    <xf numFmtId="4" fontId="15" fillId="0" borderId="0" xfId="27" applyNumberFormat="1" applyFont="1" applyFill="1" applyAlignment="1">
      <alignment horizontal="right"/>
    </xf>
    <xf numFmtId="4" fontId="1" fillId="0" borderId="82" xfId="11" applyNumberFormat="1" applyFont="1" applyFill="1" applyBorder="1" applyAlignment="1">
      <alignment horizontal="right"/>
    </xf>
    <xf numFmtId="4" fontId="1" fillId="0" borderId="29" xfId="6" applyNumberFormat="1" applyFont="1" applyFill="1" applyBorder="1" applyAlignment="1">
      <alignment horizontal="right"/>
    </xf>
    <xf numFmtId="4" fontId="1" fillId="0" borderId="26" xfId="11" applyNumberFormat="1" applyFont="1" applyFill="1" applyBorder="1" applyAlignment="1">
      <alignment horizontal="right"/>
    </xf>
    <xf numFmtId="4" fontId="1" fillId="0" borderId="109" xfId="11" applyNumberFormat="1" applyFont="1" applyFill="1" applyBorder="1" applyAlignment="1">
      <alignment horizontal="right"/>
    </xf>
    <xf numFmtId="4" fontId="1" fillId="0" borderId="102" xfId="11" applyNumberFormat="1" applyFont="1" applyFill="1" applyBorder="1" applyAlignment="1">
      <alignment horizontal="right"/>
    </xf>
    <xf numFmtId="4" fontId="1" fillId="0" borderId="95" xfId="11" applyNumberFormat="1" applyFont="1" applyFill="1" applyBorder="1" applyAlignment="1">
      <alignment horizontal="right"/>
    </xf>
    <xf numFmtId="4" fontId="1" fillId="8" borderId="124" xfId="9" applyNumberFormat="1" applyFont="1" applyFill="1" applyBorder="1" applyAlignment="1">
      <alignment horizontal="right"/>
    </xf>
    <xf numFmtId="4" fontId="1" fillId="11" borderId="108" xfId="9" applyNumberFormat="1" applyFont="1" applyFill="1" applyBorder="1" applyAlignment="1">
      <alignment horizontal="right"/>
    </xf>
    <xf numFmtId="4" fontId="1" fillId="11" borderId="128" xfId="9" applyNumberFormat="1" applyFont="1" applyFill="1" applyBorder="1" applyAlignment="1">
      <alignment horizontal="right"/>
    </xf>
    <xf numFmtId="4" fontId="1" fillId="11" borderId="129" xfId="9" applyNumberFormat="1" applyFont="1" applyFill="1" applyBorder="1" applyAlignment="1">
      <alignment horizontal="right"/>
    </xf>
    <xf numFmtId="4" fontId="1" fillId="11" borderId="130" xfId="9" applyNumberFormat="1" applyFont="1" applyFill="1" applyBorder="1" applyAlignment="1">
      <alignment horizontal="right"/>
    </xf>
    <xf numFmtId="4" fontId="1" fillId="11" borderId="131" xfId="9" applyNumberFormat="1" applyFont="1" applyFill="1" applyBorder="1" applyAlignment="1">
      <alignment horizontal="right"/>
    </xf>
    <xf numFmtId="4" fontId="1" fillId="11" borderId="107" xfId="9" applyNumberFormat="1" applyFont="1" applyFill="1" applyBorder="1" applyAlignment="1">
      <alignment horizontal="right"/>
    </xf>
    <xf numFmtId="4" fontId="1" fillId="11" borderId="82" xfId="9" applyNumberFormat="1" applyFont="1" applyFill="1" applyBorder="1" applyAlignment="1">
      <alignment horizontal="right"/>
    </xf>
    <xf numFmtId="4" fontId="1" fillId="11" borderId="81" xfId="9" applyNumberFormat="1" applyFont="1" applyFill="1" applyBorder="1" applyAlignment="1">
      <alignment horizontal="right"/>
    </xf>
    <xf numFmtId="4" fontId="1" fillId="11" borderId="102" xfId="9" applyNumberFormat="1" applyFont="1" applyFill="1" applyBorder="1" applyAlignment="1">
      <alignment horizontal="right"/>
    </xf>
    <xf numFmtId="4" fontId="1" fillId="11" borderId="39" xfId="9" applyNumberFormat="1" applyFont="1" applyFill="1" applyBorder="1" applyAlignment="1">
      <alignment horizontal="right"/>
    </xf>
    <xf numFmtId="4" fontId="1" fillId="11" borderId="132" xfId="9" applyNumberFormat="1" applyFont="1" applyFill="1" applyBorder="1" applyAlignment="1">
      <alignment horizontal="right"/>
    </xf>
    <xf numFmtId="4" fontId="1" fillId="11" borderId="66" xfId="9" applyNumberFormat="1" applyFont="1" applyFill="1" applyBorder="1" applyAlignment="1">
      <alignment horizontal="right"/>
    </xf>
    <xf numFmtId="4" fontId="1" fillId="11" borderId="96" xfId="9" applyNumberFormat="1" applyFont="1" applyFill="1" applyBorder="1" applyAlignment="1">
      <alignment horizontal="right"/>
    </xf>
    <xf numFmtId="4" fontId="10" fillId="9" borderId="71" xfId="11" applyNumberFormat="1" applyFont="1" applyFill="1" applyBorder="1" applyAlignment="1">
      <alignment horizontal="right"/>
    </xf>
    <xf numFmtId="4" fontId="1" fillId="10" borderId="32" xfId="10" applyNumberFormat="1" applyFont="1" applyFill="1" applyBorder="1" applyAlignment="1">
      <alignment horizontal="right"/>
    </xf>
    <xf numFmtId="4" fontId="14" fillId="0" borderId="0" xfId="27" applyNumberFormat="1" applyAlignment="1">
      <alignment horizontal="right"/>
    </xf>
    <xf numFmtId="4" fontId="1" fillId="0" borderId="0" xfId="6" applyNumberFormat="1" applyFont="1" applyFill="1" applyAlignment="1">
      <alignment horizontal="right"/>
    </xf>
    <xf numFmtId="0" fontId="7" fillId="0" borderId="2" xfId="4" applyFont="1" applyBorder="1" applyAlignment="1" applyProtection="1">
      <alignment horizontal="left" vertical="center" wrapText="1"/>
    </xf>
    <xf numFmtId="0" fontId="7" fillId="0" borderId="1" xfId="4" applyFont="1" applyBorder="1" applyAlignment="1" applyProtection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0" fontId="10" fillId="7" borderId="126" xfId="7" applyFont="1" applyFill="1" applyBorder="1" applyAlignment="1">
      <alignment horizontal="center" vertical="center"/>
    </xf>
    <xf numFmtId="0" fontId="10" fillId="7" borderId="127" xfId="7" applyFont="1" applyFill="1" applyBorder="1" applyAlignment="1">
      <alignment horizontal="center" vertical="center"/>
    </xf>
    <xf numFmtId="0" fontId="10" fillId="7" borderId="61" xfId="7" applyFont="1" applyFill="1" applyBorder="1" applyAlignment="1">
      <alignment horizontal="center" vertical="center"/>
    </xf>
    <xf numFmtId="0" fontId="10" fillId="7" borderId="62" xfId="7" applyFont="1" applyFill="1" applyBorder="1" applyAlignment="1">
      <alignment horizontal="center" vertical="center"/>
    </xf>
    <xf numFmtId="0" fontId="10" fillId="7" borderId="68" xfId="7" applyFont="1" applyFill="1" applyBorder="1" applyAlignment="1">
      <alignment horizontal="center" vertical="center"/>
    </xf>
    <xf numFmtId="0" fontId="10" fillId="7" borderId="69" xfId="7" applyFont="1" applyFill="1" applyBorder="1" applyAlignment="1">
      <alignment horizontal="center" vertical="center"/>
    </xf>
    <xf numFmtId="0" fontId="1" fillId="7" borderId="16" xfId="7" applyFont="1" applyFill="1" applyBorder="1" applyAlignment="1">
      <alignment horizontal="center" vertical="center"/>
    </xf>
    <xf numFmtId="0" fontId="1" fillId="7" borderId="28" xfId="7" applyFont="1" applyFill="1" applyBorder="1" applyAlignment="1">
      <alignment horizontal="center" vertical="center"/>
    </xf>
    <xf numFmtId="0" fontId="1" fillId="7" borderId="55" xfId="7" applyFont="1" applyFill="1" applyBorder="1" applyAlignment="1">
      <alignment horizontal="center" vertical="center"/>
    </xf>
    <xf numFmtId="0" fontId="1" fillId="12" borderId="17" xfId="7" applyFont="1" applyFill="1" applyBorder="1" applyAlignment="1">
      <alignment horizontal="center" vertical="center" wrapText="1"/>
    </xf>
    <xf numFmtId="0" fontId="1" fillId="12" borderId="29" xfId="7" applyFont="1" applyFill="1" applyBorder="1" applyAlignment="1">
      <alignment horizontal="center" vertical="center" wrapText="1"/>
    </xf>
    <xf numFmtId="0" fontId="1" fillId="12" borderId="40" xfId="7" applyFont="1" applyFill="1" applyBorder="1" applyAlignment="1">
      <alignment horizontal="center" vertical="center" wrapText="1"/>
    </xf>
    <xf numFmtId="0" fontId="1" fillId="7" borderId="56" xfId="7" applyFont="1" applyFill="1" applyBorder="1" applyAlignment="1">
      <alignment horizontal="center" vertical="center"/>
    </xf>
    <xf numFmtId="0" fontId="1" fillId="7" borderId="120" xfId="7" applyFont="1" applyFill="1" applyBorder="1" applyAlignment="1">
      <alignment horizontal="center" vertical="center"/>
    </xf>
    <xf numFmtId="0" fontId="1" fillId="6" borderId="121" xfId="7" applyFont="1" applyFill="1" applyBorder="1" applyAlignment="1">
      <alignment horizontal="center" vertical="center" wrapText="1"/>
    </xf>
    <xf numFmtId="0" fontId="10" fillId="3" borderId="0" xfId="5" applyFont="1" applyFill="1" applyBorder="1" applyAlignment="1">
      <alignment horizontal="left" vertical="center" wrapText="1"/>
    </xf>
    <xf numFmtId="0" fontId="10" fillId="5" borderId="3" xfId="7" applyFont="1" applyFill="1" applyBorder="1" applyAlignment="1">
      <alignment horizontal="center" vertical="center" wrapText="1"/>
    </xf>
    <xf numFmtId="0" fontId="10" fillId="5" borderId="9" xfId="7" applyFont="1" applyFill="1" applyBorder="1" applyAlignment="1">
      <alignment horizontal="center" vertical="center" wrapText="1"/>
    </xf>
    <xf numFmtId="0" fontId="10" fillId="5" borderId="4" xfId="7" applyFont="1" applyFill="1" applyBorder="1" applyAlignment="1">
      <alignment horizontal="center" vertical="center" wrapText="1"/>
    </xf>
    <xf numFmtId="0" fontId="10" fillId="5" borderId="10" xfId="7" applyFont="1" applyFill="1" applyBorder="1" applyAlignment="1">
      <alignment horizontal="center" vertical="center" wrapText="1"/>
    </xf>
    <xf numFmtId="0" fontId="10" fillId="5" borderId="103" xfId="7" applyFont="1" applyFill="1" applyBorder="1" applyAlignment="1">
      <alignment horizontal="center" vertical="center" wrapText="1"/>
    </xf>
    <xf numFmtId="0" fontId="10" fillId="5" borderId="12" xfId="7" applyFont="1" applyFill="1" applyBorder="1" applyAlignment="1">
      <alignment horizontal="center" vertical="center" wrapText="1"/>
    </xf>
    <xf numFmtId="0" fontId="10" fillId="2" borderId="76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5" applyFont="1" applyFill="1" applyBorder="1" applyAlignment="1">
      <alignment horizontal="center" vertical="center" wrapText="1"/>
    </xf>
    <xf numFmtId="0" fontId="10" fillId="2" borderId="7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" fillId="6" borderId="17" xfId="7" applyFont="1" applyFill="1" applyBorder="1" applyAlignment="1">
      <alignment horizontal="center" vertical="center" wrapText="1"/>
    </xf>
    <xf numFmtId="0" fontId="1" fillId="6" borderId="29" xfId="7" applyFont="1" applyFill="1" applyBorder="1" applyAlignment="1">
      <alignment horizontal="center" vertical="center" wrapText="1"/>
    </xf>
    <xf numFmtId="0" fontId="1" fillId="6" borderId="40" xfId="7" applyFont="1" applyFill="1" applyBorder="1" applyAlignment="1">
      <alignment horizontal="center" vertical="center" wrapText="1"/>
    </xf>
    <xf numFmtId="0" fontId="10" fillId="5" borderId="5" xfId="7" applyFont="1" applyFill="1" applyBorder="1" applyAlignment="1">
      <alignment horizontal="center" vertical="center" wrapText="1"/>
    </xf>
    <xf numFmtId="0" fontId="10" fillId="5" borderId="11" xfId="7" applyFont="1" applyFill="1" applyBorder="1" applyAlignment="1">
      <alignment horizontal="center" vertical="center" wrapText="1"/>
    </xf>
    <xf numFmtId="0" fontId="10" fillId="2" borderId="3" xfId="5" applyFont="1" applyFill="1" applyBorder="1" applyAlignment="1">
      <alignment horizontal="center" vertical="center" wrapText="1"/>
    </xf>
    <xf numFmtId="0" fontId="10" fillId="2" borderId="75" xfId="5" applyFont="1" applyFill="1" applyBorder="1" applyAlignment="1">
      <alignment horizontal="center" vertical="center" wrapText="1"/>
    </xf>
    <xf numFmtId="0" fontId="10" fillId="7" borderId="57" xfId="7" applyFont="1" applyFill="1" applyBorder="1" applyAlignment="1">
      <alignment horizontal="center" vertical="center"/>
    </xf>
    <xf numFmtId="0" fontId="10" fillId="7" borderId="58" xfId="7" applyFont="1" applyFill="1" applyBorder="1" applyAlignment="1">
      <alignment horizontal="center" vertical="center"/>
    </xf>
    <xf numFmtId="0" fontId="1" fillId="6" borderId="46" xfId="7" applyFont="1" applyFill="1" applyBorder="1" applyAlignment="1">
      <alignment horizontal="center" vertical="center" wrapText="1"/>
    </xf>
    <xf numFmtId="0" fontId="10" fillId="5" borderId="75" xfId="7" applyFont="1" applyFill="1" applyBorder="1" applyAlignment="1">
      <alignment horizontal="center" vertical="center" wrapText="1"/>
    </xf>
    <xf numFmtId="0" fontId="10" fillId="5" borderId="15" xfId="7" applyFont="1" applyFill="1" applyBorder="1" applyAlignment="1">
      <alignment horizontal="center" vertical="center" wrapText="1"/>
    </xf>
    <xf numFmtId="0" fontId="10" fillId="7" borderId="57" xfId="12" applyFont="1" applyFill="1" applyBorder="1" applyAlignment="1">
      <alignment horizontal="center" vertical="center"/>
    </xf>
    <xf numFmtId="0" fontId="10" fillId="7" borderId="58" xfId="12" applyFont="1" applyFill="1" applyBorder="1" applyAlignment="1">
      <alignment horizontal="center" vertical="center"/>
    </xf>
    <xf numFmtId="0" fontId="10" fillId="7" borderId="61" xfId="12" applyFont="1" applyFill="1" applyBorder="1" applyAlignment="1">
      <alignment horizontal="center" vertical="center"/>
    </xf>
    <xf numFmtId="0" fontId="10" fillId="7" borderId="62" xfId="12" applyFont="1" applyFill="1" applyBorder="1" applyAlignment="1">
      <alignment horizontal="center" vertical="center"/>
    </xf>
    <xf numFmtId="0" fontId="10" fillId="7" borderId="68" xfId="12" applyFont="1" applyFill="1" applyBorder="1" applyAlignment="1">
      <alignment horizontal="center" vertical="center"/>
    </xf>
    <xf numFmtId="0" fontId="10" fillId="7" borderId="69" xfId="12" applyFont="1" applyFill="1" applyBorder="1" applyAlignment="1">
      <alignment horizontal="center" vertical="center"/>
    </xf>
    <xf numFmtId="0" fontId="1" fillId="7" borderId="16" xfId="12" applyFont="1" applyFill="1" applyBorder="1" applyAlignment="1">
      <alignment horizontal="center" vertical="center"/>
    </xf>
    <xf numFmtId="0" fontId="1" fillId="7" borderId="28" xfId="12" applyFont="1" applyFill="1" applyBorder="1" applyAlignment="1">
      <alignment horizontal="center" vertical="center"/>
    </xf>
    <xf numFmtId="0" fontId="1" fillId="7" borderId="55" xfId="12" applyFont="1" applyFill="1" applyBorder="1" applyAlignment="1">
      <alignment horizontal="center" vertical="center"/>
    </xf>
    <xf numFmtId="0" fontId="1" fillId="6" borderId="17" xfId="12" applyFont="1" applyFill="1" applyBorder="1" applyAlignment="1">
      <alignment horizontal="center" vertical="center" wrapText="1"/>
    </xf>
    <xf numFmtId="0" fontId="1" fillId="6" borderId="29" xfId="12" applyFont="1" applyFill="1" applyBorder="1" applyAlignment="1">
      <alignment horizontal="center" vertical="center" wrapText="1"/>
    </xf>
    <xf numFmtId="0" fontId="1" fillId="6" borderId="40" xfId="12" applyFont="1" applyFill="1" applyBorder="1" applyAlignment="1">
      <alignment horizontal="center" vertical="center" wrapText="1"/>
    </xf>
    <xf numFmtId="0" fontId="1" fillId="6" borderId="46" xfId="12" applyFont="1" applyFill="1" applyBorder="1" applyAlignment="1">
      <alignment horizontal="center" vertical="center" wrapText="1"/>
    </xf>
    <xf numFmtId="0" fontId="1" fillId="7" borderId="56" xfId="12" applyFont="1" applyFill="1" applyBorder="1" applyAlignment="1">
      <alignment horizontal="center" vertical="center"/>
    </xf>
    <xf numFmtId="0" fontId="10" fillId="5" borderId="3" xfId="12" applyFont="1" applyFill="1" applyBorder="1" applyAlignment="1">
      <alignment horizontal="center" vertical="center" wrapText="1"/>
    </xf>
    <xf numFmtId="0" fontId="10" fillId="5" borderId="9" xfId="12" applyFont="1" applyFill="1" applyBorder="1" applyAlignment="1">
      <alignment horizontal="center" vertical="center" wrapText="1"/>
    </xf>
    <xf numFmtId="0" fontId="10" fillId="5" borderId="4" xfId="12" applyFont="1" applyFill="1" applyBorder="1" applyAlignment="1">
      <alignment horizontal="center" vertical="center" wrapText="1"/>
    </xf>
    <xf numFmtId="0" fontId="10" fillId="5" borderId="10" xfId="12" applyFont="1" applyFill="1" applyBorder="1" applyAlignment="1">
      <alignment horizontal="center" vertical="center" wrapText="1"/>
    </xf>
    <xf numFmtId="0" fontId="10" fillId="5" borderId="75" xfId="12" applyFont="1" applyFill="1" applyBorder="1" applyAlignment="1">
      <alignment horizontal="center" vertical="center" wrapText="1"/>
    </xf>
    <xf numFmtId="0" fontId="10" fillId="5" borderId="15" xfId="12" applyFont="1" applyFill="1" applyBorder="1" applyAlignment="1">
      <alignment horizontal="center" vertical="center" wrapText="1"/>
    </xf>
    <xf numFmtId="0" fontId="10" fillId="2" borderId="76" xfId="14" applyFont="1" applyFill="1" applyBorder="1" applyAlignment="1">
      <alignment horizontal="center" vertical="center" wrapText="1"/>
    </xf>
    <xf numFmtId="0" fontId="10" fillId="2" borderId="4" xfId="14" applyFont="1" applyFill="1" applyBorder="1" applyAlignment="1">
      <alignment horizontal="center" vertical="center" wrapText="1"/>
    </xf>
    <xf numFmtId="0" fontId="10" fillId="2" borderId="5" xfId="14" applyFont="1" applyFill="1" applyBorder="1" applyAlignment="1">
      <alignment horizontal="center" vertical="center" wrapText="1"/>
    </xf>
    <xf numFmtId="0" fontId="10" fillId="2" borderId="6" xfId="14" applyFont="1" applyFill="1" applyBorder="1" applyAlignment="1">
      <alignment horizontal="center" vertical="center" wrapText="1"/>
    </xf>
    <xf numFmtId="0" fontId="10" fillId="2" borderId="7" xfId="14" applyFont="1" applyFill="1" applyBorder="1" applyAlignment="1">
      <alignment horizontal="center" vertical="center" wrapText="1"/>
    </xf>
    <xf numFmtId="0" fontId="10" fillId="2" borderId="8" xfId="14" applyFont="1" applyFill="1" applyBorder="1" applyAlignment="1">
      <alignment horizontal="center" vertical="center" wrapText="1"/>
    </xf>
    <xf numFmtId="0" fontId="10" fillId="7" borderId="57" xfId="18" applyFont="1" applyFill="1" applyBorder="1" applyAlignment="1">
      <alignment horizontal="center" vertical="center"/>
    </xf>
    <xf numFmtId="0" fontId="10" fillId="7" borderId="58" xfId="18" applyFont="1" applyFill="1" applyBorder="1" applyAlignment="1">
      <alignment horizontal="center" vertical="center"/>
    </xf>
    <xf numFmtId="0" fontId="10" fillId="7" borderId="61" xfId="18" applyFont="1" applyFill="1" applyBorder="1" applyAlignment="1">
      <alignment horizontal="center" vertical="center"/>
    </xf>
    <xf numFmtId="0" fontId="10" fillId="7" borderId="62" xfId="18" applyFont="1" applyFill="1" applyBorder="1" applyAlignment="1">
      <alignment horizontal="center" vertical="center"/>
    </xf>
    <xf numFmtId="0" fontId="10" fillId="7" borderId="68" xfId="18" applyFont="1" applyFill="1" applyBorder="1" applyAlignment="1">
      <alignment horizontal="center" vertical="center"/>
    </xf>
    <xf numFmtId="0" fontId="10" fillId="7" borderId="69" xfId="18" applyFont="1" applyFill="1" applyBorder="1" applyAlignment="1">
      <alignment horizontal="center" vertical="center"/>
    </xf>
    <xf numFmtId="0" fontId="1" fillId="7" borderId="16" xfId="18" applyFont="1" applyFill="1" applyBorder="1" applyAlignment="1">
      <alignment horizontal="center" vertical="center"/>
    </xf>
    <xf numFmtId="0" fontId="1" fillId="7" borderId="28" xfId="18" applyFont="1" applyFill="1" applyBorder="1" applyAlignment="1">
      <alignment horizontal="center" vertical="center"/>
    </xf>
    <xf numFmtId="0" fontId="1" fillId="7" borderId="55" xfId="18" applyFont="1" applyFill="1" applyBorder="1" applyAlignment="1">
      <alignment horizontal="center" vertical="center"/>
    </xf>
    <xf numFmtId="0" fontId="1" fillId="6" borderId="17" xfId="18" applyFont="1" applyFill="1" applyBorder="1" applyAlignment="1">
      <alignment horizontal="center" vertical="center" wrapText="1"/>
    </xf>
    <xf numFmtId="0" fontId="1" fillId="6" borderId="29" xfId="18" applyFont="1" applyFill="1" applyBorder="1" applyAlignment="1">
      <alignment horizontal="center" vertical="center" wrapText="1"/>
    </xf>
    <xf numFmtId="0" fontId="1" fillId="6" borderId="40" xfId="18" applyFont="1" applyFill="1" applyBorder="1" applyAlignment="1">
      <alignment horizontal="center" vertical="center" wrapText="1"/>
    </xf>
    <xf numFmtId="0" fontId="1" fillId="6" borderId="46" xfId="18" applyFont="1" applyFill="1" applyBorder="1" applyAlignment="1">
      <alignment horizontal="center" vertical="center" wrapText="1"/>
    </xf>
    <xf numFmtId="0" fontId="1" fillId="7" borderId="56" xfId="18" applyFont="1" applyFill="1" applyBorder="1" applyAlignment="1">
      <alignment horizontal="center" vertical="center"/>
    </xf>
    <xf numFmtId="0" fontId="1" fillId="7" borderId="70" xfId="18" applyFont="1" applyFill="1" applyBorder="1" applyAlignment="1">
      <alignment horizontal="center" vertical="center"/>
    </xf>
    <xf numFmtId="0" fontId="1" fillId="6" borderId="71" xfId="18" applyFont="1" applyFill="1" applyBorder="1" applyAlignment="1">
      <alignment horizontal="center" vertical="center" wrapText="1"/>
    </xf>
    <xf numFmtId="0" fontId="10" fillId="5" borderId="3" xfId="18" applyFont="1" applyFill="1" applyBorder="1" applyAlignment="1">
      <alignment horizontal="center" vertical="center" wrapText="1"/>
    </xf>
    <xf numFmtId="0" fontId="10" fillId="5" borderId="9" xfId="18" applyFont="1" applyFill="1" applyBorder="1" applyAlignment="1">
      <alignment horizontal="center" vertical="center" wrapText="1"/>
    </xf>
    <xf numFmtId="0" fontId="10" fillId="5" borderId="4" xfId="18" applyFont="1" applyFill="1" applyBorder="1" applyAlignment="1">
      <alignment horizontal="center" vertical="center" wrapText="1"/>
    </xf>
    <xf numFmtId="0" fontId="10" fillId="5" borderId="10" xfId="18" applyFont="1" applyFill="1" applyBorder="1" applyAlignment="1">
      <alignment horizontal="center" vertical="center" wrapText="1"/>
    </xf>
    <xf numFmtId="0" fontId="10" fillId="5" borderId="75" xfId="18" applyFont="1" applyFill="1" applyBorder="1" applyAlignment="1">
      <alignment horizontal="center" vertical="center" wrapText="1"/>
    </xf>
    <xf numFmtId="0" fontId="10" fillId="5" borderId="15" xfId="18" applyFont="1" applyFill="1" applyBorder="1" applyAlignment="1">
      <alignment horizontal="center" vertical="center" wrapText="1"/>
    </xf>
    <xf numFmtId="0" fontId="10" fillId="7" borderId="57" xfId="9" applyFont="1" applyFill="1" applyBorder="1" applyAlignment="1">
      <alignment horizontal="center" vertical="center"/>
    </xf>
    <xf numFmtId="0" fontId="10" fillId="7" borderId="58" xfId="9" applyFont="1" applyFill="1" applyBorder="1" applyAlignment="1">
      <alignment horizontal="center"/>
    </xf>
    <xf numFmtId="0" fontId="10" fillId="7" borderId="61" xfId="9" applyFont="1" applyFill="1" applyBorder="1" applyAlignment="1">
      <alignment horizontal="center" vertical="center"/>
    </xf>
    <xf numFmtId="0" fontId="10" fillId="7" borderId="62" xfId="9" applyFont="1" applyFill="1" applyBorder="1" applyAlignment="1">
      <alignment horizontal="center"/>
    </xf>
    <xf numFmtId="0" fontId="10" fillId="7" borderId="68" xfId="9" applyFont="1" applyFill="1" applyBorder="1" applyAlignment="1">
      <alignment horizontal="center" vertical="center"/>
    </xf>
    <xf numFmtId="0" fontId="10" fillId="7" borderId="69" xfId="9" applyFont="1" applyFill="1" applyBorder="1" applyAlignment="1">
      <alignment horizontal="center"/>
    </xf>
    <xf numFmtId="0" fontId="1" fillId="7" borderId="28" xfId="9" applyFont="1" applyFill="1" applyBorder="1" applyAlignment="1">
      <alignment horizontal="center" vertical="center"/>
    </xf>
    <xf numFmtId="0" fontId="1" fillId="7" borderId="28" xfId="9" applyFont="1" applyFill="1" applyBorder="1" applyAlignment="1">
      <alignment horizontal="center"/>
    </xf>
    <xf numFmtId="0" fontId="1" fillId="7" borderId="55" xfId="9" applyFont="1" applyFill="1" applyBorder="1" applyAlignment="1">
      <alignment horizontal="center"/>
    </xf>
    <xf numFmtId="0" fontId="1" fillId="6" borderId="29" xfId="9" applyFont="1" applyFill="1" applyBorder="1" applyAlignment="1">
      <alignment horizontal="center" vertical="center" wrapText="1"/>
    </xf>
    <xf numFmtId="0" fontId="1" fillId="6" borderId="40" xfId="9" applyFont="1" applyFill="1" applyBorder="1" applyAlignment="1">
      <alignment horizontal="center" vertical="center" wrapText="1"/>
    </xf>
    <xf numFmtId="0" fontId="1" fillId="6" borderId="46" xfId="9" applyFont="1" applyFill="1" applyBorder="1" applyAlignment="1">
      <alignment horizontal="center" vertical="center" wrapText="1"/>
    </xf>
    <xf numFmtId="0" fontId="1" fillId="7" borderId="56" xfId="9" applyFont="1" applyFill="1" applyBorder="1" applyAlignment="1">
      <alignment horizontal="center" vertical="center"/>
    </xf>
    <xf numFmtId="0" fontId="10" fillId="5" borderId="3" xfId="20" applyFont="1" applyFill="1" applyBorder="1" applyAlignment="1">
      <alignment horizontal="center" vertical="center" wrapText="1"/>
    </xf>
    <xf numFmtId="0" fontId="10" fillId="5" borderId="9" xfId="20" applyFont="1" applyFill="1" applyBorder="1" applyAlignment="1">
      <alignment horizontal="center" vertical="center" wrapText="1"/>
    </xf>
    <xf numFmtId="0" fontId="10" fillId="5" borderId="4" xfId="20" applyFont="1" applyFill="1" applyBorder="1" applyAlignment="1">
      <alignment horizontal="center" vertical="center" wrapText="1"/>
    </xf>
    <xf numFmtId="0" fontId="10" fillId="5" borderId="10" xfId="20" applyFont="1" applyFill="1" applyBorder="1" applyAlignment="1">
      <alignment horizontal="center" vertical="center" wrapText="1"/>
    </xf>
    <xf numFmtId="0" fontId="10" fillId="5" borderId="75" xfId="20" applyFont="1" applyFill="1" applyBorder="1" applyAlignment="1">
      <alignment horizontal="center" vertical="center" wrapText="1"/>
    </xf>
    <xf numFmtId="0" fontId="10" fillId="5" borderId="15" xfId="20" applyFont="1" applyFill="1" applyBorder="1" applyAlignment="1">
      <alignment horizontal="center" vertical="center" wrapText="1"/>
    </xf>
    <xf numFmtId="0" fontId="10" fillId="5" borderId="3" xfId="22" applyFont="1" applyFill="1" applyBorder="1" applyAlignment="1">
      <alignment horizontal="center" vertical="center" wrapText="1"/>
    </xf>
    <xf numFmtId="0" fontId="10" fillId="5" borderId="9" xfId="22" applyFont="1" applyFill="1" applyBorder="1" applyAlignment="1">
      <alignment horizontal="center" vertical="center" wrapText="1"/>
    </xf>
    <xf numFmtId="0" fontId="10" fillId="5" borderId="4" xfId="22" applyFont="1" applyFill="1" applyBorder="1" applyAlignment="1">
      <alignment horizontal="center" vertical="center" wrapText="1"/>
    </xf>
    <xf numFmtId="0" fontId="10" fillId="5" borderId="10" xfId="22" applyFont="1" applyFill="1" applyBorder="1" applyAlignment="1">
      <alignment horizontal="center" vertical="center" wrapText="1"/>
    </xf>
    <xf numFmtId="0" fontId="10" fillId="5" borderId="75" xfId="22" applyFont="1" applyFill="1" applyBorder="1" applyAlignment="1">
      <alignment horizontal="center" vertical="center" wrapText="1"/>
    </xf>
    <xf numFmtId="0" fontId="10" fillId="5" borderId="15" xfId="22" applyFont="1" applyFill="1" applyBorder="1" applyAlignment="1">
      <alignment horizontal="center" vertical="center" wrapText="1"/>
    </xf>
    <xf numFmtId="4" fontId="1" fillId="0" borderId="62" xfId="11" applyNumberFormat="1" applyFont="1" applyFill="1" applyBorder="1" applyAlignment="1">
      <alignment horizontal="right"/>
    </xf>
    <xf numFmtId="4" fontId="1" fillId="0" borderId="84" xfId="11" applyNumberFormat="1" applyFont="1" applyFill="1" applyBorder="1" applyAlignment="1">
      <alignment horizontal="right"/>
    </xf>
    <xf numFmtId="4" fontId="15" fillId="0" borderId="104" xfId="27" applyNumberFormat="1" applyFont="1" applyBorder="1" applyAlignment="1">
      <alignment horizontal="right"/>
    </xf>
    <xf numFmtId="4" fontId="1" fillId="13" borderId="53" xfId="9" applyNumberFormat="1" applyFont="1" applyFill="1" applyBorder="1" applyAlignment="1">
      <alignment horizontal="right"/>
    </xf>
    <xf numFmtId="4" fontId="1" fillId="13" borderId="95" xfId="9" applyNumberFormat="1" applyFont="1" applyFill="1" applyBorder="1" applyAlignment="1">
      <alignment horizontal="right"/>
    </xf>
  </cellXfs>
  <cellStyles count="35">
    <cellStyle name="Hipervínculo_2.1.26. 2008-2010.Ppales.rdos._tipo establec._especie" xfId="4"/>
    <cellStyle name="Normal" xfId="0" builtinId="0"/>
    <cellStyle name="Normal 10" xfId="27"/>
    <cellStyle name="Normal 2" xfId="6"/>
    <cellStyle name="Normal 2 2" xfId="25"/>
    <cellStyle name="Normal 2_2.1.16. 2008-2010.Ppales.macrom._tipo acui._establec" xfId="1"/>
    <cellStyle name="Normal 3" xfId="28"/>
    <cellStyle name="Normal 4" xfId="29"/>
    <cellStyle name="Normal 5" xfId="30"/>
    <cellStyle name="Normal 6" xfId="31"/>
    <cellStyle name="Normal 7" xfId="32"/>
    <cellStyle name="Normal 8" xfId="33"/>
    <cellStyle name="Normal 9" xfId="34"/>
    <cellStyle name="Normal_2.1.26. 2008-2010.Ppales.rdos._tipo establec._especie" xfId="2"/>
    <cellStyle name="Normal_acu_resto tablas_28mar07" xfId="8"/>
    <cellStyle name="Normal_acu_usos_2005" xfId="5"/>
    <cellStyle name="Normal_acu_usos_2005_2.3.2  Prod_fase_tipo_agua_grupo_08" xfId="17"/>
    <cellStyle name="Normal_acu_usos_2005_2.3.2.Valor y cant_fase cultivo_tipo acu._agua_grupo-2009" xfId="14"/>
    <cellStyle name="Normal_acu_usos_2005_2005_02_Prod_fase_tipo_agua_grupo_tcm7-48610" xfId="23"/>
    <cellStyle name="Normal_acu_usos_2005_2006_02_Prod_fase_tipo_agua_grupo_tcm7-48608" xfId="21"/>
    <cellStyle name="Normal_acu_usos_2005_2007_02_Prod_fase_tipo_agua_grupo_tcm7-48606" xfId="19"/>
    <cellStyle name="Normal_Desglose" xfId="11"/>
    <cellStyle name="Normal_Desglose_2.3.2.Valor y cant_fase cultivo_tipo acu._agua_grupo-2009" xfId="16"/>
    <cellStyle name="Normal_Lista Tablas_1" xfId="3"/>
    <cellStyle name="Normal_Prod 02-05 G-Tipo" xfId="9"/>
    <cellStyle name="Normal_Prod 02-05 G-Tipo_2.3.2  Prod_fase_tipo_agua_grupo_08" xfId="12"/>
    <cellStyle name="Normal_Prod 02-05 G-Tipo_2.3.2  Prod_fase_tipo_agua_grupo_08_2010_02_Prod_fase_tipo_agua_grupo" xfId="7"/>
    <cellStyle name="Normal_Prod 02-05 G-Tipo_2.3.2.Valor y cant_fase cultivo_tipo acu._agua_grupo-2009" xfId="13"/>
    <cellStyle name="Normal_Prod 02-05 G-Tipo_2005_02_Prod_fase_tipo_agua_grupo_tcm7-48610" xfId="22"/>
    <cellStyle name="Normal_Prod 02-05 G-Tipo_2006_02_Prod_fase_tipo_agua_grupo_tcm7-48608" xfId="20"/>
    <cellStyle name="Normal_Prod 02-05 G-Tipo_2007_02_Prod_fase_tipo_agua_grupo_tcm7-48606" xfId="18"/>
    <cellStyle name="Normal_Producción1" xfId="10"/>
    <cellStyle name="Normal_Producción1_2.3.2.Valor y cant_fase cultivo_tipo acu._agua_grupo-2009" xfId="15"/>
    <cellStyle name="Porcentaje 2" xfId="26"/>
    <cellStyle name="Porcentual 2" xfId="24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35"/>
  <sheetViews>
    <sheetView showGridLines="0" tabSelected="1" zoomScale="85" zoomScaleNormal="85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7.140625" style="1" customWidth="1"/>
    <col min="10" max="10" width="6.85546875" style="1" customWidth="1"/>
    <col min="11" max="11" width="3.140625" style="1" customWidth="1"/>
    <col min="12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7.140625" style="1" customWidth="1"/>
    <col min="266" max="266" width="6.85546875" style="1" customWidth="1"/>
    <col min="267" max="267" width="3.140625" style="1" customWidth="1"/>
    <col min="268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7.140625" style="1" customWidth="1"/>
    <col min="522" max="522" width="6.85546875" style="1" customWidth="1"/>
    <col min="523" max="523" width="3.140625" style="1" customWidth="1"/>
    <col min="524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7.140625" style="1" customWidth="1"/>
    <col min="778" max="778" width="6.85546875" style="1" customWidth="1"/>
    <col min="779" max="779" width="3.140625" style="1" customWidth="1"/>
    <col min="780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7.140625" style="1" customWidth="1"/>
    <col min="1034" max="1034" width="6.85546875" style="1" customWidth="1"/>
    <col min="1035" max="1035" width="3.140625" style="1" customWidth="1"/>
    <col min="1036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7.140625" style="1" customWidth="1"/>
    <col min="1290" max="1290" width="6.85546875" style="1" customWidth="1"/>
    <col min="1291" max="1291" width="3.140625" style="1" customWidth="1"/>
    <col min="1292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7.140625" style="1" customWidth="1"/>
    <col min="1546" max="1546" width="6.85546875" style="1" customWidth="1"/>
    <col min="1547" max="1547" width="3.140625" style="1" customWidth="1"/>
    <col min="1548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7.140625" style="1" customWidth="1"/>
    <col min="1802" max="1802" width="6.85546875" style="1" customWidth="1"/>
    <col min="1803" max="1803" width="3.140625" style="1" customWidth="1"/>
    <col min="1804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7.140625" style="1" customWidth="1"/>
    <col min="2058" max="2058" width="6.85546875" style="1" customWidth="1"/>
    <col min="2059" max="2059" width="3.140625" style="1" customWidth="1"/>
    <col min="2060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7.140625" style="1" customWidth="1"/>
    <col min="2314" max="2314" width="6.85546875" style="1" customWidth="1"/>
    <col min="2315" max="2315" width="3.140625" style="1" customWidth="1"/>
    <col min="2316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7.140625" style="1" customWidth="1"/>
    <col min="2570" max="2570" width="6.85546875" style="1" customWidth="1"/>
    <col min="2571" max="2571" width="3.140625" style="1" customWidth="1"/>
    <col min="2572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7.140625" style="1" customWidth="1"/>
    <col min="2826" max="2826" width="6.85546875" style="1" customWidth="1"/>
    <col min="2827" max="2827" width="3.140625" style="1" customWidth="1"/>
    <col min="2828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7.140625" style="1" customWidth="1"/>
    <col min="3082" max="3082" width="6.85546875" style="1" customWidth="1"/>
    <col min="3083" max="3083" width="3.140625" style="1" customWidth="1"/>
    <col min="3084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7.140625" style="1" customWidth="1"/>
    <col min="3338" max="3338" width="6.85546875" style="1" customWidth="1"/>
    <col min="3339" max="3339" width="3.140625" style="1" customWidth="1"/>
    <col min="3340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7.140625" style="1" customWidth="1"/>
    <col min="3594" max="3594" width="6.85546875" style="1" customWidth="1"/>
    <col min="3595" max="3595" width="3.140625" style="1" customWidth="1"/>
    <col min="3596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7.140625" style="1" customWidth="1"/>
    <col min="3850" max="3850" width="6.85546875" style="1" customWidth="1"/>
    <col min="3851" max="3851" width="3.140625" style="1" customWidth="1"/>
    <col min="3852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7.140625" style="1" customWidth="1"/>
    <col min="4106" max="4106" width="6.85546875" style="1" customWidth="1"/>
    <col min="4107" max="4107" width="3.140625" style="1" customWidth="1"/>
    <col min="4108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7.140625" style="1" customWidth="1"/>
    <col min="4362" max="4362" width="6.85546875" style="1" customWidth="1"/>
    <col min="4363" max="4363" width="3.140625" style="1" customWidth="1"/>
    <col min="4364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7.140625" style="1" customWidth="1"/>
    <col min="4618" max="4618" width="6.85546875" style="1" customWidth="1"/>
    <col min="4619" max="4619" width="3.140625" style="1" customWidth="1"/>
    <col min="4620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7.140625" style="1" customWidth="1"/>
    <col min="4874" max="4874" width="6.85546875" style="1" customWidth="1"/>
    <col min="4875" max="4875" width="3.140625" style="1" customWidth="1"/>
    <col min="4876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7.140625" style="1" customWidth="1"/>
    <col min="5130" max="5130" width="6.85546875" style="1" customWidth="1"/>
    <col min="5131" max="5131" width="3.140625" style="1" customWidth="1"/>
    <col min="5132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7.140625" style="1" customWidth="1"/>
    <col min="5386" max="5386" width="6.85546875" style="1" customWidth="1"/>
    <col min="5387" max="5387" width="3.140625" style="1" customWidth="1"/>
    <col min="5388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7.140625" style="1" customWidth="1"/>
    <col min="5642" max="5642" width="6.85546875" style="1" customWidth="1"/>
    <col min="5643" max="5643" width="3.140625" style="1" customWidth="1"/>
    <col min="5644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7.140625" style="1" customWidth="1"/>
    <col min="5898" max="5898" width="6.85546875" style="1" customWidth="1"/>
    <col min="5899" max="5899" width="3.140625" style="1" customWidth="1"/>
    <col min="5900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7.140625" style="1" customWidth="1"/>
    <col min="6154" max="6154" width="6.85546875" style="1" customWidth="1"/>
    <col min="6155" max="6155" width="3.140625" style="1" customWidth="1"/>
    <col min="6156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7.140625" style="1" customWidth="1"/>
    <col min="6410" max="6410" width="6.85546875" style="1" customWidth="1"/>
    <col min="6411" max="6411" width="3.140625" style="1" customWidth="1"/>
    <col min="6412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7.140625" style="1" customWidth="1"/>
    <col min="6666" max="6666" width="6.85546875" style="1" customWidth="1"/>
    <col min="6667" max="6667" width="3.140625" style="1" customWidth="1"/>
    <col min="6668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7.140625" style="1" customWidth="1"/>
    <col min="6922" max="6922" width="6.85546875" style="1" customWidth="1"/>
    <col min="6923" max="6923" width="3.140625" style="1" customWidth="1"/>
    <col min="6924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7.140625" style="1" customWidth="1"/>
    <col min="7178" max="7178" width="6.85546875" style="1" customWidth="1"/>
    <col min="7179" max="7179" width="3.140625" style="1" customWidth="1"/>
    <col min="7180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7.140625" style="1" customWidth="1"/>
    <col min="7434" max="7434" width="6.85546875" style="1" customWidth="1"/>
    <col min="7435" max="7435" width="3.140625" style="1" customWidth="1"/>
    <col min="7436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7.140625" style="1" customWidth="1"/>
    <col min="7690" max="7690" width="6.85546875" style="1" customWidth="1"/>
    <col min="7691" max="7691" width="3.140625" style="1" customWidth="1"/>
    <col min="7692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7.140625" style="1" customWidth="1"/>
    <col min="7946" max="7946" width="6.85546875" style="1" customWidth="1"/>
    <col min="7947" max="7947" width="3.140625" style="1" customWidth="1"/>
    <col min="7948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7.140625" style="1" customWidth="1"/>
    <col min="8202" max="8202" width="6.85546875" style="1" customWidth="1"/>
    <col min="8203" max="8203" width="3.140625" style="1" customWidth="1"/>
    <col min="8204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7.140625" style="1" customWidth="1"/>
    <col min="8458" max="8458" width="6.85546875" style="1" customWidth="1"/>
    <col min="8459" max="8459" width="3.140625" style="1" customWidth="1"/>
    <col min="8460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7.140625" style="1" customWidth="1"/>
    <col min="8714" max="8714" width="6.85546875" style="1" customWidth="1"/>
    <col min="8715" max="8715" width="3.140625" style="1" customWidth="1"/>
    <col min="8716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7.140625" style="1" customWidth="1"/>
    <col min="8970" max="8970" width="6.85546875" style="1" customWidth="1"/>
    <col min="8971" max="8971" width="3.140625" style="1" customWidth="1"/>
    <col min="8972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7.140625" style="1" customWidth="1"/>
    <col min="9226" max="9226" width="6.85546875" style="1" customWidth="1"/>
    <col min="9227" max="9227" width="3.140625" style="1" customWidth="1"/>
    <col min="9228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7.140625" style="1" customWidth="1"/>
    <col min="9482" max="9482" width="6.85546875" style="1" customWidth="1"/>
    <col min="9483" max="9483" width="3.140625" style="1" customWidth="1"/>
    <col min="9484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7.140625" style="1" customWidth="1"/>
    <col min="9738" max="9738" width="6.85546875" style="1" customWidth="1"/>
    <col min="9739" max="9739" width="3.140625" style="1" customWidth="1"/>
    <col min="9740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7.140625" style="1" customWidth="1"/>
    <col min="9994" max="9994" width="6.85546875" style="1" customWidth="1"/>
    <col min="9995" max="9995" width="3.140625" style="1" customWidth="1"/>
    <col min="9996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7.140625" style="1" customWidth="1"/>
    <col min="10250" max="10250" width="6.85546875" style="1" customWidth="1"/>
    <col min="10251" max="10251" width="3.140625" style="1" customWidth="1"/>
    <col min="10252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7.140625" style="1" customWidth="1"/>
    <col min="10506" max="10506" width="6.85546875" style="1" customWidth="1"/>
    <col min="10507" max="10507" width="3.140625" style="1" customWidth="1"/>
    <col min="10508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7.140625" style="1" customWidth="1"/>
    <col min="10762" max="10762" width="6.85546875" style="1" customWidth="1"/>
    <col min="10763" max="10763" width="3.140625" style="1" customWidth="1"/>
    <col min="10764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7.140625" style="1" customWidth="1"/>
    <col min="11018" max="11018" width="6.85546875" style="1" customWidth="1"/>
    <col min="11019" max="11019" width="3.140625" style="1" customWidth="1"/>
    <col min="11020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7.140625" style="1" customWidth="1"/>
    <col min="11274" max="11274" width="6.85546875" style="1" customWidth="1"/>
    <col min="11275" max="11275" width="3.140625" style="1" customWidth="1"/>
    <col min="11276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7.140625" style="1" customWidth="1"/>
    <col min="11530" max="11530" width="6.85546875" style="1" customWidth="1"/>
    <col min="11531" max="11531" width="3.140625" style="1" customWidth="1"/>
    <col min="11532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7.140625" style="1" customWidth="1"/>
    <col min="11786" max="11786" width="6.85546875" style="1" customWidth="1"/>
    <col min="11787" max="11787" width="3.140625" style="1" customWidth="1"/>
    <col min="11788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7.140625" style="1" customWidth="1"/>
    <col min="12042" max="12042" width="6.85546875" style="1" customWidth="1"/>
    <col min="12043" max="12043" width="3.140625" style="1" customWidth="1"/>
    <col min="12044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7.140625" style="1" customWidth="1"/>
    <col min="12298" max="12298" width="6.85546875" style="1" customWidth="1"/>
    <col min="12299" max="12299" width="3.140625" style="1" customWidth="1"/>
    <col min="12300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7.140625" style="1" customWidth="1"/>
    <col min="12554" max="12554" width="6.85546875" style="1" customWidth="1"/>
    <col min="12555" max="12555" width="3.140625" style="1" customWidth="1"/>
    <col min="12556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7.140625" style="1" customWidth="1"/>
    <col min="12810" max="12810" width="6.85546875" style="1" customWidth="1"/>
    <col min="12811" max="12811" width="3.140625" style="1" customWidth="1"/>
    <col min="12812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7.140625" style="1" customWidth="1"/>
    <col min="13066" max="13066" width="6.85546875" style="1" customWidth="1"/>
    <col min="13067" max="13067" width="3.140625" style="1" customWidth="1"/>
    <col min="13068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7.140625" style="1" customWidth="1"/>
    <col min="13322" max="13322" width="6.85546875" style="1" customWidth="1"/>
    <col min="13323" max="13323" width="3.140625" style="1" customWidth="1"/>
    <col min="13324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7.140625" style="1" customWidth="1"/>
    <col min="13578" max="13578" width="6.85546875" style="1" customWidth="1"/>
    <col min="13579" max="13579" width="3.140625" style="1" customWidth="1"/>
    <col min="13580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7.140625" style="1" customWidth="1"/>
    <col min="13834" max="13834" width="6.85546875" style="1" customWidth="1"/>
    <col min="13835" max="13835" width="3.140625" style="1" customWidth="1"/>
    <col min="13836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7.140625" style="1" customWidth="1"/>
    <col min="14090" max="14090" width="6.85546875" style="1" customWidth="1"/>
    <col min="14091" max="14091" width="3.140625" style="1" customWidth="1"/>
    <col min="14092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7.140625" style="1" customWidth="1"/>
    <col min="14346" max="14346" width="6.85546875" style="1" customWidth="1"/>
    <col min="14347" max="14347" width="3.140625" style="1" customWidth="1"/>
    <col min="14348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7.140625" style="1" customWidth="1"/>
    <col min="14602" max="14602" width="6.85546875" style="1" customWidth="1"/>
    <col min="14603" max="14603" width="3.140625" style="1" customWidth="1"/>
    <col min="14604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7.140625" style="1" customWidth="1"/>
    <col min="14858" max="14858" width="6.85546875" style="1" customWidth="1"/>
    <col min="14859" max="14859" width="3.140625" style="1" customWidth="1"/>
    <col min="14860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7.140625" style="1" customWidth="1"/>
    <col min="15114" max="15114" width="6.85546875" style="1" customWidth="1"/>
    <col min="15115" max="15115" width="3.140625" style="1" customWidth="1"/>
    <col min="15116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7.140625" style="1" customWidth="1"/>
    <col min="15370" max="15370" width="6.85546875" style="1" customWidth="1"/>
    <col min="15371" max="15371" width="3.140625" style="1" customWidth="1"/>
    <col min="15372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7.140625" style="1" customWidth="1"/>
    <col min="15626" max="15626" width="6.85546875" style="1" customWidth="1"/>
    <col min="15627" max="15627" width="3.140625" style="1" customWidth="1"/>
    <col min="15628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7.140625" style="1" customWidth="1"/>
    <col min="15882" max="15882" width="6.85546875" style="1" customWidth="1"/>
    <col min="15883" max="15883" width="3.140625" style="1" customWidth="1"/>
    <col min="15884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7.140625" style="1" customWidth="1"/>
    <col min="16138" max="16138" width="6.85546875" style="1" customWidth="1"/>
    <col min="16139" max="16139" width="3.140625" style="1" customWidth="1"/>
    <col min="16140" max="16384" width="11.42578125" style="1"/>
  </cols>
  <sheetData>
    <row r="7" spans="2:12" ht="15.75" x14ac:dyDescent="0.2">
      <c r="B7" s="735" t="s">
        <v>0</v>
      </c>
      <c r="C7" s="735"/>
      <c r="D7" s="735"/>
      <c r="E7" s="735"/>
      <c r="F7" s="735"/>
      <c r="G7" s="735"/>
      <c r="H7" s="735"/>
      <c r="I7" s="735"/>
      <c r="J7" s="735"/>
      <c r="K7" s="735"/>
    </row>
    <row r="8" spans="2:12" x14ac:dyDescent="0.2">
      <c r="B8" s="2"/>
      <c r="C8" s="2"/>
      <c r="D8" s="2"/>
      <c r="E8" s="2"/>
      <c r="F8" s="2"/>
      <c r="G8" s="2"/>
      <c r="H8" s="2"/>
    </row>
    <row r="9" spans="2:12" ht="15.75" x14ac:dyDescent="0.25">
      <c r="B9" s="2"/>
      <c r="C9" s="3" t="s">
        <v>1</v>
      </c>
      <c r="D9" s="2"/>
      <c r="E9" s="2"/>
      <c r="F9" s="2"/>
      <c r="G9" s="2"/>
      <c r="H9" s="2"/>
    </row>
    <row r="10" spans="2:12" x14ac:dyDescent="0.2">
      <c r="B10" s="2"/>
      <c r="C10" s="2"/>
      <c r="D10" s="2"/>
      <c r="E10" s="2"/>
      <c r="F10" s="2"/>
      <c r="G10" s="2"/>
      <c r="H10" s="2"/>
    </row>
    <row r="11" spans="2:12" ht="19.5" customHeight="1" x14ac:dyDescent="0.2">
      <c r="B11" s="2"/>
      <c r="C11" s="736" t="s">
        <v>2</v>
      </c>
      <c r="D11" s="736"/>
      <c r="E11" s="736"/>
      <c r="F11" s="736"/>
      <c r="G11" s="736"/>
      <c r="H11" s="736"/>
      <c r="I11" s="736"/>
      <c r="J11" s="736"/>
      <c r="K11" s="736"/>
    </row>
    <row r="12" spans="2:12" ht="19.5" customHeight="1" x14ac:dyDescent="0.2">
      <c r="B12" s="2"/>
      <c r="C12" s="736"/>
      <c r="D12" s="736"/>
      <c r="E12" s="736"/>
      <c r="F12" s="736"/>
      <c r="G12" s="736"/>
      <c r="H12" s="736"/>
      <c r="I12" s="736"/>
      <c r="J12" s="736"/>
      <c r="K12" s="736"/>
      <c r="L12" s="4"/>
    </row>
    <row r="13" spans="2:12" x14ac:dyDescent="0.2">
      <c r="B13" s="2"/>
      <c r="C13" s="2"/>
      <c r="D13" s="2"/>
      <c r="E13" s="2"/>
      <c r="F13" s="2"/>
      <c r="G13" s="2"/>
      <c r="H13" s="2"/>
    </row>
    <row r="14" spans="2:12" s="8" customFormat="1" ht="38.25" customHeight="1" thickBot="1" x14ac:dyDescent="0.3">
      <c r="B14" s="5"/>
      <c r="C14" s="6" t="s">
        <v>3</v>
      </c>
      <c r="D14" s="734" t="s">
        <v>102</v>
      </c>
      <c r="E14" s="734"/>
      <c r="F14" s="734"/>
      <c r="G14" s="734"/>
      <c r="H14" s="734"/>
      <c r="I14" s="734"/>
      <c r="J14" s="734"/>
      <c r="K14" s="7"/>
    </row>
    <row r="15" spans="2:12" s="8" customFormat="1" ht="38.25" customHeight="1" thickBot="1" x14ac:dyDescent="0.3">
      <c r="B15" s="5"/>
      <c r="C15" s="6" t="s">
        <v>5</v>
      </c>
      <c r="D15" s="734" t="s">
        <v>96</v>
      </c>
      <c r="E15" s="734"/>
      <c r="F15" s="734"/>
      <c r="G15" s="734"/>
      <c r="H15" s="734"/>
      <c r="I15" s="734"/>
      <c r="J15" s="734"/>
      <c r="K15" s="7"/>
    </row>
    <row r="16" spans="2:12" s="8" customFormat="1" ht="38.25" customHeight="1" thickBot="1" x14ac:dyDescent="0.3">
      <c r="B16" s="5"/>
      <c r="C16" s="6" t="s">
        <v>7</v>
      </c>
      <c r="D16" s="734" t="s">
        <v>93</v>
      </c>
      <c r="E16" s="734"/>
      <c r="F16" s="734"/>
      <c r="G16" s="734"/>
      <c r="H16" s="734"/>
      <c r="I16" s="734"/>
      <c r="J16" s="734"/>
      <c r="K16" s="7"/>
    </row>
    <row r="17" spans="2:11" s="8" customFormat="1" ht="38.25" customHeight="1" thickBot="1" x14ac:dyDescent="0.3">
      <c r="B17" s="5"/>
      <c r="C17" s="6" t="s">
        <v>9</v>
      </c>
      <c r="D17" s="734" t="s">
        <v>90</v>
      </c>
      <c r="E17" s="734"/>
      <c r="F17" s="734"/>
      <c r="G17" s="734"/>
      <c r="H17" s="734"/>
      <c r="I17" s="734"/>
      <c r="J17" s="734"/>
      <c r="K17" s="7"/>
    </row>
    <row r="18" spans="2:11" s="8" customFormat="1" ht="38.25" customHeight="1" thickBot="1" x14ac:dyDescent="0.3">
      <c r="B18" s="5"/>
      <c r="C18" s="6" t="s">
        <v>11</v>
      </c>
      <c r="D18" s="734" t="s">
        <v>87</v>
      </c>
      <c r="E18" s="734"/>
      <c r="F18" s="734"/>
      <c r="G18" s="734"/>
      <c r="H18" s="734"/>
      <c r="I18" s="734"/>
      <c r="J18" s="734"/>
      <c r="K18" s="7"/>
    </row>
    <row r="19" spans="2:11" s="8" customFormat="1" ht="38.25" customHeight="1" thickBot="1" x14ac:dyDescent="0.3">
      <c r="B19" s="5"/>
      <c r="C19" s="6" t="s">
        <v>13</v>
      </c>
      <c r="D19" s="734" t="s">
        <v>83</v>
      </c>
      <c r="E19" s="734"/>
      <c r="F19" s="734"/>
      <c r="G19" s="734"/>
      <c r="H19" s="734"/>
      <c r="I19" s="734"/>
      <c r="J19" s="734"/>
      <c r="K19" s="7"/>
    </row>
    <row r="20" spans="2:11" s="8" customFormat="1" ht="38.25" customHeight="1" thickBot="1" x14ac:dyDescent="0.3">
      <c r="B20" s="5"/>
      <c r="C20" s="6" t="s">
        <v>15</v>
      </c>
      <c r="D20" s="734" t="s">
        <v>80</v>
      </c>
      <c r="E20" s="734"/>
      <c r="F20" s="734"/>
      <c r="G20" s="734"/>
      <c r="H20" s="734"/>
      <c r="I20" s="734"/>
      <c r="J20" s="734"/>
      <c r="K20" s="7"/>
    </row>
    <row r="21" spans="2:11" s="8" customFormat="1" ht="38.25" customHeight="1" thickBot="1" x14ac:dyDescent="0.3">
      <c r="B21" s="5"/>
      <c r="C21" s="6" t="s">
        <v>17</v>
      </c>
      <c r="D21" s="734" t="s">
        <v>4</v>
      </c>
      <c r="E21" s="734"/>
      <c r="F21" s="734"/>
      <c r="G21" s="734"/>
      <c r="H21" s="734"/>
      <c r="I21" s="734"/>
      <c r="J21" s="734"/>
      <c r="K21" s="7"/>
    </row>
    <row r="22" spans="2:11" s="8" customFormat="1" ht="38.25" customHeight="1" thickBot="1" x14ac:dyDescent="0.3">
      <c r="B22" s="5"/>
      <c r="C22" s="6" t="s">
        <v>19</v>
      </c>
      <c r="D22" s="734" t="s">
        <v>6</v>
      </c>
      <c r="E22" s="734"/>
      <c r="F22" s="734"/>
      <c r="G22" s="734"/>
      <c r="H22" s="734"/>
      <c r="I22" s="734"/>
      <c r="J22" s="734"/>
      <c r="K22" s="7"/>
    </row>
    <row r="23" spans="2:11" s="8" customFormat="1" ht="38.25" customHeight="1" thickBot="1" x14ac:dyDescent="0.3">
      <c r="B23" s="5"/>
      <c r="C23" s="6" t="s">
        <v>21</v>
      </c>
      <c r="D23" s="734" t="s">
        <v>8</v>
      </c>
      <c r="E23" s="734"/>
      <c r="F23" s="734"/>
      <c r="G23" s="734"/>
      <c r="H23" s="734"/>
      <c r="I23" s="734"/>
      <c r="J23" s="734"/>
      <c r="K23" s="7"/>
    </row>
    <row r="24" spans="2:11" s="8" customFormat="1" ht="38.25" customHeight="1" thickBot="1" x14ac:dyDescent="0.3">
      <c r="B24" s="5"/>
      <c r="C24" s="6" t="s">
        <v>23</v>
      </c>
      <c r="D24" s="734" t="s">
        <v>10</v>
      </c>
      <c r="E24" s="734"/>
      <c r="F24" s="734"/>
      <c r="G24" s="734"/>
      <c r="H24" s="734"/>
      <c r="I24" s="734"/>
      <c r="J24" s="734"/>
      <c r="K24" s="7"/>
    </row>
    <row r="25" spans="2:11" s="8" customFormat="1" ht="38.25" customHeight="1" thickBot="1" x14ac:dyDescent="0.3">
      <c r="B25" s="5"/>
      <c r="C25" s="6" t="s">
        <v>25</v>
      </c>
      <c r="D25" s="733" t="s">
        <v>12</v>
      </c>
      <c r="E25" s="733"/>
      <c r="F25" s="733"/>
      <c r="G25" s="733"/>
      <c r="H25" s="733"/>
      <c r="I25" s="733"/>
      <c r="J25" s="733"/>
      <c r="K25" s="9"/>
    </row>
    <row r="26" spans="2:11" s="8" customFormat="1" ht="38.25" customHeight="1" thickBot="1" x14ac:dyDescent="0.3">
      <c r="B26" s="5"/>
      <c r="C26" s="6" t="s">
        <v>27</v>
      </c>
      <c r="D26" s="733" t="s">
        <v>14</v>
      </c>
      <c r="E26" s="733"/>
      <c r="F26" s="733"/>
      <c r="G26" s="733"/>
      <c r="H26" s="733"/>
      <c r="I26" s="733"/>
      <c r="J26" s="733"/>
      <c r="K26" s="9"/>
    </row>
    <row r="27" spans="2:11" s="8" customFormat="1" ht="38.25" customHeight="1" thickBot="1" x14ac:dyDescent="0.3">
      <c r="B27" s="5"/>
      <c r="C27" s="6" t="s">
        <v>29</v>
      </c>
      <c r="D27" s="733" t="s">
        <v>16</v>
      </c>
      <c r="E27" s="733"/>
      <c r="F27" s="733"/>
      <c r="G27" s="733"/>
      <c r="H27" s="733"/>
      <c r="I27" s="733"/>
      <c r="J27" s="733"/>
      <c r="K27" s="9"/>
    </row>
    <row r="28" spans="2:11" s="8" customFormat="1" ht="38.25" customHeight="1" thickBot="1" x14ac:dyDescent="0.3">
      <c r="B28" s="5"/>
      <c r="C28" s="6" t="s">
        <v>79</v>
      </c>
      <c r="D28" s="733" t="s">
        <v>18</v>
      </c>
      <c r="E28" s="733"/>
      <c r="F28" s="733"/>
      <c r="G28" s="733"/>
      <c r="H28" s="733"/>
      <c r="I28" s="733"/>
      <c r="J28" s="733"/>
      <c r="K28" s="9"/>
    </row>
    <row r="29" spans="2:11" s="8" customFormat="1" ht="38.25" customHeight="1" thickBot="1" x14ac:dyDescent="0.3">
      <c r="B29" s="5"/>
      <c r="C29" s="6" t="s">
        <v>82</v>
      </c>
      <c r="D29" s="733" t="s">
        <v>20</v>
      </c>
      <c r="E29" s="733"/>
      <c r="F29" s="733"/>
      <c r="G29" s="733"/>
      <c r="H29" s="733"/>
      <c r="I29" s="733"/>
      <c r="J29" s="733"/>
      <c r="K29" s="9"/>
    </row>
    <row r="30" spans="2:11" s="8" customFormat="1" ht="38.25" customHeight="1" thickBot="1" x14ac:dyDescent="0.3">
      <c r="B30" s="5"/>
      <c r="C30" s="6" t="s">
        <v>86</v>
      </c>
      <c r="D30" s="733" t="s">
        <v>22</v>
      </c>
      <c r="E30" s="733"/>
      <c r="F30" s="733"/>
      <c r="G30" s="733"/>
      <c r="H30" s="733"/>
      <c r="I30" s="733"/>
      <c r="J30" s="733"/>
      <c r="K30" s="9"/>
    </row>
    <row r="31" spans="2:11" s="8" customFormat="1" ht="38.25" customHeight="1" thickBot="1" x14ac:dyDescent="0.3">
      <c r="B31" s="5"/>
      <c r="C31" s="6" t="s">
        <v>89</v>
      </c>
      <c r="D31" s="733" t="s">
        <v>24</v>
      </c>
      <c r="E31" s="733"/>
      <c r="F31" s="733"/>
      <c r="G31" s="733"/>
      <c r="H31" s="733"/>
      <c r="I31" s="733"/>
      <c r="J31" s="733"/>
      <c r="K31" s="9"/>
    </row>
    <row r="32" spans="2:11" s="8" customFormat="1" ht="38.25" customHeight="1" thickBot="1" x14ac:dyDescent="0.3">
      <c r="B32" s="5"/>
      <c r="C32" s="6" t="s">
        <v>92</v>
      </c>
      <c r="D32" s="733" t="s">
        <v>26</v>
      </c>
      <c r="E32" s="733"/>
      <c r="F32" s="733"/>
      <c r="G32" s="733"/>
      <c r="H32" s="733"/>
      <c r="I32" s="733"/>
      <c r="J32" s="733"/>
      <c r="K32" s="9"/>
    </row>
    <row r="33" spans="2:11" s="8" customFormat="1" ht="38.25" customHeight="1" thickBot="1" x14ac:dyDescent="0.3">
      <c r="B33" s="5"/>
      <c r="C33" s="6" t="s">
        <v>95</v>
      </c>
      <c r="D33" s="733" t="s">
        <v>28</v>
      </c>
      <c r="E33" s="733"/>
      <c r="F33" s="733"/>
      <c r="G33" s="733"/>
      <c r="H33" s="733"/>
      <c r="I33" s="733"/>
      <c r="J33" s="733"/>
      <c r="K33" s="9"/>
    </row>
    <row r="34" spans="2:11" s="8" customFormat="1" ht="38.25" customHeight="1" thickBot="1" x14ac:dyDescent="0.3">
      <c r="B34" s="5"/>
      <c r="C34" s="6" t="s">
        <v>101</v>
      </c>
      <c r="D34" s="733" t="s">
        <v>30</v>
      </c>
      <c r="E34" s="733"/>
      <c r="F34" s="733"/>
      <c r="G34" s="733"/>
      <c r="H34" s="733"/>
      <c r="I34" s="733"/>
      <c r="J34" s="733"/>
      <c r="K34" s="9"/>
    </row>
    <row r="35" spans="2:11" x14ac:dyDescent="0.2">
      <c r="K35" s="10"/>
    </row>
  </sheetData>
  <mergeCells count="23">
    <mergeCell ref="D24:J24"/>
    <mergeCell ref="D19:J19"/>
    <mergeCell ref="B7:K7"/>
    <mergeCell ref="C11:K12"/>
    <mergeCell ref="D21:J21"/>
    <mergeCell ref="D22:J22"/>
    <mergeCell ref="D23:J23"/>
    <mergeCell ref="D20:J20"/>
    <mergeCell ref="D18:J18"/>
    <mergeCell ref="D17:J17"/>
    <mergeCell ref="D16:J16"/>
    <mergeCell ref="D15:J15"/>
    <mergeCell ref="D14:J14"/>
    <mergeCell ref="D31:J31"/>
    <mergeCell ref="D32:J32"/>
    <mergeCell ref="D33:J33"/>
    <mergeCell ref="D34:J34"/>
    <mergeCell ref="D25:J25"/>
    <mergeCell ref="D26:J26"/>
    <mergeCell ref="D27:J27"/>
    <mergeCell ref="D28:J28"/>
    <mergeCell ref="D29:J29"/>
    <mergeCell ref="D30:J30"/>
  </mergeCells>
  <hyperlinks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K23" location="'2010'!A1" display="Año 2010. Producción. Valor y Cantidad por Fase de Cultivo,Tipo Acuicultura,Agua y Especie"/>
    <hyperlink ref="D23:J23" location="'2013'!A1" display="Año 2013. Producción. Valor y cantidad, por fase de cultivo, tipo de acuicultura, origen del agua y grupo de especies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K34" location="'2009'!A1" display="Año 2009. Producción. Valor y Cantidad por Fase de Cultivo,Tipo Acuicultura,Agua y Especie"/>
    <hyperlink ref="D34:J34" location="'2002'!A1" display="Año 2002. Producción. Valor y cantidad, por fase de cultivo, tipo de acuicultura, origen del agua y grupo de especies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J33" location="'2003'!A1" display="Año 2003. Producción. Valor y cantidad, por fase de cultivo, tipo de acuicultura, origen del agua y grupo de especies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J32" location="'2004'!A1" display="Año 2004. Producción. Valor y cantidad, por fase de cultivo, tipo de acuicultura, origen del agua y grupo de especies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J31" location="'2005'!A1" display="Año 2005. Producción. Valor y cantidad, por fase de cultivo, tipo de acuicultura, origen del agua y grupo de especies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J30" location="'2006'!A1" display="Año 2006. Producción. Valor y cantidad, por fase de cultivo, tipo de acuicultura, origen del agua y grupo de especies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J29" location="'2007'!A1" display="Año 2007. Producción. Valor y cantidad, por fase de cultivo, tipo de acuicultura, origen del agua y grupo de especies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J28" location="'2008'!A1" display="Año 2008. Producción. Valor y cantidad, por fase de cultivo, tipo de acuicultura, origen del agua y grupo de especies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J27" location="'2009'!A1" display="Año 2009. Producción. Valor y Cantidad por Fase de Cultivo,Tipo Acuicultura,Agua y Especie"/>
    <hyperlink ref="D26:H26" location="'2009'!A1" display="Año 2009. Comparación principales macromagnitudes"/>
    <hyperlink ref="D26" location="'2010'!A1" display="Año 2010. Nº Establecimientos con Producción po Año, Origen del Agua y Tipo de Establecimiento"/>
    <hyperlink ref="D26:J26" location="'2010'!A1" display="Año 2010. Producción. Valor y cantidad, por fase de cultivo, tipo de acuicultura, origen del agua y grupo de especies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J25" location="'2011'!A1" display="Año 2011. Producción. Valor y cantidad, por fase de cultivo, tipo de acuicultura, origen del agua y grupo de especies"/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K24" location="'2010'!A1" display="Año 2010. Producción. Valor y Cantidad por Fase de Cultivo,Tipo Acuicultura,Agua y Especie"/>
    <hyperlink ref="D24:J24" location="'2012'!A1" display="Año 2012. Producción. Valor y cantidad, por fase de cultivo, tipo de acuicultura, origen del agua y grupo de especies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K21" location="'2010'!A1" display="Año 2010. Producción. Valor y Cantidad por Fase de Cultivo,Tipo Acuicultura,Agua y Especie"/>
    <hyperlink ref="D21:J21" location="'2015'!A1" display="Año 2015. Producción. Valor y cantidad, por fase de cultivo, tipo de acuicultura, origen del agua y grupo de especies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J22" location="'2014'!A1" display="Año 2014. Producción. Valor y cantidad, por fase de cultivo, tipo de acuicultura, origen del agua y grupo de especies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K19" location="'2010'!A1" display="Año 2010. Producción. Valor y Cantidad por Fase de Cultivo,Tipo Acuicultura,Agua y Especie"/>
    <hyperlink ref="D19:J19" location="'2017'!A1" display="Año 2017. Producción. Valor y cantidad, por fase de cultivo, tipo de acuicultura, origen del agua y grupo de especies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K20" location="'2010'!A1" display="Año 2010. Producción. Valor y Cantidad por Fase de Cultivo,Tipo Acuicultura,Agua y Especie"/>
    <hyperlink ref="D20:J20" location="'2016'!A1" display="Año 2016. Producción. Valor y cantidad, por fase de cultivo, tipo de acuicultura, origen del agua y grupo de especies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K18" location="'2010'!A1" display="Año 2010. Producción. Valor y Cantidad por Fase de Cultivo,Tipo Acuicultura,Agua y Especie"/>
    <hyperlink ref="D18:J18" location="'2018'!A1" display="Año 2018. Producción. Valor y cantidad, por fase de cultivo, tipo de acuicultura, origen del agua y grupo de especies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K17" location="'2010'!A1" display="Año 2010. Producción. Valor y Cantidad por Fase de Cultivo,Tipo Acuicultura,Agua y Especie"/>
    <hyperlink ref="D17:J17" location="'2019'!A1" display="Año 2019. Producción. Valor y cantidad, por fase de cultivo, tipo de acuicultura, origen del agua y grupo de especies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K16" location="'2010'!A1" display="Año 2010. Producción. Valor y Cantidad por Fase de Cultivo,Tipo Acuicultura,Agua y Especie"/>
    <hyperlink ref="D16:J16" location="'2020'!A1" display="Año 2020. Producción. Valor y cantidad, por fase de cultivo, tipo de acuicultura, origen del agua y grupo de especies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K15" location="'2010'!A1" display="Año 2010. Producción. Valor y Cantidad por Fase de Cultivo,Tipo Acuicultura,Agua y Especie"/>
    <hyperlink ref="D15:J15" location="'2021'!A1" display="Año 2021. Producción. Valor y cantidad, por fase de cultivo, tipo de acuicultura, origen del agua y grupo de especies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K14" location="'2010'!A1" display="Año 2010. Producción. Valor y Cantidad por Fase de Cultivo,Tipo Acuicultura,Agua y Especie"/>
    <hyperlink ref="D14:J14" location="'2022'!A1" display="Año 2022. Producción. Valor y cantidad, por fase de cultivo, tipo de acuicultura, origen del agua y grupo de especies"/>
  </hyperlinks>
  <pageMargins left="0.34" right="0.56999999999999995" top="0.75" bottom="0.75" header="0.3" footer="0.3"/>
  <pageSetup paperSize="9" scale="7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1"/>
  <sheetViews>
    <sheetView zoomScale="70" zoomScaleNormal="70" workbookViewId="0"/>
  </sheetViews>
  <sheetFormatPr baseColWidth="10" defaultRowHeight="11.25" x14ac:dyDescent="0.2"/>
  <cols>
    <col min="1" max="1" width="4" style="11" customWidth="1"/>
    <col min="2" max="2" width="14.7109375" style="11" customWidth="1"/>
    <col min="3" max="3" width="11.85546875" style="11" customWidth="1"/>
    <col min="4" max="4" width="21.5703125" style="11" bestFit="1" customWidth="1"/>
    <col min="5" max="14" width="16.140625" style="11" customWidth="1"/>
    <col min="15" max="256" width="11.42578125" style="11"/>
    <col min="257" max="257" width="4" style="11" customWidth="1"/>
    <col min="258" max="258" width="14.7109375" style="11" customWidth="1"/>
    <col min="259" max="259" width="11.85546875" style="11" customWidth="1"/>
    <col min="260" max="260" width="21.5703125" style="11" bestFit="1" customWidth="1"/>
    <col min="261" max="270" width="16.140625" style="11" customWidth="1"/>
    <col min="271" max="512" width="11.42578125" style="11"/>
    <col min="513" max="513" width="4" style="11" customWidth="1"/>
    <col min="514" max="514" width="14.7109375" style="11" customWidth="1"/>
    <col min="515" max="515" width="11.85546875" style="11" customWidth="1"/>
    <col min="516" max="516" width="21.5703125" style="11" bestFit="1" customWidth="1"/>
    <col min="517" max="526" width="16.140625" style="11" customWidth="1"/>
    <col min="527" max="768" width="11.42578125" style="11"/>
    <col min="769" max="769" width="4" style="11" customWidth="1"/>
    <col min="770" max="770" width="14.7109375" style="11" customWidth="1"/>
    <col min="771" max="771" width="11.85546875" style="11" customWidth="1"/>
    <col min="772" max="772" width="21.5703125" style="11" bestFit="1" customWidth="1"/>
    <col min="773" max="782" width="16.140625" style="11" customWidth="1"/>
    <col min="783" max="1024" width="11.42578125" style="11"/>
    <col min="1025" max="1025" width="4" style="11" customWidth="1"/>
    <col min="1026" max="1026" width="14.7109375" style="11" customWidth="1"/>
    <col min="1027" max="1027" width="11.85546875" style="11" customWidth="1"/>
    <col min="1028" max="1028" width="21.5703125" style="11" bestFit="1" customWidth="1"/>
    <col min="1029" max="1038" width="16.140625" style="11" customWidth="1"/>
    <col min="1039" max="1280" width="11.42578125" style="11"/>
    <col min="1281" max="1281" width="4" style="11" customWidth="1"/>
    <col min="1282" max="1282" width="14.7109375" style="11" customWidth="1"/>
    <col min="1283" max="1283" width="11.85546875" style="11" customWidth="1"/>
    <col min="1284" max="1284" width="21.5703125" style="11" bestFit="1" customWidth="1"/>
    <col min="1285" max="1294" width="16.140625" style="11" customWidth="1"/>
    <col min="1295" max="1536" width="11.42578125" style="11"/>
    <col min="1537" max="1537" width="4" style="11" customWidth="1"/>
    <col min="1538" max="1538" width="14.7109375" style="11" customWidth="1"/>
    <col min="1539" max="1539" width="11.85546875" style="11" customWidth="1"/>
    <col min="1540" max="1540" width="21.5703125" style="11" bestFit="1" customWidth="1"/>
    <col min="1541" max="1550" width="16.140625" style="11" customWidth="1"/>
    <col min="1551" max="1792" width="11.42578125" style="11"/>
    <col min="1793" max="1793" width="4" style="11" customWidth="1"/>
    <col min="1794" max="1794" width="14.7109375" style="11" customWidth="1"/>
    <col min="1795" max="1795" width="11.85546875" style="11" customWidth="1"/>
    <col min="1796" max="1796" width="21.5703125" style="11" bestFit="1" customWidth="1"/>
    <col min="1797" max="1806" width="16.140625" style="11" customWidth="1"/>
    <col min="1807" max="2048" width="11.42578125" style="11"/>
    <col min="2049" max="2049" width="4" style="11" customWidth="1"/>
    <col min="2050" max="2050" width="14.7109375" style="11" customWidth="1"/>
    <col min="2051" max="2051" width="11.85546875" style="11" customWidth="1"/>
    <col min="2052" max="2052" width="21.5703125" style="11" bestFit="1" customWidth="1"/>
    <col min="2053" max="2062" width="16.140625" style="11" customWidth="1"/>
    <col min="2063" max="2304" width="11.42578125" style="11"/>
    <col min="2305" max="2305" width="4" style="11" customWidth="1"/>
    <col min="2306" max="2306" width="14.7109375" style="11" customWidth="1"/>
    <col min="2307" max="2307" width="11.85546875" style="11" customWidth="1"/>
    <col min="2308" max="2308" width="21.5703125" style="11" bestFit="1" customWidth="1"/>
    <col min="2309" max="2318" width="16.140625" style="11" customWidth="1"/>
    <col min="2319" max="2560" width="11.42578125" style="11"/>
    <col min="2561" max="2561" width="4" style="11" customWidth="1"/>
    <col min="2562" max="2562" width="14.7109375" style="11" customWidth="1"/>
    <col min="2563" max="2563" width="11.85546875" style="11" customWidth="1"/>
    <col min="2564" max="2564" width="21.5703125" style="11" bestFit="1" customWidth="1"/>
    <col min="2565" max="2574" width="16.140625" style="11" customWidth="1"/>
    <col min="2575" max="2816" width="11.42578125" style="11"/>
    <col min="2817" max="2817" width="4" style="11" customWidth="1"/>
    <col min="2818" max="2818" width="14.7109375" style="11" customWidth="1"/>
    <col min="2819" max="2819" width="11.85546875" style="11" customWidth="1"/>
    <col min="2820" max="2820" width="21.5703125" style="11" bestFit="1" customWidth="1"/>
    <col min="2821" max="2830" width="16.140625" style="11" customWidth="1"/>
    <col min="2831" max="3072" width="11.42578125" style="11"/>
    <col min="3073" max="3073" width="4" style="11" customWidth="1"/>
    <col min="3074" max="3074" width="14.7109375" style="11" customWidth="1"/>
    <col min="3075" max="3075" width="11.85546875" style="11" customWidth="1"/>
    <col min="3076" max="3076" width="21.5703125" style="11" bestFit="1" customWidth="1"/>
    <col min="3077" max="3086" width="16.140625" style="11" customWidth="1"/>
    <col min="3087" max="3328" width="11.42578125" style="11"/>
    <col min="3329" max="3329" width="4" style="11" customWidth="1"/>
    <col min="3330" max="3330" width="14.7109375" style="11" customWidth="1"/>
    <col min="3331" max="3331" width="11.85546875" style="11" customWidth="1"/>
    <col min="3332" max="3332" width="21.5703125" style="11" bestFit="1" customWidth="1"/>
    <col min="3333" max="3342" width="16.140625" style="11" customWidth="1"/>
    <col min="3343" max="3584" width="11.42578125" style="11"/>
    <col min="3585" max="3585" width="4" style="11" customWidth="1"/>
    <col min="3586" max="3586" width="14.7109375" style="11" customWidth="1"/>
    <col min="3587" max="3587" width="11.85546875" style="11" customWidth="1"/>
    <col min="3588" max="3588" width="21.5703125" style="11" bestFit="1" customWidth="1"/>
    <col min="3589" max="3598" width="16.140625" style="11" customWidth="1"/>
    <col min="3599" max="3840" width="11.42578125" style="11"/>
    <col min="3841" max="3841" width="4" style="11" customWidth="1"/>
    <col min="3842" max="3842" width="14.7109375" style="11" customWidth="1"/>
    <col min="3843" max="3843" width="11.85546875" style="11" customWidth="1"/>
    <col min="3844" max="3844" width="21.5703125" style="11" bestFit="1" customWidth="1"/>
    <col min="3845" max="3854" width="16.140625" style="11" customWidth="1"/>
    <col min="3855" max="4096" width="11.42578125" style="11"/>
    <col min="4097" max="4097" width="4" style="11" customWidth="1"/>
    <col min="4098" max="4098" width="14.7109375" style="11" customWidth="1"/>
    <col min="4099" max="4099" width="11.85546875" style="11" customWidth="1"/>
    <col min="4100" max="4100" width="21.5703125" style="11" bestFit="1" customWidth="1"/>
    <col min="4101" max="4110" width="16.140625" style="11" customWidth="1"/>
    <col min="4111" max="4352" width="11.42578125" style="11"/>
    <col min="4353" max="4353" width="4" style="11" customWidth="1"/>
    <col min="4354" max="4354" width="14.7109375" style="11" customWidth="1"/>
    <col min="4355" max="4355" width="11.85546875" style="11" customWidth="1"/>
    <col min="4356" max="4356" width="21.5703125" style="11" bestFit="1" customWidth="1"/>
    <col min="4357" max="4366" width="16.140625" style="11" customWidth="1"/>
    <col min="4367" max="4608" width="11.42578125" style="11"/>
    <col min="4609" max="4609" width="4" style="11" customWidth="1"/>
    <col min="4610" max="4610" width="14.7109375" style="11" customWidth="1"/>
    <col min="4611" max="4611" width="11.85546875" style="11" customWidth="1"/>
    <col min="4612" max="4612" width="21.5703125" style="11" bestFit="1" customWidth="1"/>
    <col min="4613" max="4622" width="16.140625" style="11" customWidth="1"/>
    <col min="4623" max="4864" width="11.42578125" style="11"/>
    <col min="4865" max="4865" width="4" style="11" customWidth="1"/>
    <col min="4866" max="4866" width="14.7109375" style="11" customWidth="1"/>
    <col min="4867" max="4867" width="11.85546875" style="11" customWidth="1"/>
    <col min="4868" max="4868" width="21.5703125" style="11" bestFit="1" customWidth="1"/>
    <col min="4869" max="4878" width="16.140625" style="11" customWidth="1"/>
    <col min="4879" max="5120" width="11.42578125" style="11"/>
    <col min="5121" max="5121" width="4" style="11" customWidth="1"/>
    <col min="5122" max="5122" width="14.7109375" style="11" customWidth="1"/>
    <col min="5123" max="5123" width="11.85546875" style="11" customWidth="1"/>
    <col min="5124" max="5124" width="21.5703125" style="11" bestFit="1" customWidth="1"/>
    <col min="5125" max="5134" width="16.140625" style="11" customWidth="1"/>
    <col min="5135" max="5376" width="11.42578125" style="11"/>
    <col min="5377" max="5377" width="4" style="11" customWidth="1"/>
    <col min="5378" max="5378" width="14.7109375" style="11" customWidth="1"/>
    <col min="5379" max="5379" width="11.85546875" style="11" customWidth="1"/>
    <col min="5380" max="5380" width="21.5703125" style="11" bestFit="1" customWidth="1"/>
    <col min="5381" max="5390" width="16.140625" style="11" customWidth="1"/>
    <col min="5391" max="5632" width="11.42578125" style="11"/>
    <col min="5633" max="5633" width="4" style="11" customWidth="1"/>
    <col min="5634" max="5634" width="14.7109375" style="11" customWidth="1"/>
    <col min="5635" max="5635" width="11.85546875" style="11" customWidth="1"/>
    <col min="5636" max="5636" width="21.5703125" style="11" bestFit="1" customWidth="1"/>
    <col min="5637" max="5646" width="16.140625" style="11" customWidth="1"/>
    <col min="5647" max="5888" width="11.42578125" style="11"/>
    <col min="5889" max="5889" width="4" style="11" customWidth="1"/>
    <col min="5890" max="5890" width="14.7109375" style="11" customWidth="1"/>
    <col min="5891" max="5891" width="11.85546875" style="11" customWidth="1"/>
    <col min="5892" max="5892" width="21.5703125" style="11" bestFit="1" customWidth="1"/>
    <col min="5893" max="5902" width="16.140625" style="11" customWidth="1"/>
    <col min="5903" max="6144" width="11.42578125" style="11"/>
    <col min="6145" max="6145" width="4" style="11" customWidth="1"/>
    <col min="6146" max="6146" width="14.7109375" style="11" customWidth="1"/>
    <col min="6147" max="6147" width="11.85546875" style="11" customWidth="1"/>
    <col min="6148" max="6148" width="21.5703125" style="11" bestFit="1" customWidth="1"/>
    <col min="6149" max="6158" width="16.140625" style="11" customWidth="1"/>
    <col min="6159" max="6400" width="11.42578125" style="11"/>
    <col min="6401" max="6401" width="4" style="11" customWidth="1"/>
    <col min="6402" max="6402" width="14.7109375" style="11" customWidth="1"/>
    <col min="6403" max="6403" width="11.85546875" style="11" customWidth="1"/>
    <col min="6404" max="6404" width="21.5703125" style="11" bestFit="1" customWidth="1"/>
    <col min="6405" max="6414" width="16.140625" style="11" customWidth="1"/>
    <col min="6415" max="6656" width="11.42578125" style="11"/>
    <col min="6657" max="6657" width="4" style="11" customWidth="1"/>
    <col min="6658" max="6658" width="14.7109375" style="11" customWidth="1"/>
    <col min="6659" max="6659" width="11.85546875" style="11" customWidth="1"/>
    <col min="6660" max="6660" width="21.5703125" style="11" bestFit="1" customWidth="1"/>
    <col min="6661" max="6670" width="16.140625" style="11" customWidth="1"/>
    <col min="6671" max="6912" width="11.42578125" style="11"/>
    <col min="6913" max="6913" width="4" style="11" customWidth="1"/>
    <col min="6914" max="6914" width="14.7109375" style="11" customWidth="1"/>
    <col min="6915" max="6915" width="11.85546875" style="11" customWidth="1"/>
    <col min="6916" max="6916" width="21.5703125" style="11" bestFit="1" customWidth="1"/>
    <col min="6917" max="6926" width="16.140625" style="11" customWidth="1"/>
    <col min="6927" max="7168" width="11.42578125" style="11"/>
    <col min="7169" max="7169" width="4" style="11" customWidth="1"/>
    <col min="7170" max="7170" width="14.7109375" style="11" customWidth="1"/>
    <col min="7171" max="7171" width="11.85546875" style="11" customWidth="1"/>
    <col min="7172" max="7172" width="21.5703125" style="11" bestFit="1" customWidth="1"/>
    <col min="7173" max="7182" width="16.140625" style="11" customWidth="1"/>
    <col min="7183" max="7424" width="11.42578125" style="11"/>
    <col min="7425" max="7425" width="4" style="11" customWidth="1"/>
    <col min="7426" max="7426" width="14.7109375" style="11" customWidth="1"/>
    <col min="7427" max="7427" width="11.85546875" style="11" customWidth="1"/>
    <col min="7428" max="7428" width="21.5703125" style="11" bestFit="1" customWidth="1"/>
    <col min="7429" max="7438" width="16.140625" style="11" customWidth="1"/>
    <col min="7439" max="7680" width="11.42578125" style="11"/>
    <col min="7681" max="7681" width="4" style="11" customWidth="1"/>
    <col min="7682" max="7682" width="14.7109375" style="11" customWidth="1"/>
    <col min="7683" max="7683" width="11.85546875" style="11" customWidth="1"/>
    <col min="7684" max="7684" width="21.5703125" style="11" bestFit="1" customWidth="1"/>
    <col min="7685" max="7694" width="16.140625" style="11" customWidth="1"/>
    <col min="7695" max="7936" width="11.42578125" style="11"/>
    <col min="7937" max="7937" width="4" style="11" customWidth="1"/>
    <col min="7938" max="7938" width="14.7109375" style="11" customWidth="1"/>
    <col min="7939" max="7939" width="11.85546875" style="11" customWidth="1"/>
    <col min="7940" max="7940" width="21.5703125" style="11" bestFit="1" customWidth="1"/>
    <col min="7941" max="7950" width="16.140625" style="11" customWidth="1"/>
    <col min="7951" max="8192" width="11.42578125" style="11"/>
    <col min="8193" max="8193" width="4" style="11" customWidth="1"/>
    <col min="8194" max="8194" width="14.7109375" style="11" customWidth="1"/>
    <col min="8195" max="8195" width="11.85546875" style="11" customWidth="1"/>
    <col min="8196" max="8196" width="21.5703125" style="11" bestFit="1" customWidth="1"/>
    <col min="8197" max="8206" width="16.140625" style="11" customWidth="1"/>
    <col min="8207" max="8448" width="11.42578125" style="11"/>
    <col min="8449" max="8449" width="4" style="11" customWidth="1"/>
    <col min="8450" max="8450" width="14.7109375" style="11" customWidth="1"/>
    <col min="8451" max="8451" width="11.85546875" style="11" customWidth="1"/>
    <col min="8452" max="8452" width="21.5703125" style="11" bestFit="1" customWidth="1"/>
    <col min="8453" max="8462" width="16.140625" style="11" customWidth="1"/>
    <col min="8463" max="8704" width="11.42578125" style="11"/>
    <col min="8705" max="8705" width="4" style="11" customWidth="1"/>
    <col min="8706" max="8706" width="14.7109375" style="11" customWidth="1"/>
    <col min="8707" max="8707" width="11.85546875" style="11" customWidth="1"/>
    <col min="8708" max="8708" width="21.5703125" style="11" bestFit="1" customWidth="1"/>
    <col min="8709" max="8718" width="16.140625" style="11" customWidth="1"/>
    <col min="8719" max="8960" width="11.42578125" style="11"/>
    <col min="8961" max="8961" width="4" style="11" customWidth="1"/>
    <col min="8962" max="8962" width="14.7109375" style="11" customWidth="1"/>
    <col min="8963" max="8963" width="11.85546875" style="11" customWidth="1"/>
    <col min="8964" max="8964" width="21.5703125" style="11" bestFit="1" customWidth="1"/>
    <col min="8965" max="8974" width="16.140625" style="11" customWidth="1"/>
    <col min="8975" max="9216" width="11.42578125" style="11"/>
    <col min="9217" max="9217" width="4" style="11" customWidth="1"/>
    <col min="9218" max="9218" width="14.7109375" style="11" customWidth="1"/>
    <col min="9219" max="9219" width="11.85546875" style="11" customWidth="1"/>
    <col min="9220" max="9220" width="21.5703125" style="11" bestFit="1" customWidth="1"/>
    <col min="9221" max="9230" width="16.140625" style="11" customWidth="1"/>
    <col min="9231" max="9472" width="11.42578125" style="11"/>
    <col min="9473" max="9473" width="4" style="11" customWidth="1"/>
    <col min="9474" max="9474" width="14.7109375" style="11" customWidth="1"/>
    <col min="9475" max="9475" width="11.85546875" style="11" customWidth="1"/>
    <col min="9476" max="9476" width="21.5703125" style="11" bestFit="1" customWidth="1"/>
    <col min="9477" max="9486" width="16.140625" style="11" customWidth="1"/>
    <col min="9487" max="9728" width="11.42578125" style="11"/>
    <col min="9729" max="9729" width="4" style="11" customWidth="1"/>
    <col min="9730" max="9730" width="14.7109375" style="11" customWidth="1"/>
    <col min="9731" max="9731" width="11.85546875" style="11" customWidth="1"/>
    <col min="9732" max="9732" width="21.5703125" style="11" bestFit="1" customWidth="1"/>
    <col min="9733" max="9742" width="16.140625" style="11" customWidth="1"/>
    <col min="9743" max="9984" width="11.42578125" style="11"/>
    <col min="9985" max="9985" width="4" style="11" customWidth="1"/>
    <col min="9986" max="9986" width="14.7109375" style="11" customWidth="1"/>
    <col min="9987" max="9987" width="11.85546875" style="11" customWidth="1"/>
    <col min="9988" max="9988" width="21.5703125" style="11" bestFit="1" customWidth="1"/>
    <col min="9989" max="9998" width="16.140625" style="11" customWidth="1"/>
    <col min="9999" max="10240" width="11.42578125" style="11"/>
    <col min="10241" max="10241" width="4" style="11" customWidth="1"/>
    <col min="10242" max="10242" width="14.7109375" style="11" customWidth="1"/>
    <col min="10243" max="10243" width="11.85546875" style="11" customWidth="1"/>
    <col min="10244" max="10244" width="21.5703125" style="11" bestFit="1" customWidth="1"/>
    <col min="10245" max="10254" width="16.140625" style="11" customWidth="1"/>
    <col min="10255" max="10496" width="11.42578125" style="11"/>
    <col min="10497" max="10497" width="4" style="11" customWidth="1"/>
    <col min="10498" max="10498" width="14.7109375" style="11" customWidth="1"/>
    <col min="10499" max="10499" width="11.85546875" style="11" customWidth="1"/>
    <col min="10500" max="10500" width="21.5703125" style="11" bestFit="1" customWidth="1"/>
    <col min="10501" max="10510" width="16.140625" style="11" customWidth="1"/>
    <col min="10511" max="10752" width="11.42578125" style="11"/>
    <col min="10753" max="10753" width="4" style="11" customWidth="1"/>
    <col min="10754" max="10754" width="14.7109375" style="11" customWidth="1"/>
    <col min="10755" max="10755" width="11.85546875" style="11" customWidth="1"/>
    <col min="10756" max="10756" width="21.5703125" style="11" bestFit="1" customWidth="1"/>
    <col min="10757" max="10766" width="16.140625" style="11" customWidth="1"/>
    <col min="10767" max="11008" width="11.42578125" style="11"/>
    <col min="11009" max="11009" width="4" style="11" customWidth="1"/>
    <col min="11010" max="11010" width="14.7109375" style="11" customWidth="1"/>
    <col min="11011" max="11011" width="11.85546875" style="11" customWidth="1"/>
    <col min="11012" max="11012" width="21.5703125" style="11" bestFit="1" customWidth="1"/>
    <col min="11013" max="11022" width="16.140625" style="11" customWidth="1"/>
    <col min="11023" max="11264" width="11.42578125" style="11"/>
    <col min="11265" max="11265" width="4" style="11" customWidth="1"/>
    <col min="11266" max="11266" width="14.7109375" style="11" customWidth="1"/>
    <col min="11267" max="11267" width="11.85546875" style="11" customWidth="1"/>
    <col min="11268" max="11268" width="21.5703125" style="11" bestFit="1" customWidth="1"/>
    <col min="11269" max="11278" width="16.140625" style="11" customWidth="1"/>
    <col min="11279" max="11520" width="11.42578125" style="11"/>
    <col min="11521" max="11521" width="4" style="11" customWidth="1"/>
    <col min="11522" max="11522" width="14.7109375" style="11" customWidth="1"/>
    <col min="11523" max="11523" width="11.85546875" style="11" customWidth="1"/>
    <col min="11524" max="11524" width="21.5703125" style="11" bestFit="1" customWidth="1"/>
    <col min="11525" max="11534" width="16.140625" style="11" customWidth="1"/>
    <col min="11535" max="11776" width="11.42578125" style="11"/>
    <col min="11777" max="11777" width="4" style="11" customWidth="1"/>
    <col min="11778" max="11778" width="14.7109375" style="11" customWidth="1"/>
    <col min="11779" max="11779" width="11.85546875" style="11" customWidth="1"/>
    <col min="11780" max="11780" width="21.5703125" style="11" bestFit="1" customWidth="1"/>
    <col min="11781" max="11790" width="16.140625" style="11" customWidth="1"/>
    <col min="11791" max="12032" width="11.42578125" style="11"/>
    <col min="12033" max="12033" width="4" style="11" customWidth="1"/>
    <col min="12034" max="12034" width="14.7109375" style="11" customWidth="1"/>
    <col min="12035" max="12035" width="11.85546875" style="11" customWidth="1"/>
    <col min="12036" max="12036" width="21.5703125" style="11" bestFit="1" customWidth="1"/>
    <col min="12037" max="12046" width="16.140625" style="11" customWidth="1"/>
    <col min="12047" max="12288" width="11.42578125" style="11"/>
    <col min="12289" max="12289" width="4" style="11" customWidth="1"/>
    <col min="12290" max="12290" width="14.7109375" style="11" customWidth="1"/>
    <col min="12291" max="12291" width="11.85546875" style="11" customWidth="1"/>
    <col min="12292" max="12292" width="21.5703125" style="11" bestFit="1" customWidth="1"/>
    <col min="12293" max="12302" width="16.140625" style="11" customWidth="1"/>
    <col min="12303" max="12544" width="11.42578125" style="11"/>
    <col min="12545" max="12545" width="4" style="11" customWidth="1"/>
    <col min="12546" max="12546" width="14.7109375" style="11" customWidth="1"/>
    <col min="12547" max="12547" width="11.85546875" style="11" customWidth="1"/>
    <col min="12548" max="12548" width="21.5703125" style="11" bestFit="1" customWidth="1"/>
    <col min="12549" max="12558" width="16.140625" style="11" customWidth="1"/>
    <col min="12559" max="12800" width="11.42578125" style="11"/>
    <col min="12801" max="12801" width="4" style="11" customWidth="1"/>
    <col min="12802" max="12802" width="14.7109375" style="11" customWidth="1"/>
    <col min="12803" max="12803" width="11.85546875" style="11" customWidth="1"/>
    <col min="12804" max="12804" width="21.5703125" style="11" bestFit="1" customWidth="1"/>
    <col min="12805" max="12814" width="16.140625" style="11" customWidth="1"/>
    <col min="12815" max="13056" width="11.42578125" style="11"/>
    <col min="13057" max="13057" width="4" style="11" customWidth="1"/>
    <col min="13058" max="13058" width="14.7109375" style="11" customWidth="1"/>
    <col min="13059" max="13059" width="11.85546875" style="11" customWidth="1"/>
    <col min="13060" max="13060" width="21.5703125" style="11" bestFit="1" customWidth="1"/>
    <col min="13061" max="13070" width="16.140625" style="11" customWidth="1"/>
    <col min="13071" max="13312" width="11.42578125" style="11"/>
    <col min="13313" max="13313" width="4" style="11" customWidth="1"/>
    <col min="13314" max="13314" width="14.7109375" style="11" customWidth="1"/>
    <col min="13315" max="13315" width="11.85546875" style="11" customWidth="1"/>
    <col min="13316" max="13316" width="21.5703125" style="11" bestFit="1" customWidth="1"/>
    <col min="13317" max="13326" width="16.140625" style="11" customWidth="1"/>
    <col min="13327" max="13568" width="11.42578125" style="11"/>
    <col min="13569" max="13569" width="4" style="11" customWidth="1"/>
    <col min="13570" max="13570" width="14.7109375" style="11" customWidth="1"/>
    <col min="13571" max="13571" width="11.85546875" style="11" customWidth="1"/>
    <col min="13572" max="13572" width="21.5703125" style="11" bestFit="1" customWidth="1"/>
    <col min="13573" max="13582" width="16.140625" style="11" customWidth="1"/>
    <col min="13583" max="13824" width="11.42578125" style="11"/>
    <col min="13825" max="13825" width="4" style="11" customWidth="1"/>
    <col min="13826" max="13826" width="14.7109375" style="11" customWidth="1"/>
    <col min="13827" max="13827" width="11.85546875" style="11" customWidth="1"/>
    <col min="13828" max="13828" width="21.5703125" style="11" bestFit="1" customWidth="1"/>
    <col min="13829" max="13838" width="16.140625" style="11" customWidth="1"/>
    <col min="13839" max="14080" width="11.42578125" style="11"/>
    <col min="14081" max="14081" width="4" style="11" customWidth="1"/>
    <col min="14082" max="14082" width="14.7109375" style="11" customWidth="1"/>
    <col min="14083" max="14083" width="11.85546875" style="11" customWidth="1"/>
    <col min="14084" max="14084" width="21.5703125" style="11" bestFit="1" customWidth="1"/>
    <col min="14085" max="14094" width="16.140625" style="11" customWidth="1"/>
    <col min="14095" max="14336" width="11.42578125" style="11"/>
    <col min="14337" max="14337" width="4" style="11" customWidth="1"/>
    <col min="14338" max="14338" width="14.7109375" style="11" customWidth="1"/>
    <col min="14339" max="14339" width="11.85546875" style="11" customWidth="1"/>
    <col min="14340" max="14340" width="21.5703125" style="11" bestFit="1" customWidth="1"/>
    <col min="14341" max="14350" width="16.140625" style="11" customWidth="1"/>
    <col min="14351" max="14592" width="11.42578125" style="11"/>
    <col min="14593" max="14593" width="4" style="11" customWidth="1"/>
    <col min="14594" max="14594" width="14.7109375" style="11" customWidth="1"/>
    <col min="14595" max="14595" width="11.85546875" style="11" customWidth="1"/>
    <col min="14596" max="14596" width="21.5703125" style="11" bestFit="1" customWidth="1"/>
    <col min="14597" max="14606" width="16.140625" style="11" customWidth="1"/>
    <col min="14607" max="14848" width="11.42578125" style="11"/>
    <col min="14849" max="14849" width="4" style="11" customWidth="1"/>
    <col min="14850" max="14850" width="14.7109375" style="11" customWidth="1"/>
    <col min="14851" max="14851" width="11.85546875" style="11" customWidth="1"/>
    <col min="14852" max="14852" width="21.5703125" style="11" bestFit="1" customWidth="1"/>
    <col min="14853" max="14862" width="16.140625" style="11" customWidth="1"/>
    <col min="14863" max="15104" width="11.42578125" style="11"/>
    <col min="15105" max="15105" width="4" style="11" customWidth="1"/>
    <col min="15106" max="15106" width="14.7109375" style="11" customWidth="1"/>
    <col min="15107" max="15107" width="11.85546875" style="11" customWidth="1"/>
    <col min="15108" max="15108" width="21.5703125" style="11" bestFit="1" customWidth="1"/>
    <col min="15109" max="15118" width="16.140625" style="11" customWidth="1"/>
    <col min="15119" max="15360" width="11.42578125" style="11"/>
    <col min="15361" max="15361" width="4" style="11" customWidth="1"/>
    <col min="15362" max="15362" width="14.7109375" style="11" customWidth="1"/>
    <col min="15363" max="15363" width="11.85546875" style="11" customWidth="1"/>
    <col min="15364" max="15364" width="21.5703125" style="11" bestFit="1" customWidth="1"/>
    <col min="15365" max="15374" width="16.140625" style="11" customWidth="1"/>
    <col min="15375" max="15616" width="11.42578125" style="11"/>
    <col min="15617" max="15617" width="4" style="11" customWidth="1"/>
    <col min="15618" max="15618" width="14.7109375" style="11" customWidth="1"/>
    <col min="15619" max="15619" width="11.85546875" style="11" customWidth="1"/>
    <col min="15620" max="15620" width="21.5703125" style="11" bestFit="1" customWidth="1"/>
    <col min="15621" max="15630" width="16.140625" style="11" customWidth="1"/>
    <col min="15631" max="15872" width="11.42578125" style="11"/>
    <col min="15873" max="15873" width="4" style="11" customWidth="1"/>
    <col min="15874" max="15874" width="14.7109375" style="11" customWidth="1"/>
    <col min="15875" max="15875" width="11.85546875" style="11" customWidth="1"/>
    <col min="15876" max="15876" width="21.5703125" style="11" bestFit="1" customWidth="1"/>
    <col min="15877" max="15886" width="16.140625" style="11" customWidth="1"/>
    <col min="15887" max="16128" width="11.42578125" style="11"/>
    <col min="16129" max="16129" width="4" style="11" customWidth="1"/>
    <col min="16130" max="16130" width="14.7109375" style="11" customWidth="1"/>
    <col min="16131" max="16131" width="11.85546875" style="11" customWidth="1"/>
    <col min="16132" max="16132" width="21.5703125" style="11" bestFit="1" customWidth="1"/>
    <col min="16133" max="16142" width="16.140625" style="11" customWidth="1"/>
    <col min="16143" max="16384" width="11.42578125" style="11"/>
  </cols>
  <sheetData>
    <row r="1" spans="2:14" ht="36" customHeight="1" x14ac:dyDescent="0.2">
      <c r="B1" s="752" t="s">
        <v>60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</row>
    <row r="2" spans="2:14" ht="21.7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2:14" ht="13.5" thickTop="1" x14ac:dyDescent="0.2">
      <c r="B3" s="753" t="s">
        <v>32</v>
      </c>
      <c r="C3" s="755" t="s">
        <v>33</v>
      </c>
      <c r="D3" s="768" t="s">
        <v>34</v>
      </c>
      <c r="E3" s="770" t="s">
        <v>35</v>
      </c>
      <c r="F3" s="760"/>
      <c r="G3" s="771"/>
      <c r="H3" s="763" t="s">
        <v>36</v>
      </c>
      <c r="I3" s="763"/>
      <c r="J3" s="763"/>
      <c r="K3" s="763"/>
      <c r="L3" s="763"/>
      <c r="M3" s="763"/>
      <c r="N3" s="764"/>
    </row>
    <row r="4" spans="2:14" ht="116.25" customHeight="1" thickBot="1" x14ac:dyDescent="0.25">
      <c r="B4" s="754"/>
      <c r="C4" s="756"/>
      <c r="D4" s="769"/>
      <c r="E4" s="13" t="s">
        <v>37</v>
      </c>
      <c r="F4" s="14" t="s">
        <v>38</v>
      </c>
      <c r="G4" s="20" t="s">
        <v>39</v>
      </c>
      <c r="H4" s="366" t="s">
        <v>40</v>
      </c>
      <c r="I4" s="17" t="s">
        <v>41</v>
      </c>
      <c r="J4" s="18" t="s">
        <v>42</v>
      </c>
      <c r="K4" s="19" t="s">
        <v>43</v>
      </c>
      <c r="L4" s="19" t="s">
        <v>44</v>
      </c>
      <c r="M4" s="18" t="s">
        <v>45</v>
      </c>
      <c r="N4" s="20" t="s">
        <v>46</v>
      </c>
    </row>
    <row r="5" spans="2:14" ht="13.5" thickTop="1" x14ac:dyDescent="0.2">
      <c r="B5" s="743" t="s">
        <v>47</v>
      </c>
      <c r="C5" s="765" t="s">
        <v>48</v>
      </c>
      <c r="D5" s="21" t="s">
        <v>49</v>
      </c>
      <c r="E5" s="22">
        <f>F5+G5</f>
        <v>345558912.61000007</v>
      </c>
      <c r="F5" s="23">
        <v>52394597.619999997</v>
      </c>
      <c r="G5" s="354">
        <v>293164314.99000007</v>
      </c>
      <c r="H5" s="352"/>
      <c r="I5" s="26"/>
      <c r="J5" s="27">
        <v>22711.87</v>
      </c>
      <c r="K5" s="27">
        <v>147229.25800000003</v>
      </c>
      <c r="L5" s="28">
        <v>45432938.389999993</v>
      </c>
      <c r="M5" s="29"/>
      <c r="N5" s="30">
        <v>0.05</v>
      </c>
    </row>
    <row r="6" spans="2:14" ht="12.75" x14ac:dyDescent="0.2">
      <c r="B6" s="744"/>
      <c r="C6" s="766"/>
      <c r="D6" s="31" t="s">
        <v>50</v>
      </c>
      <c r="E6" s="32">
        <f>F6+G6</f>
        <v>54171.56</v>
      </c>
      <c r="F6" s="33"/>
      <c r="G6" s="30">
        <v>54171.56</v>
      </c>
      <c r="H6" s="36"/>
      <c r="I6" s="36"/>
      <c r="J6" s="34"/>
      <c r="K6" s="34"/>
      <c r="L6" s="34">
        <v>6097.5</v>
      </c>
      <c r="M6" s="37"/>
      <c r="N6" s="30"/>
    </row>
    <row r="7" spans="2:14" ht="12.75" x14ac:dyDescent="0.2">
      <c r="B7" s="744"/>
      <c r="C7" s="766"/>
      <c r="D7" s="31" t="s">
        <v>51</v>
      </c>
      <c r="E7" s="32">
        <f>F7+G7</f>
        <v>117633025.48000036</v>
      </c>
      <c r="F7" s="33">
        <v>1359666.12</v>
      </c>
      <c r="G7" s="355">
        <v>116273359.36000036</v>
      </c>
      <c r="H7" s="36"/>
      <c r="I7" s="36"/>
      <c r="J7" s="34">
        <v>20990</v>
      </c>
      <c r="K7" s="34">
        <v>147316.79500000001</v>
      </c>
      <c r="L7" s="34">
        <v>221623127.42999741</v>
      </c>
      <c r="M7" s="37"/>
      <c r="N7" s="30"/>
    </row>
    <row r="8" spans="2:14" ht="12.75" x14ac:dyDescent="0.2">
      <c r="B8" s="744"/>
      <c r="C8" s="766"/>
      <c r="D8" s="38" t="s">
        <v>52</v>
      </c>
      <c r="E8" s="39">
        <f>F8+G8</f>
        <v>24910</v>
      </c>
      <c r="F8" s="40">
        <v>0</v>
      </c>
      <c r="G8" s="356">
        <v>24910</v>
      </c>
      <c r="H8" s="36"/>
      <c r="I8" s="36"/>
      <c r="J8" s="34"/>
      <c r="K8" s="34">
        <v>0.5</v>
      </c>
      <c r="L8" s="34">
        <v>468</v>
      </c>
      <c r="M8" s="37"/>
      <c r="N8" s="30"/>
    </row>
    <row r="9" spans="2:14" ht="12.75" x14ac:dyDescent="0.2">
      <c r="B9" s="744"/>
      <c r="C9" s="766"/>
      <c r="D9" s="38" t="s">
        <v>53</v>
      </c>
      <c r="E9" s="32">
        <f>F9+G9</f>
        <v>684304</v>
      </c>
      <c r="F9" s="41"/>
      <c r="G9" s="357">
        <v>684304</v>
      </c>
      <c r="H9" s="36"/>
      <c r="I9" s="36"/>
      <c r="J9" s="34"/>
      <c r="K9" s="34"/>
      <c r="L9" s="34">
        <v>3063</v>
      </c>
      <c r="M9" s="37"/>
      <c r="N9" s="30"/>
    </row>
    <row r="10" spans="2:14" ht="12.75" x14ac:dyDescent="0.2">
      <c r="B10" s="744"/>
      <c r="C10" s="767"/>
      <c r="D10" s="42" t="s">
        <v>54</v>
      </c>
      <c r="E10" s="43">
        <f>G10+F10</f>
        <v>463955323.65000045</v>
      </c>
      <c r="F10" s="44">
        <f t="shared" ref="F10:N10" si="0">SUM(F5:F9)</f>
        <v>53754263.739999995</v>
      </c>
      <c r="G10" s="358">
        <f t="shared" si="0"/>
        <v>410201059.91000044</v>
      </c>
      <c r="H10" s="45">
        <f t="shared" si="0"/>
        <v>0</v>
      </c>
      <c r="I10" s="45">
        <f t="shared" si="0"/>
        <v>0</v>
      </c>
      <c r="J10" s="44">
        <f t="shared" si="0"/>
        <v>43701.869999999995</v>
      </c>
      <c r="K10" s="44">
        <f t="shared" si="0"/>
        <v>294546.55300000007</v>
      </c>
      <c r="L10" s="44">
        <f t="shared" si="0"/>
        <v>267065694.3199974</v>
      </c>
      <c r="M10" s="46">
        <f t="shared" si="0"/>
        <v>0</v>
      </c>
      <c r="N10" s="47">
        <f t="shared" si="0"/>
        <v>0.05</v>
      </c>
    </row>
    <row r="11" spans="2:14" ht="12.75" x14ac:dyDescent="0.2">
      <c r="B11" s="744"/>
      <c r="C11" s="774" t="s">
        <v>55</v>
      </c>
      <c r="D11" s="21" t="s">
        <v>49</v>
      </c>
      <c r="E11" s="48">
        <f t="shared" ref="E11:E29" si="1">F11+G11</f>
        <v>10518126.24</v>
      </c>
      <c r="F11" s="34">
        <v>1129526.94</v>
      </c>
      <c r="G11" s="30">
        <v>9388599.3000000007</v>
      </c>
      <c r="H11" s="36"/>
      <c r="I11" s="36"/>
      <c r="J11" s="34"/>
      <c r="K11" s="34">
        <v>3757.41</v>
      </c>
      <c r="L11" s="34">
        <v>1337724</v>
      </c>
      <c r="M11" s="37"/>
      <c r="N11" s="49">
        <v>6.0000000000000001E-3</v>
      </c>
    </row>
    <row r="12" spans="2:14" ht="12.75" x14ac:dyDescent="0.2">
      <c r="B12" s="744"/>
      <c r="C12" s="766"/>
      <c r="D12" s="31" t="s">
        <v>50</v>
      </c>
      <c r="E12" s="50">
        <f t="shared" si="1"/>
        <v>401520</v>
      </c>
      <c r="F12" s="33"/>
      <c r="G12" s="355">
        <v>401520</v>
      </c>
      <c r="H12" s="36"/>
      <c r="I12" s="36"/>
      <c r="J12" s="34"/>
      <c r="K12" s="34"/>
      <c r="L12" s="34">
        <v>152400</v>
      </c>
      <c r="M12" s="37"/>
      <c r="N12" s="30"/>
    </row>
    <row r="13" spans="2:14" ht="12.75" x14ac:dyDescent="0.2">
      <c r="B13" s="744"/>
      <c r="C13" s="766"/>
      <c r="D13" s="38" t="s">
        <v>51</v>
      </c>
      <c r="E13" s="50">
        <f t="shared" si="1"/>
        <v>6968760.8499999307</v>
      </c>
      <c r="F13" s="40"/>
      <c r="G13" s="356">
        <v>6968760.8499999307</v>
      </c>
      <c r="H13" s="36"/>
      <c r="I13" s="36"/>
      <c r="J13" s="34"/>
      <c r="K13" s="34"/>
      <c r="L13" s="51">
        <v>919973.58999998984</v>
      </c>
      <c r="M13" s="37"/>
      <c r="N13" s="30"/>
    </row>
    <row r="14" spans="2:14" ht="12.75" x14ac:dyDescent="0.2">
      <c r="B14" s="744"/>
      <c r="C14" s="767"/>
      <c r="D14" s="42" t="s">
        <v>54</v>
      </c>
      <c r="E14" s="43">
        <f t="shared" si="1"/>
        <v>17888407.089999933</v>
      </c>
      <c r="F14" s="44">
        <f t="shared" ref="F14:N14" si="2">SUM(F11:F13)</f>
        <v>1129526.94</v>
      </c>
      <c r="G14" s="47">
        <f t="shared" si="2"/>
        <v>16758880.149999931</v>
      </c>
      <c r="H14" s="353">
        <f t="shared" si="2"/>
        <v>0</v>
      </c>
      <c r="I14" s="52">
        <f t="shared" si="2"/>
        <v>0</v>
      </c>
      <c r="J14" s="52">
        <f t="shared" si="2"/>
        <v>0</v>
      </c>
      <c r="K14" s="52">
        <f t="shared" si="2"/>
        <v>3757.41</v>
      </c>
      <c r="L14" s="52">
        <f t="shared" si="2"/>
        <v>2410097.5899999896</v>
      </c>
      <c r="M14" s="52">
        <f t="shared" si="2"/>
        <v>0</v>
      </c>
      <c r="N14" s="53">
        <f t="shared" si="2"/>
        <v>6.0000000000000001E-3</v>
      </c>
    </row>
    <row r="15" spans="2:14" ht="12.75" x14ac:dyDescent="0.2">
      <c r="B15" s="744"/>
      <c r="C15" s="774" t="s">
        <v>37</v>
      </c>
      <c r="D15" s="21" t="s">
        <v>49</v>
      </c>
      <c r="E15" s="54">
        <f t="shared" si="1"/>
        <v>356077038.85000008</v>
      </c>
      <c r="F15" s="55">
        <f>F5+F11</f>
        <v>53524124.559999995</v>
      </c>
      <c r="G15" s="359">
        <f>G5+G11</f>
        <v>302552914.29000008</v>
      </c>
      <c r="H15" s="57"/>
      <c r="I15" s="57"/>
      <c r="J15" s="58">
        <f>J5+J11</f>
        <v>22711.87</v>
      </c>
      <c r="K15" s="58">
        <f>K5+K11</f>
        <v>150986.66800000003</v>
      </c>
      <c r="L15" s="58">
        <f>L5+L11</f>
        <v>46770662.389999993</v>
      </c>
      <c r="M15" s="59"/>
      <c r="N15" s="60"/>
    </row>
    <row r="16" spans="2:14" ht="12.75" x14ac:dyDescent="0.2">
      <c r="B16" s="744"/>
      <c r="C16" s="766"/>
      <c r="D16" s="31" t="s">
        <v>50</v>
      </c>
      <c r="E16" s="54">
        <f t="shared" si="1"/>
        <v>455691.56</v>
      </c>
      <c r="F16" s="61"/>
      <c r="G16" s="360">
        <f>G6+G12</f>
        <v>455691.56</v>
      </c>
      <c r="H16" s="63"/>
      <c r="I16" s="63"/>
      <c r="J16" s="64"/>
      <c r="K16" s="64"/>
      <c r="L16" s="64">
        <f>L6+L12</f>
        <v>158497.5</v>
      </c>
      <c r="M16" s="65"/>
      <c r="N16" s="66"/>
    </row>
    <row r="17" spans="2:14" ht="12.75" x14ac:dyDescent="0.2">
      <c r="B17" s="744"/>
      <c r="C17" s="766"/>
      <c r="D17" s="31" t="s">
        <v>51</v>
      </c>
      <c r="E17" s="54">
        <f t="shared" si="1"/>
        <v>124601786.3300003</v>
      </c>
      <c r="F17" s="61">
        <f>F7+F13</f>
        <v>1359666.12</v>
      </c>
      <c r="G17" s="360">
        <f>G7+G13</f>
        <v>123242120.21000029</v>
      </c>
      <c r="H17" s="63"/>
      <c r="I17" s="63"/>
      <c r="J17" s="64">
        <f>J7+J13</f>
        <v>20990</v>
      </c>
      <c r="K17" s="64">
        <f>K7+K13</f>
        <v>147316.79500000001</v>
      </c>
      <c r="L17" s="64">
        <f>L7+L13</f>
        <v>222543101.01999742</v>
      </c>
      <c r="M17" s="65"/>
      <c r="N17" s="66"/>
    </row>
    <row r="18" spans="2:14" ht="12.75" x14ac:dyDescent="0.2">
      <c r="B18" s="744"/>
      <c r="C18" s="766"/>
      <c r="D18" s="38" t="s">
        <v>52</v>
      </c>
      <c r="E18" s="54">
        <f t="shared" si="1"/>
        <v>24910</v>
      </c>
      <c r="F18" s="67">
        <f>F8</f>
        <v>0</v>
      </c>
      <c r="G18" s="361">
        <f>G8</f>
        <v>24910</v>
      </c>
      <c r="H18" s="69"/>
      <c r="I18" s="69"/>
      <c r="J18" s="70"/>
      <c r="K18" s="70">
        <f>K8</f>
        <v>0.5</v>
      </c>
      <c r="L18" s="70">
        <f>L8</f>
        <v>468</v>
      </c>
      <c r="M18" s="71"/>
      <c r="N18" s="72"/>
    </row>
    <row r="19" spans="2:14" ht="12.75" x14ac:dyDescent="0.2">
      <c r="B19" s="744"/>
      <c r="C19" s="766"/>
      <c r="D19" s="38" t="s">
        <v>53</v>
      </c>
      <c r="E19" s="54">
        <f t="shared" si="1"/>
        <v>684304</v>
      </c>
      <c r="F19" s="70"/>
      <c r="G19" s="72">
        <f>G9</f>
        <v>684304</v>
      </c>
      <c r="H19" s="69"/>
      <c r="I19" s="69"/>
      <c r="J19" s="70"/>
      <c r="K19" s="70"/>
      <c r="L19" s="70">
        <f>L9</f>
        <v>3063</v>
      </c>
      <c r="M19" s="71"/>
      <c r="N19" s="72"/>
    </row>
    <row r="20" spans="2:14" ht="12.75" x14ac:dyDescent="0.2">
      <c r="B20" s="745"/>
      <c r="C20" s="767"/>
      <c r="D20" s="73" t="s">
        <v>54</v>
      </c>
      <c r="E20" s="74">
        <f t="shared" si="1"/>
        <v>481843730.74000037</v>
      </c>
      <c r="F20" s="75">
        <f t="shared" ref="F20:N20" si="3">SUM(F15:F19)</f>
        <v>54883790.679999992</v>
      </c>
      <c r="G20" s="362">
        <f t="shared" si="3"/>
        <v>426959940.06000036</v>
      </c>
      <c r="H20" s="76">
        <f t="shared" si="3"/>
        <v>0</v>
      </c>
      <c r="I20" s="76">
        <f t="shared" si="3"/>
        <v>0</v>
      </c>
      <c r="J20" s="77">
        <f t="shared" si="3"/>
        <v>43701.869999999995</v>
      </c>
      <c r="K20" s="77">
        <f t="shared" si="3"/>
        <v>298303.96300000005</v>
      </c>
      <c r="L20" s="77">
        <f t="shared" si="3"/>
        <v>269475791.9099974</v>
      </c>
      <c r="M20" s="78">
        <f t="shared" si="3"/>
        <v>0</v>
      </c>
      <c r="N20" s="79">
        <f t="shared" si="3"/>
        <v>0</v>
      </c>
    </row>
    <row r="21" spans="2:14" ht="12.75" x14ac:dyDescent="0.2">
      <c r="B21" s="749" t="s">
        <v>56</v>
      </c>
      <c r="C21" s="774" t="s">
        <v>57</v>
      </c>
      <c r="D21" s="21" t="s">
        <v>49</v>
      </c>
      <c r="E21" s="80">
        <f t="shared" si="1"/>
        <v>62008191.820000008</v>
      </c>
      <c r="F21" s="51">
        <v>15414043.179999996</v>
      </c>
      <c r="G21" s="30">
        <v>46594148.640000015</v>
      </c>
      <c r="H21" s="82">
        <v>309454</v>
      </c>
      <c r="I21" s="82">
        <v>21629</v>
      </c>
      <c r="J21" s="58">
        <v>18179</v>
      </c>
      <c r="K21" s="58">
        <v>31507.987000000001</v>
      </c>
      <c r="L21" s="58">
        <v>15659549.010000002</v>
      </c>
      <c r="M21" s="59">
        <v>1602.6569999999999</v>
      </c>
      <c r="N21" s="60">
        <v>78.489000000000004</v>
      </c>
    </row>
    <row r="22" spans="2:14" ht="12.75" x14ac:dyDescent="0.2">
      <c r="B22" s="744"/>
      <c r="C22" s="766"/>
      <c r="D22" s="38" t="s">
        <v>50</v>
      </c>
      <c r="E22" s="39">
        <f t="shared" si="1"/>
        <v>70000</v>
      </c>
      <c r="F22" s="40">
        <v>0</v>
      </c>
      <c r="G22" s="356">
        <v>70000</v>
      </c>
      <c r="H22" s="57"/>
      <c r="I22" s="57"/>
      <c r="J22" s="58">
        <v>19.75</v>
      </c>
      <c r="K22" s="58">
        <v>1.8759999999999999</v>
      </c>
      <c r="L22" s="58">
        <v>3500</v>
      </c>
      <c r="M22" s="59"/>
      <c r="N22" s="60">
        <v>2</v>
      </c>
    </row>
    <row r="23" spans="2:14" ht="13.5" thickBot="1" x14ac:dyDescent="0.25">
      <c r="B23" s="744"/>
      <c r="C23" s="766"/>
      <c r="D23" s="83" t="s">
        <v>54</v>
      </c>
      <c r="E23" s="84">
        <f t="shared" si="1"/>
        <v>62078191.820000008</v>
      </c>
      <c r="F23" s="85">
        <f t="shared" ref="F23:N23" si="4">SUM(F21:F22)</f>
        <v>15414043.179999996</v>
      </c>
      <c r="G23" s="363">
        <f t="shared" si="4"/>
        <v>46664148.640000015</v>
      </c>
      <c r="H23" s="319">
        <f t="shared" si="4"/>
        <v>309454</v>
      </c>
      <c r="I23" s="87">
        <f t="shared" si="4"/>
        <v>21629</v>
      </c>
      <c r="J23" s="87">
        <f t="shared" si="4"/>
        <v>18198.75</v>
      </c>
      <c r="K23" s="87">
        <f t="shared" si="4"/>
        <v>31509.863000000001</v>
      </c>
      <c r="L23" s="87">
        <f t="shared" si="4"/>
        <v>15663049.010000002</v>
      </c>
      <c r="M23" s="87">
        <f t="shared" si="4"/>
        <v>1602.6569999999999</v>
      </c>
      <c r="N23" s="88">
        <f t="shared" si="4"/>
        <v>80.489000000000004</v>
      </c>
    </row>
    <row r="24" spans="2:14" ht="13.5" thickTop="1" x14ac:dyDescent="0.2">
      <c r="B24" s="772" t="s">
        <v>58</v>
      </c>
      <c r="C24" s="773"/>
      <c r="D24" s="89" t="s">
        <v>49</v>
      </c>
      <c r="E24" s="90">
        <f t="shared" si="1"/>
        <v>418085230.67000008</v>
      </c>
      <c r="F24" s="91">
        <f t="shared" ref="F24:N24" si="5">F15+F21</f>
        <v>68938167.739999995</v>
      </c>
      <c r="G24" s="364">
        <f t="shared" si="5"/>
        <v>349147062.93000007</v>
      </c>
      <c r="H24" s="94">
        <f t="shared" si="5"/>
        <v>309454</v>
      </c>
      <c r="I24" s="93">
        <f t="shared" si="5"/>
        <v>21629</v>
      </c>
      <c r="J24" s="93">
        <f t="shared" si="5"/>
        <v>40890.869999999995</v>
      </c>
      <c r="K24" s="93">
        <f t="shared" si="5"/>
        <v>182494.65500000003</v>
      </c>
      <c r="L24" s="94">
        <f t="shared" si="5"/>
        <v>62430211.399999991</v>
      </c>
      <c r="M24" s="93">
        <f t="shared" si="5"/>
        <v>1602.6569999999999</v>
      </c>
      <c r="N24" s="60">
        <f t="shared" si="5"/>
        <v>78.489000000000004</v>
      </c>
    </row>
    <row r="25" spans="2:14" ht="12.75" x14ac:dyDescent="0.2">
      <c r="B25" s="739"/>
      <c r="C25" s="740"/>
      <c r="D25" s="95" t="s">
        <v>50</v>
      </c>
      <c r="E25" s="96">
        <f t="shared" si="1"/>
        <v>525691.56000000006</v>
      </c>
      <c r="F25" s="61"/>
      <c r="G25" s="360">
        <f>G16+G22</f>
        <v>525691.56000000006</v>
      </c>
      <c r="H25" s="63"/>
      <c r="I25" s="64"/>
      <c r="J25" s="64">
        <f>J16+J22</f>
        <v>19.75</v>
      </c>
      <c r="K25" s="64">
        <f>K16+K22</f>
        <v>1.8759999999999999</v>
      </c>
      <c r="L25" s="63">
        <f>L16+L22</f>
        <v>161997.5</v>
      </c>
      <c r="M25" s="64"/>
      <c r="N25" s="66">
        <f>N16+N22</f>
        <v>2</v>
      </c>
    </row>
    <row r="26" spans="2:14" ht="12.75" x14ac:dyDescent="0.2">
      <c r="B26" s="739"/>
      <c r="C26" s="740"/>
      <c r="D26" s="95" t="s">
        <v>51</v>
      </c>
      <c r="E26" s="96">
        <f t="shared" si="1"/>
        <v>124601786.3300003</v>
      </c>
      <c r="F26" s="61">
        <f>F17</f>
        <v>1359666.12</v>
      </c>
      <c r="G26" s="360">
        <f>G17</f>
        <v>123242120.21000029</v>
      </c>
      <c r="H26" s="63"/>
      <c r="I26" s="64"/>
      <c r="J26" s="64">
        <f>J17</f>
        <v>20990</v>
      </c>
      <c r="K26" s="64">
        <f>K17</f>
        <v>147316.79500000001</v>
      </c>
      <c r="L26" s="63">
        <f>L17</f>
        <v>222543101.01999742</v>
      </c>
      <c r="M26" s="64"/>
      <c r="N26" s="66"/>
    </row>
    <row r="27" spans="2:14" ht="12.75" x14ac:dyDescent="0.2">
      <c r="B27" s="739"/>
      <c r="C27" s="740"/>
      <c r="D27" s="97" t="s">
        <v>52</v>
      </c>
      <c r="E27" s="98">
        <f t="shared" si="1"/>
        <v>24910</v>
      </c>
      <c r="F27" s="67">
        <f>F18</f>
        <v>0</v>
      </c>
      <c r="G27" s="361">
        <f>G18</f>
        <v>24910</v>
      </c>
      <c r="H27" s="69"/>
      <c r="I27" s="70"/>
      <c r="J27" s="70"/>
      <c r="K27" s="64">
        <f>K18</f>
        <v>0.5</v>
      </c>
      <c r="L27" s="69">
        <f>L18</f>
        <v>468</v>
      </c>
      <c r="M27" s="70"/>
      <c r="N27" s="72"/>
    </row>
    <row r="28" spans="2:14" ht="12.75" x14ac:dyDescent="0.2">
      <c r="B28" s="739"/>
      <c r="C28" s="740"/>
      <c r="D28" s="99" t="s">
        <v>53</v>
      </c>
      <c r="E28" s="100">
        <f t="shared" si="1"/>
        <v>684304</v>
      </c>
      <c r="F28" s="101"/>
      <c r="G28" s="365">
        <f>G19</f>
        <v>684304</v>
      </c>
      <c r="H28" s="104"/>
      <c r="I28" s="103"/>
      <c r="J28" s="103"/>
      <c r="K28" s="103"/>
      <c r="L28" s="104">
        <f>L19</f>
        <v>3063</v>
      </c>
      <c r="M28" s="103"/>
      <c r="N28" s="105"/>
    </row>
    <row r="29" spans="2:14" ht="13.5" thickBot="1" x14ac:dyDescent="0.25">
      <c r="B29" s="741"/>
      <c r="C29" s="742"/>
      <c r="D29" s="106" t="s">
        <v>37</v>
      </c>
      <c r="E29" s="107">
        <f t="shared" si="1"/>
        <v>543921922.5600003</v>
      </c>
      <c r="F29" s="108">
        <f t="shared" ref="F29:N29" si="6">SUM(F24:F28)</f>
        <v>70297833.859999999</v>
      </c>
      <c r="G29" s="112">
        <f t="shared" si="6"/>
        <v>473624088.70000035</v>
      </c>
      <c r="H29" s="111">
        <f t="shared" si="6"/>
        <v>309454</v>
      </c>
      <c r="I29" s="111">
        <f t="shared" si="6"/>
        <v>21629</v>
      </c>
      <c r="J29" s="108">
        <f t="shared" si="6"/>
        <v>61900.619999999995</v>
      </c>
      <c r="K29" s="108">
        <f t="shared" si="6"/>
        <v>329813.826</v>
      </c>
      <c r="L29" s="108">
        <f t="shared" si="6"/>
        <v>285138840.91999739</v>
      </c>
      <c r="M29" s="109">
        <f t="shared" si="6"/>
        <v>1602.6569999999999</v>
      </c>
      <c r="N29" s="112">
        <f t="shared" si="6"/>
        <v>80.489000000000004</v>
      </c>
    </row>
    <row r="30" spans="2:14" ht="21" customHeight="1" thickTop="1" x14ac:dyDescent="0.2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</row>
    <row r="31" spans="2:14" ht="12.75" customHeight="1" x14ac:dyDescent="0.2">
      <c r="B31" s="11" t="s">
        <v>59</v>
      </c>
      <c r="H31" s="114"/>
      <c r="J31" s="114"/>
    </row>
  </sheetData>
  <mergeCells count="13">
    <mergeCell ref="B1:N1"/>
    <mergeCell ref="B3:B4"/>
    <mergeCell ref="C3:C4"/>
    <mergeCell ref="D3:D4"/>
    <mergeCell ref="E3:G3"/>
    <mergeCell ref="H3:N3"/>
    <mergeCell ref="B24:C29"/>
    <mergeCell ref="B5:B20"/>
    <mergeCell ref="C5:C10"/>
    <mergeCell ref="C11:C14"/>
    <mergeCell ref="C15:C20"/>
    <mergeCell ref="B21:B23"/>
    <mergeCell ref="C21:C23"/>
  </mergeCells>
  <printOptions horizontalCentered="1"/>
  <pageMargins left="7.874015748031496E-2" right="7.874015748031496E-2" top="0.6692913385826772" bottom="0.78740157480314965" header="0.47244094488188981" footer="0"/>
  <pageSetup paperSize="9" scale="67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zoomScale="70" zoomScaleNormal="70" workbookViewId="0"/>
  </sheetViews>
  <sheetFormatPr baseColWidth="10" defaultRowHeight="11.25" x14ac:dyDescent="0.2"/>
  <cols>
    <col min="1" max="1" width="4" style="11" customWidth="1"/>
    <col min="2" max="2" width="14.7109375" style="11" customWidth="1"/>
    <col min="3" max="3" width="11.85546875" style="11" customWidth="1"/>
    <col min="4" max="4" width="21.5703125" style="11" bestFit="1" customWidth="1"/>
    <col min="5" max="14" width="16.140625" style="11" customWidth="1"/>
    <col min="15" max="256" width="11.42578125" style="11"/>
    <col min="257" max="257" width="4" style="11" customWidth="1"/>
    <col min="258" max="258" width="14.7109375" style="11" customWidth="1"/>
    <col min="259" max="259" width="11.85546875" style="11" customWidth="1"/>
    <col min="260" max="260" width="21.5703125" style="11" bestFit="1" customWidth="1"/>
    <col min="261" max="270" width="16.140625" style="11" customWidth="1"/>
    <col min="271" max="512" width="11.42578125" style="11"/>
    <col min="513" max="513" width="4" style="11" customWidth="1"/>
    <col min="514" max="514" width="14.7109375" style="11" customWidth="1"/>
    <col min="515" max="515" width="11.85546875" style="11" customWidth="1"/>
    <col min="516" max="516" width="21.5703125" style="11" bestFit="1" customWidth="1"/>
    <col min="517" max="526" width="16.140625" style="11" customWidth="1"/>
    <col min="527" max="768" width="11.42578125" style="11"/>
    <col min="769" max="769" width="4" style="11" customWidth="1"/>
    <col min="770" max="770" width="14.7109375" style="11" customWidth="1"/>
    <col min="771" max="771" width="11.85546875" style="11" customWidth="1"/>
    <col min="772" max="772" width="21.5703125" style="11" bestFit="1" customWidth="1"/>
    <col min="773" max="782" width="16.140625" style="11" customWidth="1"/>
    <col min="783" max="1024" width="11.42578125" style="11"/>
    <col min="1025" max="1025" width="4" style="11" customWidth="1"/>
    <col min="1026" max="1026" width="14.7109375" style="11" customWidth="1"/>
    <col min="1027" max="1027" width="11.85546875" style="11" customWidth="1"/>
    <col min="1028" max="1028" width="21.5703125" style="11" bestFit="1" customWidth="1"/>
    <col min="1029" max="1038" width="16.140625" style="11" customWidth="1"/>
    <col min="1039" max="1280" width="11.42578125" style="11"/>
    <col min="1281" max="1281" width="4" style="11" customWidth="1"/>
    <col min="1282" max="1282" width="14.7109375" style="11" customWidth="1"/>
    <col min="1283" max="1283" width="11.85546875" style="11" customWidth="1"/>
    <col min="1284" max="1284" width="21.5703125" style="11" bestFit="1" customWidth="1"/>
    <col min="1285" max="1294" width="16.140625" style="11" customWidth="1"/>
    <col min="1295" max="1536" width="11.42578125" style="11"/>
    <col min="1537" max="1537" width="4" style="11" customWidth="1"/>
    <col min="1538" max="1538" width="14.7109375" style="11" customWidth="1"/>
    <col min="1539" max="1539" width="11.85546875" style="11" customWidth="1"/>
    <col min="1540" max="1540" width="21.5703125" style="11" bestFit="1" customWidth="1"/>
    <col min="1541" max="1550" width="16.140625" style="11" customWidth="1"/>
    <col min="1551" max="1792" width="11.42578125" style="11"/>
    <col min="1793" max="1793" width="4" style="11" customWidth="1"/>
    <col min="1794" max="1794" width="14.7109375" style="11" customWidth="1"/>
    <col min="1795" max="1795" width="11.85546875" style="11" customWidth="1"/>
    <col min="1796" max="1796" width="21.5703125" style="11" bestFit="1" customWidth="1"/>
    <col min="1797" max="1806" width="16.140625" style="11" customWidth="1"/>
    <col min="1807" max="2048" width="11.42578125" style="11"/>
    <col min="2049" max="2049" width="4" style="11" customWidth="1"/>
    <col min="2050" max="2050" width="14.7109375" style="11" customWidth="1"/>
    <col min="2051" max="2051" width="11.85546875" style="11" customWidth="1"/>
    <col min="2052" max="2052" width="21.5703125" style="11" bestFit="1" customWidth="1"/>
    <col min="2053" max="2062" width="16.140625" style="11" customWidth="1"/>
    <col min="2063" max="2304" width="11.42578125" style="11"/>
    <col min="2305" max="2305" width="4" style="11" customWidth="1"/>
    <col min="2306" max="2306" width="14.7109375" style="11" customWidth="1"/>
    <col min="2307" max="2307" width="11.85546875" style="11" customWidth="1"/>
    <col min="2308" max="2308" width="21.5703125" style="11" bestFit="1" customWidth="1"/>
    <col min="2309" max="2318" width="16.140625" style="11" customWidth="1"/>
    <col min="2319" max="2560" width="11.42578125" style="11"/>
    <col min="2561" max="2561" width="4" style="11" customWidth="1"/>
    <col min="2562" max="2562" width="14.7109375" style="11" customWidth="1"/>
    <col min="2563" max="2563" width="11.85546875" style="11" customWidth="1"/>
    <col min="2564" max="2564" width="21.5703125" style="11" bestFit="1" customWidth="1"/>
    <col min="2565" max="2574" width="16.140625" style="11" customWidth="1"/>
    <col min="2575" max="2816" width="11.42578125" style="11"/>
    <col min="2817" max="2817" width="4" style="11" customWidth="1"/>
    <col min="2818" max="2818" width="14.7109375" style="11" customWidth="1"/>
    <col min="2819" max="2819" width="11.85546875" style="11" customWidth="1"/>
    <col min="2820" max="2820" width="21.5703125" style="11" bestFit="1" customWidth="1"/>
    <col min="2821" max="2830" width="16.140625" style="11" customWidth="1"/>
    <col min="2831" max="3072" width="11.42578125" style="11"/>
    <col min="3073" max="3073" width="4" style="11" customWidth="1"/>
    <col min="3074" max="3074" width="14.7109375" style="11" customWidth="1"/>
    <col min="3075" max="3075" width="11.85546875" style="11" customWidth="1"/>
    <col min="3076" max="3076" width="21.5703125" style="11" bestFit="1" customWidth="1"/>
    <col min="3077" max="3086" width="16.140625" style="11" customWidth="1"/>
    <col min="3087" max="3328" width="11.42578125" style="11"/>
    <col min="3329" max="3329" width="4" style="11" customWidth="1"/>
    <col min="3330" max="3330" width="14.7109375" style="11" customWidth="1"/>
    <col min="3331" max="3331" width="11.85546875" style="11" customWidth="1"/>
    <col min="3332" max="3332" width="21.5703125" style="11" bestFit="1" customWidth="1"/>
    <col min="3333" max="3342" width="16.140625" style="11" customWidth="1"/>
    <col min="3343" max="3584" width="11.42578125" style="11"/>
    <col min="3585" max="3585" width="4" style="11" customWidth="1"/>
    <col min="3586" max="3586" width="14.7109375" style="11" customWidth="1"/>
    <col min="3587" max="3587" width="11.85546875" style="11" customWidth="1"/>
    <col min="3588" max="3588" width="21.5703125" style="11" bestFit="1" customWidth="1"/>
    <col min="3589" max="3598" width="16.140625" style="11" customWidth="1"/>
    <col min="3599" max="3840" width="11.42578125" style="11"/>
    <col min="3841" max="3841" width="4" style="11" customWidth="1"/>
    <col min="3842" max="3842" width="14.7109375" style="11" customWidth="1"/>
    <col min="3843" max="3843" width="11.85546875" style="11" customWidth="1"/>
    <col min="3844" max="3844" width="21.5703125" style="11" bestFit="1" customWidth="1"/>
    <col min="3845" max="3854" width="16.140625" style="11" customWidth="1"/>
    <col min="3855" max="4096" width="11.42578125" style="11"/>
    <col min="4097" max="4097" width="4" style="11" customWidth="1"/>
    <col min="4098" max="4098" width="14.7109375" style="11" customWidth="1"/>
    <col min="4099" max="4099" width="11.85546875" style="11" customWidth="1"/>
    <col min="4100" max="4100" width="21.5703125" style="11" bestFit="1" customWidth="1"/>
    <col min="4101" max="4110" width="16.140625" style="11" customWidth="1"/>
    <col min="4111" max="4352" width="11.42578125" style="11"/>
    <col min="4353" max="4353" width="4" style="11" customWidth="1"/>
    <col min="4354" max="4354" width="14.7109375" style="11" customWidth="1"/>
    <col min="4355" max="4355" width="11.85546875" style="11" customWidth="1"/>
    <col min="4356" max="4356" width="21.5703125" style="11" bestFit="1" customWidth="1"/>
    <col min="4357" max="4366" width="16.140625" style="11" customWidth="1"/>
    <col min="4367" max="4608" width="11.42578125" style="11"/>
    <col min="4609" max="4609" width="4" style="11" customWidth="1"/>
    <col min="4610" max="4610" width="14.7109375" style="11" customWidth="1"/>
    <col min="4611" max="4611" width="11.85546875" style="11" customWidth="1"/>
    <col min="4612" max="4612" width="21.5703125" style="11" bestFit="1" customWidth="1"/>
    <col min="4613" max="4622" width="16.140625" style="11" customWidth="1"/>
    <col min="4623" max="4864" width="11.42578125" style="11"/>
    <col min="4865" max="4865" width="4" style="11" customWidth="1"/>
    <col min="4866" max="4866" width="14.7109375" style="11" customWidth="1"/>
    <col min="4867" max="4867" width="11.85546875" style="11" customWidth="1"/>
    <col min="4868" max="4868" width="21.5703125" style="11" bestFit="1" customWidth="1"/>
    <col min="4869" max="4878" width="16.140625" style="11" customWidth="1"/>
    <col min="4879" max="5120" width="11.42578125" style="11"/>
    <col min="5121" max="5121" width="4" style="11" customWidth="1"/>
    <col min="5122" max="5122" width="14.7109375" style="11" customWidth="1"/>
    <col min="5123" max="5123" width="11.85546875" style="11" customWidth="1"/>
    <col min="5124" max="5124" width="21.5703125" style="11" bestFit="1" customWidth="1"/>
    <col min="5125" max="5134" width="16.140625" style="11" customWidth="1"/>
    <col min="5135" max="5376" width="11.42578125" style="11"/>
    <col min="5377" max="5377" width="4" style="11" customWidth="1"/>
    <col min="5378" max="5378" width="14.7109375" style="11" customWidth="1"/>
    <col min="5379" max="5379" width="11.85546875" style="11" customWidth="1"/>
    <col min="5380" max="5380" width="21.5703125" style="11" bestFit="1" customWidth="1"/>
    <col min="5381" max="5390" width="16.140625" style="11" customWidth="1"/>
    <col min="5391" max="5632" width="11.42578125" style="11"/>
    <col min="5633" max="5633" width="4" style="11" customWidth="1"/>
    <col min="5634" max="5634" width="14.7109375" style="11" customWidth="1"/>
    <col min="5635" max="5635" width="11.85546875" style="11" customWidth="1"/>
    <col min="5636" max="5636" width="21.5703125" style="11" bestFit="1" customWidth="1"/>
    <col min="5637" max="5646" width="16.140625" style="11" customWidth="1"/>
    <col min="5647" max="5888" width="11.42578125" style="11"/>
    <col min="5889" max="5889" width="4" style="11" customWidth="1"/>
    <col min="5890" max="5890" width="14.7109375" style="11" customWidth="1"/>
    <col min="5891" max="5891" width="11.85546875" style="11" customWidth="1"/>
    <col min="5892" max="5892" width="21.5703125" style="11" bestFit="1" customWidth="1"/>
    <col min="5893" max="5902" width="16.140625" style="11" customWidth="1"/>
    <col min="5903" max="6144" width="11.42578125" style="11"/>
    <col min="6145" max="6145" width="4" style="11" customWidth="1"/>
    <col min="6146" max="6146" width="14.7109375" style="11" customWidth="1"/>
    <col min="6147" max="6147" width="11.85546875" style="11" customWidth="1"/>
    <col min="6148" max="6148" width="21.5703125" style="11" bestFit="1" customWidth="1"/>
    <col min="6149" max="6158" width="16.140625" style="11" customWidth="1"/>
    <col min="6159" max="6400" width="11.42578125" style="11"/>
    <col min="6401" max="6401" width="4" style="11" customWidth="1"/>
    <col min="6402" max="6402" width="14.7109375" style="11" customWidth="1"/>
    <col min="6403" max="6403" width="11.85546875" style="11" customWidth="1"/>
    <col min="6404" max="6404" width="21.5703125" style="11" bestFit="1" customWidth="1"/>
    <col min="6405" max="6414" width="16.140625" style="11" customWidth="1"/>
    <col min="6415" max="6656" width="11.42578125" style="11"/>
    <col min="6657" max="6657" width="4" style="11" customWidth="1"/>
    <col min="6658" max="6658" width="14.7109375" style="11" customWidth="1"/>
    <col min="6659" max="6659" width="11.85546875" style="11" customWidth="1"/>
    <col min="6660" max="6660" width="21.5703125" style="11" bestFit="1" customWidth="1"/>
    <col min="6661" max="6670" width="16.140625" style="11" customWidth="1"/>
    <col min="6671" max="6912" width="11.42578125" style="11"/>
    <col min="6913" max="6913" width="4" style="11" customWidth="1"/>
    <col min="6914" max="6914" width="14.7109375" style="11" customWidth="1"/>
    <col min="6915" max="6915" width="11.85546875" style="11" customWidth="1"/>
    <col min="6916" max="6916" width="21.5703125" style="11" bestFit="1" customWidth="1"/>
    <col min="6917" max="6926" width="16.140625" style="11" customWidth="1"/>
    <col min="6927" max="7168" width="11.42578125" style="11"/>
    <col min="7169" max="7169" width="4" style="11" customWidth="1"/>
    <col min="7170" max="7170" width="14.7109375" style="11" customWidth="1"/>
    <col min="7171" max="7171" width="11.85546875" style="11" customWidth="1"/>
    <col min="7172" max="7172" width="21.5703125" style="11" bestFit="1" customWidth="1"/>
    <col min="7173" max="7182" width="16.140625" style="11" customWidth="1"/>
    <col min="7183" max="7424" width="11.42578125" style="11"/>
    <col min="7425" max="7425" width="4" style="11" customWidth="1"/>
    <col min="7426" max="7426" width="14.7109375" style="11" customWidth="1"/>
    <col min="7427" max="7427" width="11.85546875" style="11" customWidth="1"/>
    <col min="7428" max="7428" width="21.5703125" style="11" bestFit="1" customWidth="1"/>
    <col min="7429" max="7438" width="16.140625" style="11" customWidth="1"/>
    <col min="7439" max="7680" width="11.42578125" style="11"/>
    <col min="7681" max="7681" width="4" style="11" customWidth="1"/>
    <col min="7682" max="7682" width="14.7109375" style="11" customWidth="1"/>
    <col min="7683" max="7683" width="11.85546875" style="11" customWidth="1"/>
    <col min="7684" max="7684" width="21.5703125" style="11" bestFit="1" customWidth="1"/>
    <col min="7685" max="7694" width="16.140625" style="11" customWidth="1"/>
    <col min="7695" max="7936" width="11.42578125" style="11"/>
    <col min="7937" max="7937" width="4" style="11" customWidth="1"/>
    <col min="7938" max="7938" width="14.7109375" style="11" customWidth="1"/>
    <col min="7939" max="7939" width="11.85546875" style="11" customWidth="1"/>
    <col min="7940" max="7940" width="21.5703125" style="11" bestFit="1" customWidth="1"/>
    <col min="7941" max="7950" width="16.140625" style="11" customWidth="1"/>
    <col min="7951" max="8192" width="11.42578125" style="11"/>
    <col min="8193" max="8193" width="4" style="11" customWidth="1"/>
    <col min="8194" max="8194" width="14.7109375" style="11" customWidth="1"/>
    <col min="8195" max="8195" width="11.85546875" style="11" customWidth="1"/>
    <col min="8196" max="8196" width="21.5703125" style="11" bestFit="1" customWidth="1"/>
    <col min="8197" max="8206" width="16.140625" style="11" customWidth="1"/>
    <col min="8207" max="8448" width="11.42578125" style="11"/>
    <col min="8449" max="8449" width="4" style="11" customWidth="1"/>
    <col min="8450" max="8450" width="14.7109375" style="11" customWidth="1"/>
    <col min="8451" max="8451" width="11.85546875" style="11" customWidth="1"/>
    <col min="8452" max="8452" width="21.5703125" style="11" bestFit="1" customWidth="1"/>
    <col min="8453" max="8462" width="16.140625" style="11" customWidth="1"/>
    <col min="8463" max="8704" width="11.42578125" style="11"/>
    <col min="8705" max="8705" width="4" style="11" customWidth="1"/>
    <col min="8706" max="8706" width="14.7109375" style="11" customWidth="1"/>
    <col min="8707" max="8707" width="11.85546875" style="11" customWidth="1"/>
    <col min="8708" max="8708" width="21.5703125" style="11" bestFit="1" customWidth="1"/>
    <col min="8709" max="8718" width="16.140625" style="11" customWidth="1"/>
    <col min="8719" max="8960" width="11.42578125" style="11"/>
    <col min="8961" max="8961" width="4" style="11" customWidth="1"/>
    <col min="8962" max="8962" width="14.7109375" style="11" customWidth="1"/>
    <col min="8963" max="8963" width="11.85546875" style="11" customWidth="1"/>
    <col min="8964" max="8964" width="21.5703125" style="11" bestFit="1" customWidth="1"/>
    <col min="8965" max="8974" width="16.140625" style="11" customWidth="1"/>
    <col min="8975" max="9216" width="11.42578125" style="11"/>
    <col min="9217" max="9217" width="4" style="11" customWidth="1"/>
    <col min="9218" max="9218" width="14.7109375" style="11" customWidth="1"/>
    <col min="9219" max="9219" width="11.85546875" style="11" customWidth="1"/>
    <col min="9220" max="9220" width="21.5703125" style="11" bestFit="1" customWidth="1"/>
    <col min="9221" max="9230" width="16.140625" style="11" customWidth="1"/>
    <col min="9231" max="9472" width="11.42578125" style="11"/>
    <col min="9473" max="9473" width="4" style="11" customWidth="1"/>
    <col min="9474" max="9474" width="14.7109375" style="11" customWidth="1"/>
    <col min="9475" max="9475" width="11.85546875" style="11" customWidth="1"/>
    <col min="9476" max="9476" width="21.5703125" style="11" bestFit="1" customWidth="1"/>
    <col min="9477" max="9486" width="16.140625" style="11" customWidth="1"/>
    <col min="9487" max="9728" width="11.42578125" style="11"/>
    <col min="9729" max="9729" width="4" style="11" customWidth="1"/>
    <col min="9730" max="9730" width="14.7109375" style="11" customWidth="1"/>
    <col min="9731" max="9731" width="11.85546875" style="11" customWidth="1"/>
    <col min="9732" max="9732" width="21.5703125" style="11" bestFit="1" customWidth="1"/>
    <col min="9733" max="9742" width="16.140625" style="11" customWidth="1"/>
    <col min="9743" max="9984" width="11.42578125" style="11"/>
    <col min="9985" max="9985" width="4" style="11" customWidth="1"/>
    <col min="9986" max="9986" width="14.7109375" style="11" customWidth="1"/>
    <col min="9987" max="9987" width="11.85546875" style="11" customWidth="1"/>
    <col min="9988" max="9988" width="21.5703125" style="11" bestFit="1" customWidth="1"/>
    <col min="9989" max="9998" width="16.140625" style="11" customWidth="1"/>
    <col min="9999" max="10240" width="11.42578125" style="11"/>
    <col min="10241" max="10241" width="4" style="11" customWidth="1"/>
    <col min="10242" max="10242" width="14.7109375" style="11" customWidth="1"/>
    <col min="10243" max="10243" width="11.85546875" style="11" customWidth="1"/>
    <col min="10244" max="10244" width="21.5703125" style="11" bestFit="1" customWidth="1"/>
    <col min="10245" max="10254" width="16.140625" style="11" customWidth="1"/>
    <col min="10255" max="10496" width="11.42578125" style="11"/>
    <col min="10497" max="10497" width="4" style="11" customWidth="1"/>
    <col min="10498" max="10498" width="14.7109375" style="11" customWidth="1"/>
    <col min="10499" max="10499" width="11.85546875" style="11" customWidth="1"/>
    <col min="10500" max="10500" width="21.5703125" style="11" bestFit="1" customWidth="1"/>
    <col min="10501" max="10510" width="16.140625" style="11" customWidth="1"/>
    <col min="10511" max="10752" width="11.42578125" style="11"/>
    <col min="10753" max="10753" width="4" style="11" customWidth="1"/>
    <col min="10754" max="10754" width="14.7109375" style="11" customWidth="1"/>
    <col min="10755" max="10755" width="11.85546875" style="11" customWidth="1"/>
    <col min="10756" max="10756" width="21.5703125" style="11" bestFit="1" customWidth="1"/>
    <col min="10757" max="10766" width="16.140625" style="11" customWidth="1"/>
    <col min="10767" max="11008" width="11.42578125" style="11"/>
    <col min="11009" max="11009" width="4" style="11" customWidth="1"/>
    <col min="11010" max="11010" width="14.7109375" style="11" customWidth="1"/>
    <col min="11011" max="11011" width="11.85546875" style="11" customWidth="1"/>
    <col min="11012" max="11012" width="21.5703125" style="11" bestFit="1" customWidth="1"/>
    <col min="11013" max="11022" width="16.140625" style="11" customWidth="1"/>
    <col min="11023" max="11264" width="11.42578125" style="11"/>
    <col min="11265" max="11265" width="4" style="11" customWidth="1"/>
    <col min="11266" max="11266" width="14.7109375" style="11" customWidth="1"/>
    <col min="11267" max="11267" width="11.85546875" style="11" customWidth="1"/>
    <col min="11268" max="11268" width="21.5703125" style="11" bestFit="1" customWidth="1"/>
    <col min="11269" max="11278" width="16.140625" style="11" customWidth="1"/>
    <col min="11279" max="11520" width="11.42578125" style="11"/>
    <col min="11521" max="11521" width="4" style="11" customWidth="1"/>
    <col min="11522" max="11522" width="14.7109375" style="11" customWidth="1"/>
    <col min="11523" max="11523" width="11.85546875" style="11" customWidth="1"/>
    <col min="11524" max="11524" width="21.5703125" style="11" bestFit="1" customWidth="1"/>
    <col min="11525" max="11534" width="16.140625" style="11" customWidth="1"/>
    <col min="11535" max="11776" width="11.42578125" style="11"/>
    <col min="11777" max="11777" width="4" style="11" customWidth="1"/>
    <col min="11778" max="11778" width="14.7109375" style="11" customWidth="1"/>
    <col min="11779" max="11779" width="11.85546875" style="11" customWidth="1"/>
    <col min="11780" max="11780" width="21.5703125" style="11" bestFit="1" customWidth="1"/>
    <col min="11781" max="11790" width="16.140625" style="11" customWidth="1"/>
    <col min="11791" max="12032" width="11.42578125" style="11"/>
    <col min="12033" max="12033" width="4" style="11" customWidth="1"/>
    <col min="12034" max="12034" width="14.7109375" style="11" customWidth="1"/>
    <col min="12035" max="12035" width="11.85546875" style="11" customWidth="1"/>
    <col min="12036" max="12036" width="21.5703125" style="11" bestFit="1" customWidth="1"/>
    <col min="12037" max="12046" width="16.140625" style="11" customWidth="1"/>
    <col min="12047" max="12288" width="11.42578125" style="11"/>
    <col min="12289" max="12289" width="4" style="11" customWidth="1"/>
    <col min="12290" max="12290" width="14.7109375" style="11" customWidth="1"/>
    <col min="12291" max="12291" width="11.85546875" style="11" customWidth="1"/>
    <col min="12292" max="12292" width="21.5703125" style="11" bestFit="1" customWidth="1"/>
    <col min="12293" max="12302" width="16.140625" style="11" customWidth="1"/>
    <col min="12303" max="12544" width="11.42578125" style="11"/>
    <col min="12545" max="12545" width="4" style="11" customWidth="1"/>
    <col min="12546" max="12546" width="14.7109375" style="11" customWidth="1"/>
    <col min="12547" max="12547" width="11.85546875" style="11" customWidth="1"/>
    <col min="12548" max="12548" width="21.5703125" style="11" bestFit="1" customWidth="1"/>
    <col min="12549" max="12558" width="16.140625" style="11" customWidth="1"/>
    <col min="12559" max="12800" width="11.42578125" style="11"/>
    <col min="12801" max="12801" width="4" style="11" customWidth="1"/>
    <col min="12802" max="12802" width="14.7109375" style="11" customWidth="1"/>
    <col min="12803" max="12803" width="11.85546875" style="11" customWidth="1"/>
    <col min="12804" max="12804" width="21.5703125" style="11" bestFit="1" customWidth="1"/>
    <col min="12805" max="12814" width="16.140625" style="11" customWidth="1"/>
    <col min="12815" max="13056" width="11.42578125" style="11"/>
    <col min="13057" max="13057" width="4" style="11" customWidth="1"/>
    <col min="13058" max="13058" width="14.7109375" style="11" customWidth="1"/>
    <col min="13059" max="13059" width="11.85546875" style="11" customWidth="1"/>
    <col min="13060" max="13060" width="21.5703125" style="11" bestFit="1" customWidth="1"/>
    <col min="13061" max="13070" width="16.140625" style="11" customWidth="1"/>
    <col min="13071" max="13312" width="11.42578125" style="11"/>
    <col min="13313" max="13313" width="4" style="11" customWidth="1"/>
    <col min="13314" max="13314" width="14.7109375" style="11" customWidth="1"/>
    <col min="13315" max="13315" width="11.85546875" style="11" customWidth="1"/>
    <col min="13316" max="13316" width="21.5703125" style="11" bestFit="1" customWidth="1"/>
    <col min="13317" max="13326" width="16.140625" style="11" customWidth="1"/>
    <col min="13327" max="13568" width="11.42578125" style="11"/>
    <col min="13569" max="13569" width="4" style="11" customWidth="1"/>
    <col min="13570" max="13570" width="14.7109375" style="11" customWidth="1"/>
    <col min="13571" max="13571" width="11.85546875" style="11" customWidth="1"/>
    <col min="13572" max="13572" width="21.5703125" style="11" bestFit="1" customWidth="1"/>
    <col min="13573" max="13582" width="16.140625" style="11" customWidth="1"/>
    <col min="13583" max="13824" width="11.42578125" style="11"/>
    <col min="13825" max="13825" width="4" style="11" customWidth="1"/>
    <col min="13826" max="13826" width="14.7109375" style="11" customWidth="1"/>
    <col min="13827" max="13827" width="11.85546875" style="11" customWidth="1"/>
    <col min="13828" max="13828" width="21.5703125" style="11" bestFit="1" customWidth="1"/>
    <col min="13829" max="13838" width="16.140625" style="11" customWidth="1"/>
    <col min="13839" max="14080" width="11.42578125" style="11"/>
    <col min="14081" max="14081" width="4" style="11" customWidth="1"/>
    <col min="14082" max="14082" width="14.7109375" style="11" customWidth="1"/>
    <col min="14083" max="14083" width="11.85546875" style="11" customWidth="1"/>
    <col min="14084" max="14084" width="21.5703125" style="11" bestFit="1" customWidth="1"/>
    <col min="14085" max="14094" width="16.140625" style="11" customWidth="1"/>
    <col min="14095" max="14336" width="11.42578125" style="11"/>
    <col min="14337" max="14337" width="4" style="11" customWidth="1"/>
    <col min="14338" max="14338" width="14.7109375" style="11" customWidth="1"/>
    <col min="14339" max="14339" width="11.85546875" style="11" customWidth="1"/>
    <col min="14340" max="14340" width="21.5703125" style="11" bestFit="1" customWidth="1"/>
    <col min="14341" max="14350" width="16.140625" style="11" customWidth="1"/>
    <col min="14351" max="14592" width="11.42578125" style="11"/>
    <col min="14593" max="14593" width="4" style="11" customWidth="1"/>
    <col min="14594" max="14594" width="14.7109375" style="11" customWidth="1"/>
    <col min="14595" max="14595" width="11.85546875" style="11" customWidth="1"/>
    <col min="14596" max="14596" width="21.5703125" style="11" bestFit="1" customWidth="1"/>
    <col min="14597" max="14606" width="16.140625" style="11" customWidth="1"/>
    <col min="14607" max="14848" width="11.42578125" style="11"/>
    <col min="14849" max="14849" width="4" style="11" customWidth="1"/>
    <col min="14850" max="14850" width="14.7109375" style="11" customWidth="1"/>
    <col min="14851" max="14851" width="11.85546875" style="11" customWidth="1"/>
    <col min="14852" max="14852" width="21.5703125" style="11" bestFit="1" customWidth="1"/>
    <col min="14853" max="14862" width="16.140625" style="11" customWidth="1"/>
    <col min="14863" max="15104" width="11.42578125" style="11"/>
    <col min="15105" max="15105" width="4" style="11" customWidth="1"/>
    <col min="15106" max="15106" width="14.7109375" style="11" customWidth="1"/>
    <col min="15107" max="15107" width="11.85546875" style="11" customWidth="1"/>
    <col min="15108" max="15108" width="21.5703125" style="11" bestFit="1" customWidth="1"/>
    <col min="15109" max="15118" width="16.140625" style="11" customWidth="1"/>
    <col min="15119" max="15360" width="11.42578125" style="11"/>
    <col min="15361" max="15361" width="4" style="11" customWidth="1"/>
    <col min="15362" max="15362" width="14.7109375" style="11" customWidth="1"/>
    <col min="15363" max="15363" width="11.85546875" style="11" customWidth="1"/>
    <col min="15364" max="15364" width="21.5703125" style="11" bestFit="1" customWidth="1"/>
    <col min="15365" max="15374" width="16.140625" style="11" customWidth="1"/>
    <col min="15375" max="15616" width="11.42578125" style="11"/>
    <col min="15617" max="15617" width="4" style="11" customWidth="1"/>
    <col min="15618" max="15618" width="14.7109375" style="11" customWidth="1"/>
    <col min="15619" max="15619" width="11.85546875" style="11" customWidth="1"/>
    <col min="15620" max="15620" width="21.5703125" style="11" bestFit="1" customWidth="1"/>
    <col min="15621" max="15630" width="16.140625" style="11" customWidth="1"/>
    <col min="15631" max="15872" width="11.42578125" style="11"/>
    <col min="15873" max="15873" width="4" style="11" customWidth="1"/>
    <col min="15874" max="15874" width="14.7109375" style="11" customWidth="1"/>
    <col min="15875" max="15875" width="11.85546875" style="11" customWidth="1"/>
    <col min="15876" max="15876" width="21.5703125" style="11" bestFit="1" customWidth="1"/>
    <col min="15877" max="15886" width="16.140625" style="11" customWidth="1"/>
    <col min="15887" max="16128" width="11.42578125" style="11"/>
    <col min="16129" max="16129" width="4" style="11" customWidth="1"/>
    <col min="16130" max="16130" width="14.7109375" style="11" customWidth="1"/>
    <col min="16131" max="16131" width="11.85546875" style="11" customWidth="1"/>
    <col min="16132" max="16132" width="21.5703125" style="11" bestFit="1" customWidth="1"/>
    <col min="16133" max="16142" width="16.140625" style="11" customWidth="1"/>
    <col min="16143" max="16384" width="11.42578125" style="11"/>
  </cols>
  <sheetData>
    <row r="1" spans="2:14" ht="36" customHeight="1" x14ac:dyDescent="0.2">
      <c r="B1" s="752" t="s">
        <v>61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</row>
    <row r="2" spans="2:14" ht="21.7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2:14" ht="13.5" thickTop="1" x14ac:dyDescent="0.2">
      <c r="B3" s="753" t="s">
        <v>32</v>
      </c>
      <c r="C3" s="755" t="s">
        <v>33</v>
      </c>
      <c r="D3" s="775" t="s">
        <v>34</v>
      </c>
      <c r="E3" s="759" t="s">
        <v>35</v>
      </c>
      <c r="F3" s="760"/>
      <c r="G3" s="761"/>
      <c r="H3" s="762" t="s">
        <v>36</v>
      </c>
      <c r="I3" s="763"/>
      <c r="J3" s="763"/>
      <c r="K3" s="763"/>
      <c r="L3" s="763"/>
      <c r="M3" s="763"/>
      <c r="N3" s="764"/>
    </row>
    <row r="4" spans="2:14" ht="116.25" customHeight="1" thickBot="1" x14ac:dyDescent="0.25">
      <c r="B4" s="754"/>
      <c r="C4" s="756"/>
      <c r="D4" s="776"/>
      <c r="E4" s="115" t="s">
        <v>37</v>
      </c>
      <c r="F4" s="14" t="s">
        <v>38</v>
      </c>
      <c r="G4" s="15" t="s">
        <v>39</v>
      </c>
      <c r="H4" s="16" t="s">
        <v>40</v>
      </c>
      <c r="I4" s="17" t="s">
        <v>41</v>
      </c>
      <c r="J4" s="18" t="s">
        <v>42</v>
      </c>
      <c r="K4" s="19" t="s">
        <v>43</v>
      </c>
      <c r="L4" s="19" t="s">
        <v>44</v>
      </c>
      <c r="M4" s="18" t="s">
        <v>45</v>
      </c>
      <c r="N4" s="20" t="s">
        <v>46</v>
      </c>
    </row>
    <row r="5" spans="2:14" ht="13.5" thickTop="1" x14ac:dyDescent="0.2">
      <c r="B5" s="743" t="s">
        <v>47</v>
      </c>
      <c r="C5" s="765" t="s">
        <v>48</v>
      </c>
      <c r="D5" s="21" t="s">
        <v>49</v>
      </c>
      <c r="E5" s="22">
        <f>F5+G5</f>
        <v>319606829.56</v>
      </c>
      <c r="F5" s="23">
        <v>43036230.859999999</v>
      </c>
      <c r="G5" s="24">
        <v>276570598.69999999</v>
      </c>
      <c r="H5" s="25"/>
      <c r="I5" s="26">
        <v>5</v>
      </c>
      <c r="J5" s="27">
        <v>254303.79</v>
      </c>
      <c r="K5" s="27">
        <v>142571.24</v>
      </c>
      <c r="L5" s="28">
        <v>43731544.030000001</v>
      </c>
      <c r="M5" s="29"/>
      <c r="N5" s="30"/>
    </row>
    <row r="6" spans="2:14" ht="12.75" x14ac:dyDescent="0.2">
      <c r="B6" s="744"/>
      <c r="C6" s="766"/>
      <c r="D6" s="31" t="s">
        <v>50</v>
      </c>
      <c r="E6" s="32">
        <f>F6+G6</f>
        <v>59614.04</v>
      </c>
      <c r="F6" s="33"/>
      <c r="G6" s="34">
        <v>59614.04</v>
      </c>
      <c r="H6" s="35"/>
      <c r="I6" s="36"/>
      <c r="J6" s="34"/>
      <c r="K6" s="34"/>
      <c r="L6" s="34">
        <v>4004</v>
      </c>
      <c r="M6" s="37"/>
      <c r="N6" s="30"/>
    </row>
    <row r="7" spans="2:14" ht="12.75" x14ac:dyDescent="0.2">
      <c r="B7" s="744"/>
      <c r="C7" s="766"/>
      <c r="D7" s="31" t="s">
        <v>51</v>
      </c>
      <c r="E7" s="32">
        <f>F7+G7</f>
        <v>86835706.909999996</v>
      </c>
      <c r="F7" s="33">
        <v>1391088.97</v>
      </c>
      <c r="G7" s="33">
        <v>85444617.939999998</v>
      </c>
      <c r="H7" s="35"/>
      <c r="I7" s="36"/>
      <c r="J7" s="34">
        <v>5633.79</v>
      </c>
      <c r="K7" s="34">
        <v>181662.234</v>
      </c>
      <c r="L7" s="34">
        <v>163203925.40000001</v>
      </c>
      <c r="M7" s="37">
        <v>2160</v>
      </c>
      <c r="N7" s="30"/>
    </row>
    <row r="8" spans="2:14" ht="12.75" x14ac:dyDescent="0.2">
      <c r="B8" s="744"/>
      <c r="C8" s="766"/>
      <c r="D8" s="38" t="s">
        <v>52</v>
      </c>
      <c r="E8" s="39">
        <f>F8+G8</f>
        <v>3553.8</v>
      </c>
      <c r="F8" s="40">
        <v>523.79999999999995</v>
      </c>
      <c r="G8" s="40">
        <v>3030</v>
      </c>
      <c r="H8" s="35"/>
      <c r="I8" s="36"/>
      <c r="J8" s="34"/>
      <c r="K8" s="34">
        <v>2.91</v>
      </c>
      <c r="L8" s="34">
        <v>51</v>
      </c>
      <c r="M8" s="37"/>
      <c r="N8" s="30"/>
    </row>
    <row r="9" spans="2:14" ht="12.75" x14ac:dyDescent="0.2">
      <c r="B9" s="744"/>
      <c r="C9" s="766"/>
      <c r="D9" s="38" t="s">
        <v>53</v>
      </c>
      <c r="E9" s="32">
        <f>F9+G9</f>
        <v>756088.5</v>
      </c>
      <c r="F9" s="41"/>
      <c r="G9" s="41">
        <v>756088.5</v>
      </c>
      <c r="H9" s="35"/>
      <c r="I9" s="36"/>
      <c r="J9" s="34"/>
      <c r="K9" s="34"/>
      <c r="L9" s="34">
        <v>1800</v>
      </c>
      <c r="M9" s="37"/>
      <c r="N9" s="30"/>
    </row>
    <row r="10" spans="2:14" ht="12.75" x14ac:dyDescent="0.2">
      <c r="B10" s="744"/>
      <c r="C10" s="767"/>
      <c r="D10" s="42" t="s">
        <v>54</v>
      </c>
      <c r="E10" s="43">
        <f>G10+F10</f>
        <v>407261792.81</v>
      </c>
      <c r="F10" s="44">
        <f>SUM(F5:F9)</f>
        <v>44427843.629999995</v>
      </c>
      <c r="G10" s="116">
        <f>SUM(G5:G9)</f>
        <v>362833949.18000001</v>
      </c>
      <c r="H10" s="117"/>
      <c r="I10" s="45">
        <f>SUM(I5:I9)</f>
        <v>5</v>
      </c>
      <c r="J10" s="44">
        <f>SUM(J5:J9)</f>
        <v>259937.58000000002</v>
      </c>
      <c r="K10" s="44">
        <f>SUM(K5:K9)</f>
        <v>324236.38399999996</v>
      </c>
      <c r="L10" s="44">
        <f>SUM(L5:L9)</f>
        <v>206941324.43000001</v>
      </c>
      <c r="M10" s="46">
        <f>SUM(M5:M9)</f>
        <v>2160</v>
      </c>
      <c r="N10" s="47"/>
    </row>
    <row r="11" spans="2:14" ht="12.75" x14ac:dyDescent="0.2">
      <c r="B11" s="744"/>
      <c r="C11" s="774" t="s">
        <v>55</v>
      </c>
      <c r="D11" s="21" t="s">
        <v>49</v>
      </c>
      <c r="E11" s="48">
        <f t="shared" ref="E11:E29" si="0">F11+G11</f>
        <v>10167085.490000004</v>
      </c>
      <c r="F11" s="34">
        <v>1089152.05</v>
      </c>
      <c r="G11" s="34">
        <v>9077933.4400000032</v>
      </c>
      <c r="H11" s="35"/>
      <c r="I11" s="36"/>
      <c r="J11" s="34"/>
      <c r="K11" s="34">
        <v>3002.65</v>
      </c>
      <c r="L11" s="34">
        <v>1228620.22</v>
      </c>
      <c r="M11" s="37"/>
      <c r="N11" s="30"/>
    </row>
    <row r="12" spans="2:14" ht="12.75" x14ac:dyDescent="0.2">
      <c r="B12" s="744"/>
      <c r="C12" s="766"/>
      <c r="D12" s="31" t="s">
        <v>50</v>
      </c>
      <c r="E12" s="50">
        <f t="shared" si="0"/>
        <v>168381</v>
      </c>
      <c r="F12" s="33"/>
      <c r="G12" s="33">
        <v>168381</v>
      </c>
      <c r="H12" s="35"/>
      <c r="I12" s="36"/>
      <c r="J12" s="34"/>
      <c r="K12" s="34"/>
      <c r="L12" s="34">
        <v>64762</v>
      </c>
      <c r="M12" s="37"/>
      <c r="N12" s="30"/>
    </row>
    <row r="13" spans="2:14" ht="12.75" x14ac:dyDescent="0.2">
      <c r="B13" s="744"/>
      <c r="C13" s="766"/>
      <c r="D13" s="38" t="s">
        <v>51</v>
      </c>
      <c r="E13" s="50">
        <f t="shared" si="0"/>
        <v>12096343.18</v>
      </c>
      <c r="F13" s="40">
        <v>2191.5</v>
      </c>
      <c r="G13" s="40">
        <v>12094151.68</v>
      </c>
      <c r="H13" s="35"/>
      <c r="I13" s="36"/>
      <c r="J13" s="34"/>
      <c r="K13" s="34">
        <v>58.44</v>
      </c>
      <c r="L13" s="51">
        <v>1772552.2799999933</v>
      </c>
      <c r="M13" s="37"/>
      <c r="N13" s="30"/>
    </row>
    <row r="14" spans="2:14" ht="12.75" x14ac:dyDescent="0.2">
      <c r="B14" s="744"/>
      <c r="C14" s="767"/>
      <c r="D14" s="42" t="s">
        <v>54</v>
      </c>
      <c r="E14" s="43">
        <f t="shared" si="0"/>
        <v>22431809.670000006</v>
      </c>
      <c r="F14" s="44">
        <f>SUM(F11:F13)</f>
        <v>1091343.55</v>
      </c>
      <c r="G14" s="44">
        <f>SUM(G11:G13)</f>
        <v>21340466.120000005</v>
      </c>
      <c r="H14" s="118"/>
      <c r="I14" s="119"/>
      <c r="J14" s="52"/>
      <c r="K14" s="52">
        <f>SUM(K11:K13)</f>
        <v>3061.09</v>
      </c>
      <c r="L14" s="52">
        <f>SUM(L11:L13)</f>
        <v>3065934.4999999935</v>
      </c>
      <c r="M14" s="120"/>
      <c r="N14" s="121"/>
    </row>
    <row r="15" spans="2:14" ht="12.75" x14ac:dyDescent="0.2">
      <c r="B15" s="744"/>
      <c r="C15" s="774" t="s">
        <v>37</v>
      </c>
      <c r="D15" s="21" t="s">
        <v>49</v>
      </c>
      <c r="E15" s="54">
        <f t="shared" si="0"/>
        <v>329773915.04999995</v>
      </c>
      <c r="F15" s="55">
        <f>F5+F11</f>
        <v>44125382.909999996</v>
      </c>
      <c r="G15" s="55">
        <f>G5+G11</f>
        <v>285648532.13999999</v>
      </c>
      <c r="H15" s="56"/>
      <c r="I15" s="57">
        <f>I5++I11</f>
        <v>5</v>
      </c>
      <c r="J15" s="58">
        <f>J5+J11</f>
        <v>254303.79</v>
      </c>
      <c r="K15" s="58">
        <f>K5+K11</f>
        <v>145573.88999999998</v>
      </c>
      <c r="L15" s="58">
        <f>L5+L11</f>
        <v>44960164.25</v>
      </c>
      <c r="M15" s="59"/>
      <c r="N15" s="60"/>
    </row>
    <row r="16" spans="2:14" ht="12.75" x14ac:dyDescent="0.2">
      <c r="B16" s="744"/>
      <c r="C16" s="766"/>
      <c r="D16" s="31" t="s">
        <v>50</v>
      </c>
      <c r="E16" s="54">
        <f t="shared" si="0"/>
        <v>227995.04</v>
      </c>
      <c r="F16" s="61"/>
      <c r="G16" s="61">
        <f>G6+G12</f>
        <v>227995.04</v>
      </c>
      <c r="H16" s="62"/>
      <c r="I16" s="63"/>
      <c r="J16" s="64"/>
      <c r="K16" s="64"/>
      <c r="L16" s="64">
        <f>L6+L12</f>
        <v>68766</v>
      </c>
      <c r="M16" s="65"/>
      <c r="N16" s="66"/>
    </row>
    <row r="17" spans="2:14" ht="12.75" x14ac:dyDescent="0.2">
      <c r="B17" s="744"/>
      <c r="C17" s="766"/>
      <c r="D17" s="31" t="s">
        <v>51</v>
      </c>
      <c r="E17" s="54">
        <f t="shared" si="0"/>
        <v>98932050.090000004</v>
      </c>
      <c r="F17" s="61">
        <f>F7+F13</f>
        <v>1393280.47</v>
      </c>
      <c r="G17" s="61">
        <f>G7+G13</f>
        <v>97538769.620000005</v>
      </c>
      <c r="H17" s="62"/>
      <c r="I17" s="63"/>
      <c r="J17" s="64">
        <f>J7+J13</f>
        <v>5633.79</v>
      </c>
      <c r="K17" s="64">
        <f>K7+K13</f>
        <v>181720.674</v>
      </c>
      <c r="L17" s="64">
        <f>L7+L13</f>
        <v>164976477.68000001</v>
      </c>
      <c r="M17" s="65">
        <f>M7+M13</f>
        <v>2160</v>
      </c>
      <c r="N17" s="66"/>
    </row>
    <row r="18" spans="2:14" ht="12.75" x14ac:dyDescent="0.2">
      <c r="B18" s="744"/>
      <c r="C18" s="766"/>
      <c r="D18" s="38" t="s">
        <v>52</v>
      </c>
      <c r="E18" s="54">
        <f t="shared" si="0"/>
        <v>3553.8</v>
      </c>
      <c r="F18" s="67">
        <f>F8</f>
        <v>523.79999999999995</v>
      </c>
      <c r="G18" s="67">
        <f>G8</f>
        <v>3030</v>
      </c>
      <c r="H18" s="68"/>
      <c r="I18" s="69"/>
      <c r="J18" s="70"/>
      <c r="K18" s="70">
        <f>K8</f>
        <v>2.91</v>
      </c>
      <c r="L18" s="70">
        <f>L8</f>
        <v>51</v>
      </c>
      <c r="M18" s="71"/>
      <c r="N18" s="72"/>
    </row>
    <row r="19" spans="2:14" ht="12.75" x14ac:dyDescent="0.2">
      <c r="B19" s="744"/>
      <c r="C19" s="766"/>
      <c r="D19" s="38" t="s">
        <v>53</v>
      </c>
      <c r="E19" s="54">
        <f t="shared" si="0"/>
        <v>756088.5</v>
      </c>
      <c r="F19" s="70"/>
      <c r="G19" s="70">
        <f>G9</f>
        <v>756088.5</v>
      </c>
      <c r="H19" s="68"/>
      <c r="I19" s="69"/>
      <c r="J19" s="70"/>
      <c r="K19" s="70"/>
      <c r="L19" s="70">
        <f>L9</f>
        <v>1800</v>
      </c>
      <c r="M19" s="71"/>
      <c r="N19" s="72"/>
    </row>
    <row r="20" spans="2:14" ht="12.75" x14ac:dyDescent="0.2">
      <c r="B20" s="745"/>
      <c r="C20" s="767"/>
      <c r="D20" s="73" t="s">
        <v>54</v>
      </c>
      <c r="E20" s="74">
        <f t="shared" si="0"/>
        <v>429693602.48000002</v>
      </c>
      <c r="F20" s="75">
        <f>SUM(F15:F19)</f>
        <v>45519187.179999992</v>
      </c>
      <c r="G20" s="75">
        <f>SUM(G15:G19)</f>
        <v>384174415.30000001</v>
      </c>
      <c r="H20" s="122"/>
      <c r="I20" s="76">
        <f>SUM(I15:I19)</f>
        <v>5</v>
      </c>
      <c r="J20" s="77">
        <f>SUM(J15:J19)</f>
        <v>259937.58000000002</v>
      </c>
      <c r="K20" s="77">
        <f>SUM(K15:K19)</f>
        <v>327297.47399999999</v>
      </c>
      <c r="L20" s="77">
        <f>SUM(L15:L19)</f>
        <v>210007258.93000001</v>
      </c>
      <c r="M20" s="78">
        <f>SUM(M15:M19)</f>
        <v>2160</v>
      </c>
      <c r="N20" s="79"/>
    </row>
    <row r="21" spans="2:14" ht="12.75" x14ac:dyDescent="0.2">
      <c r="B21" s="749" t="s">
        <v>56</v>
      </c>
      <c r="C21" s="774" t="s">
        <v>57</v>
      </c>
      <c r="D21" s="21" t="s">
        <v>49</v>
      </c>
      <c r="E21" s="80">
        <f t="shared" si="0"/>
        <v>63144417.809999995</v>
      </c>
      <c r="F21" s="51">
        <v>15458226.15</v>
      </c>
      <c r="G21" s="34">
        <v>47686191.659999996</v>
      </c>
      <c r="H21" s="81">
        <v>437633.4</v>
      </c>
      <c r="I21" s="82">
        <v>32106.1</v>
      </c>
      <c r="J21" s="58">
        <v>18339.46</v>
      </c>
      <c r="K21" s="58">
        <v>29062.59</v>
      </c>
      <c r="L21" s="58">
        <v>16303044.25</v>
      </c>
      <c r="M21" s="59">
        <v>1288.94</v>
      </c>
      <c r="N21" s="60">
        <v>5.51</v>
      </c>
    </row>
    <row r="22" spans="2:14" ht="12.75" x14ac:dyDescent="0.2">
      <c r="B22" s="744"/>
      <c r="C22" s="766"/>
      <c r="D22" s="38" t="s">
        <v>50</v>
      </c>
      <c r="E22" s="39">
        <f t="shared" si="0"/>
        <v>26800</v>
      </c>
      <c r="F22" s="40"/>
      <c r="G22" s="40">
        <v>26800</v>
      </c>
      <c r="H22" s="56"/>
      <c r="I22" s="57"/>
      <c r="J22" s="58">
        <v>9796</v>
      </c>
      <c r="K22" s="58">
        <v>53</v>
      </c>
      <c r="L22" s="58">
        <v>1100</v>
      </c>
      <c r="M22" s="59"/>
      <c r="N22" s="60">
        <v>2</v>
      </c>
    </row>
    <row r="23" spans="2:14" ht="13.5" thickBot="1" x14ac:dyDescent="0.25">
      <c r="B23" s="744"/>
      <c r="C23" s="766"/>
      <c r="D23" s="83" t="s">
        <v>54</v>
      </c>
      <c r="E23" s="84">
        <f t="shared" si="0"/>
        <v>63171217.809999995</v>
      </c>
      <c r="F23" s="85">
        <f t="shared" ref="F23:N23" si="1">SUM(F21:F22)</f>
        <v>15458226.15</v>
      </c>
      <c r="G23" s="85">
        <f t="shared" si="1"/>
        <v>47712991.659999996</v>
      </c>
      <c r="H23" s="86">
        <f t="shared" si="1"/>
        <v>437633.4</v>
      </c>
      <c r="I23" s="87">
        <f t="shared" si="1"/>
        <v>32106.1</v>
      </c>
      <c r="J23" s="87">
        <f t="shared" si="1"/>
        <v>28135.46</v>
      </c>
      <c r="K23" s="87">
        <f t="shared" si="1"/>
        <v>29115.59</v>
      </c>
      <c r="L23" s="87">
        <f t="shared" si="1"/>
        <v>16304144.25</v>
      </c>
      <c r="M23" s="87">
        <f t="shared" si="1"/>
        <v>1288.94</v>
      </c>
      <c r="N23" s="88">
        <f t="shared" si="1"/>
        <v>7.51</v>
      </c>
    </row>
    <row r="24" spans="2:14" ht="13.5" thickTop="1" x14ac:dyDescent="0.2">
      <c r="B24" s="772" t="s">
        <v>58</v>
      </c>
      <c r="C24" s="773"/>
      <c r="D24" s="89" t="s">
        <v>49</v>
      </c>
      <c r="E24" s="90">
        <f t="shared" si="0"/>
        <v>392918332.85999995</v>
      </c>
      <c r="F24" s="91">
        <f t="shared" ref="F24:N24" si="2">F15+F21</f>
        <v>59583609.059999995</v>
      </c>
      <c r="G24" s="91">
        <f t="shared" si="2"/>
        <v>333334723.79999995</v>
      </c>
      <c r="H24" s="92">
        <f t="shared" si="2"/>
        <v>437633.4</v>
      </c>
      <c r="I24" s="93">
        <f t="shared" si="2"/>
        <v>32111.1</v>
      </c>
      <c r="J24" s="93">
        <f t="shared" si="2"/>
        <v>272643.25</v>
      </c>
      <c r="K24" s="93">
        <f t="shared" si="2"/>
        <v>174636.47999999998</v>
      </c>
      <c r="L24" s="94">
        <f t="shared" si="2"/>
        <v>61263208.5</v>
      </c>
      <c r="M24" s="93">
        <f t="shared" si="2"/>
        <v>1288.94</v>
      </c>
      <c r="N24" s="60">
        <f t="shared" si="2"/>
        <v>5.51</v>
      </c>
    </row>
    <row r="25" spans="2:14" ht="12.75" x14ac:dyDescent="0.2">
      <c r="B25" s="739"/>
      <c r="C25" s="740"/>
      <c r="D25" s="95" t="s">
        <v>50</v>
      </c>
      <c r="E25" s="96">
        <f t="shared" si="0"/>
        <v>254795.04</v>
      </c>
      <c r="F25" s="61"/>
      <c r="G25" s="61">
        <f>G16+G22</f>
        <v>254795.04</v>
      </c>
      <c r="H25" s="62"/>
      <c r="I25" s="64"/>
      <c r="J25" s="64">
        <f>J16+J22</f>
        <v>9796</v>
      </c>
      <c r="K25" s="64">
        <f>K16+K22</f>
        <v>53</v>
      </c>
      <c r="L25" s="63">
        <f>L16+L22</f>
        <v>69866</v>
      </c>
      <c r="M25" s="64"/>
      <c r="N25" s="66">
        <f>N16+N22</f>
        <v>2</v>
      </c>
    </row>
    <row r="26" spans="2:14" ht="12.75" x14ac:dyDescent="0.2">
      <c r="B26" s="739"/>
      <c r="C26" s="740"/>
      <c r="D26" s="95" t="s">
        <v>51</v>
      </c>
      <c r="E26" s="96">
        <f t="shared" si="0"/>
        <v>98932050.090000004</v>
      </c>
      <c r="F26" s="61">
        <f>F17</f>
        <v>1393280.47</v>
      </c>
      <c r="G26" s="61">
        <f>G17</f>
        <v>97538769.620000005</v>
      </c>
      <c r="H26" s="62"/>
      <c r="I26" s="64"/>
      <c r="J26" s="64">
        <f>J17</f>
        <v>5633.79</v>
      </c>
      <c r="K26" s="64">
        <f>K17</f>
        <v>181720.674</v>
      </c>
      <c r="L26" s="63">
        <f>L17</f>
        <v>164976477.68000001</v>
      </c>
      <c r="M26" s="64">
        <f>M17</f>
        <v>2160</v>
      </c>
      <c r="N26" s="66"/>
    </row>
    <row r="27" spans="2:14" ht="12.75" x14ac:dyDescent="0.2">
      <c r="B27" s="739"/>
      <c r="C27" s="740"/>
      <c r="D27" s="97" t="s">
        <v>52</v>
      </c>
      <c r="E27" s="98">
        <f t="shared" si="0"/>
        <v>3553.8</v>
      </c>
      <c r="F27" s="67">
        <f>F18</f>
        <v>523.79999999999995</v>
      </c>
      <c r="G27" s="67">
        <f>G18</f>
        <v>3030</v>
      </c>
      <c r="H27" s="68"/>
      <c r="I27" s="70"/>
      <c r="J27" s="70"/>
      <c r="K27" s="64">
        <f>K18</f>
        <v>2.91</v>
      </c>
      <c r="L27" s="69">
        <f>L18</f>
        <v>51</v>
      </c>
      <c r="M27" s="70"/>
      <c r="N27" s="72"/>
    </row>
    <row r="28" spans="2:14" ht="12.75" x14ac:dyDescent="0.2">
      <c r="B28" s="739"/>
      <c r="C28" s="740"/>
      <c r="D28" s="99" t="s">
        <v>53</v>
      </c>
      <c r="E28" s="100">
        <f t="shared" si="0"/>
        <v>756088.5</v>
      </c>
      <c r="F28" s="101"/>
      <c r="G28" s="101">
        <f>G19</f>
        <v>756088.5</v>
      </c>
      <c r="H28" s="102"/>
      <c r="I28" s="103"/>
      <c r="J28" s="103"/>
      <c r="K28" s="103"/>
      <c r="L28" s="104">
        <f>L19</f>
        <v>1800</v>
      </c>
      <c r="M28" s="103"/>
      <c r="N28" s="105"/>
    </row>
    <row r="29" spans="2:14" ht="13.5" thickBot="1" x14ac:dyDescent="0.25">
      <c r="B29" s="741"/>
      <c r="C29" s="742"/>
      <c r="D29" s="106" t="s">
        <v>37</v>
      </c>
      <c r="E29" s="107">
        <f t="shared" si="0"/>
        <v>492864820.28999996</v>
      </c>
      <c r="F29" s="108">
        <f t="shared" ref="F29:N29" si="3">SUM(F24:F28)</f>
        <v>60977413.329999991</v>
      </c>
      <c r="G29" s="109">
        <f t="shared" si="3"/>
        <v>431887406.95999998</v>
      </c>
      <c r="H29" s="110">
        <f t="shared" si="3"/>
        <v>437633.4</v>
      </c>
      <c r="I29" s="111">
        <f t="shared" si="3"/>
        <v>32111.1</v>
      </c>
      <c r="J29" s="108">
        <f t="shared" si="3"/>
        <v>288073.03999999998</v>
      </c>
      <c r="K29" s="108">
        <f t="shared" si="3"/>
        <v>356413.06399999995</v>
      </c>
      <c r="L29" s="108">
        <f t="shared" si="3"/>
        <v>226311403.18000001</v>
      </c>
      <c r="M29" s="109">
        <f t="shared" si="3"/>
        <v>3448.94</v>
      </c>
      <c r="N29" s="112">
        <f t="shared" si="3"/>
        <v>7.51</v>
      </c>
    </row>
    <row r="30" spans="2:14" ht="21" customHeight="1" thickTop="1" x14ac:dyDescent="0.2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</row>
    <row r="31" spans="2:14" ht="12.75" x14ac:dyDescent="0.2">
      <c r="B31" s="11" t="s">
        <v>59</v>
      </c>
      <c r="C31" s="113"/>
      <c r="D31" s="113"/>
      <c r="E31" s="113"/>
      <c r="F31" s="123"/>
      <c r="G31" s="113"/>
      <c r="H31" s="113"/>
      <c r="I31" s="113"/>
      <c r="J31" s="113"/>
      <c r="K31" s="113"/>
      <c r="L31" s="124"/>
      <c r="M31" s="113"/>
      <c r="N31" s="113"/>
    </row>
    <row r="32" spans="2:14" x14ac:dyDescent="0.2">
      <c r="H32" s="114"/>
      <c r="J32" s="114"/>
    </row>
  </sheetData>
  <mergeCells count="13">
    <mergeCell ref="B1:N1"/>
    <mergeCell ref="B3:B4"/>
    <mergeCell ref="C3:C4"/>
    <mergeCell ref="D3:D4"/>
    <mergeCell ref="E3:G3"/>
    <mergeCell ref="H3:N3"/>
    <mergeCell ref="B24:C29"/>
    <mergeCell ref="B5:B20"/>
    <mergeCell ref="C5:C10"/>
    <mergeCell ref="C11:C14"/>
    <mergeCell ref="C15:C20"/>
    <mergeCell ref="B21:B23"/>
    <mergeCell ref="C21:C23"/>
  </mergeCells>
  <printOptions horizontalCentered="1"/>
  <pageMargins left="7.874015748031496E-2" right="7.874015748031496E-2" top="0.6692913385826772" bottom="0.78740157480314965" header="0.47244094488188981" footer="0"/>
  <pageSetup paperSize="9" scale="67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1"/>
  <sheetViews>
    <sheetView zoomScale="70" zoomScaleNormal="70" workbookViewId="0"/>
  </sheetViews>
  <sheetFormatPr baseColWidth="10" defaultRowHeight="11.25" x14ac:dyDescent="0.2"/>
  <cols>
    <col min="1" max="1" width="4" style="11" customWidth="1"/>
    <col min="2" max="2" width="14.7109375" style="11" customWidth="1"/>
    <col min="3" max="3" width="11.85546875" style="11" customWidth="1"/>
    <col min="4" max="4" width="21.5703125" style="11" bestFit="1" customWidth="1"/>
    <col min="5" max="14" width="16.140625" style="11" customWidth="1"/>
    <col min="15" max="256" width="11.42578125" style="11"/>
    <col min="257" max="257" width="4" style="11" customWidth="1"/>
    <col min="258" max="258" width="14.7109375" style="11" customWidth="1"/>
    <col min="259" max="259" width="11.85546875" style="11" customWidth="1"/>
    <col min="260" max="260" width="21.5703125" style="11" bestFit="1" customWidth="1"/>
    <col min="261" max="270" width="16.140625" style="11" customWidth="1"/>
    <col min="271" max="512" width="11.42578125" style="11"/>
    <col min="513" max="513" width="4" style="11" customWidth="1"/>
    <col min="514" max="514" width="14.7109375" style="11" customWidth="1"/>
    <col min="515" max="515" width="11.85546875" style="11" customWidth="1"/>
    <col min="516" max="516" width="21.5703125" style="11" bestFit="1" customWidth="1"/>
    <col min="517" max="526" width="16.140625" style="11" customWidth="1"/>
    <col min="527" max="768" width="11.42578125" style="11"/>
    <col min="769" max="769" width="4" style="11" customWidth="1"/>
    <col min="770" max="770" width="14.7109375" style="11" customWidth="1"/>
    <col min="771" max="771" width="11.85546875" style="11" customWidth="1"/>
    <col min="772" max="772" width="21.5703125" style="11" bestFit="1" customWidth="1"/>
    <col min="773" max="782" width="16.140625" style="11" customWidth="1"/>
    <col min="783" max="1024" width="11.42578125" style="11"/>
    <col min="1025" max="1025" width="4" style="11" customWidth="1"/>
    <col min="1026" max="1026" width="14.7109375" style="11" customWidth="1"/>
    <col min="1027" max="1027" width="11.85546875" style="11" customWidth="1"/>
    <col min="1028" max="1028" width="21.5703125" style="11" bestFit="1" customWidth="1"/>
    <col min="1029" max="1038" width="16.140625" style="11" customWidth="1"/>
    <col min="1039" max="1280" width="11.42578125" style="11"/>
    <col min="1281" max="1281" width="4" style="11" customWidth="1"/>
    <col min="1282" max="1282" width="14.7109375" style="11" customWidth="1"/>
    <col min="1283" max="1283" width="11.85546875" style="11" customWidth="1"/>
    <col min="1284" max="1284" width="21.5703125" style="11" bestFit="1" customWidth="1"/>
    <col min="1285" max="1294" width="16.140625" style="11" customWidth="1"/>
    <col min="1295" max="1536" width="11.42578125" style="11"/>
    <col min="1537" max="1537" width="4" style="11" customWidth="1"/>
    <col min="1538" max="1538" width="14.7109375" style="11" customWidth="1"/>
    <col min="1539" max="1539" width="11.85546875" style="11" customWidth="1"/>
    <col min="1540" max="1540" width="21.5703125" style="11" bestFit="1" customWidth="1"/>
    <col min="1541" max="1550" width="16.140625" style="11" customWidth="1"/>
    <col min="1551" max="1792" width="11.42578125" style="11"/>
    <col min="1793" max="1793" width="4" style="11" customWidth="1"/>
    <col min="1794" max="1794" width="14.7109375" style="11" customWidth="1"/>
    <col min="1795" max="1795" width="11.85546875" style="11" customWidth="1"/>
    <col min="1796" max="1796" width="21.5703125" style="11" bestFit="1" customWidth="1"/>
    <col min="1797" max="1806" width="16.140625" style="11" customWidth="1"/>
    <col min="1807" max="2048" width="11.42578125" style="11"/>
    <col min="2049" max="2049" width="4" style="11" customWidth="1"/>
    <col min="2050" max="2050" width="14.7109375" style="11" customWidth="1"/>
    <col min="2051" max="2051" width="11.85546875" style="11" customWidth="1"/>
    <col min="2052" max="2052" width="21.5703125" style="11" bestFit="1" customWidth="1"/>
    <col min="2053" max="2062" width="16.140625" style="11" customWidth="1"/>
    <col min="2063" max="2304" width="11.42578125" style="11"/>
    <col min="2305" max="2305" width="4" style="11" customWidth="1"/>
    <col min="2306" max="2306" width="14.7109375" style="11" customWidth="1"/>
    <col min="2307" max="2307" width="11.85546875" style="11" customWidth="1"/>
    <col min="2308" max="2308" width="21.5703125" style="11" bestFit="1" customWidth="1"/>
    <col min="2309" max="2318" width="16.140625" style="11" customWidth="1"/>
    <col min="2319" max="2560" width="11.42578125" style="11"/>
    <col min="2561" max="2561" width="4" style="11" customWidth="1"/>
    <col min="2562" max="2562" width="14.7109375" style="11" customWidth="1"/>
    <col min="2563" max="2563" width="11.85546875" style="11" customWidth="1"/>
    <col min="2564" max="2564" width="21.5703125" style="11" bestFit="1" customWidth="1"/>
    <col min="2565" max="2574" width="16.140625" style="11" customWidth="1"/>
    <col min="2575" max="2816" width="11.42578125" style="11"/>
    <col min="2817" max="2817" width="4" style="11" customWidth="1"/>
    <col min="2818" max="2818" width="14.7109375" style="11" customWidth="1"/>
    <col min="2819" max="2819" width="11.85546875" style="11" customWidth="1"/>
    <col min="2820" max="2820" width="21.5703125" style="11" bestFit="1" customWidth="1"/>
    <col min="2821" max="2830" width="16.140625" style="11" customWidth="1"/>
    <col min="2831" max="3072" width="11.42578125" style="11"/>
    <col min="3073" max="3073" width="4" style="11" customWidth="1"/>
    <col min="3074" max="3074" width="14.7109375" style="11" customWidth="1"/>
    <col min="3075" max="3075" width="11.85546875" style="11" customWidth="1"/>
    <col min="3076" max="3076" width="21.5703125" style="11" bestFit="1" customWidth="1"/>
    <col min="3077" max="3086" width="16.140625" style="11" customWidth="1"/>
    <col min="3087" max="3328" width="11.42578125" style="11"/>
    <col min="3329" max="3329" width="4" style="11" customWidth="1"/>
    <col min="3330" max="3330" width="14.7109375" style="11" customWidth="1"/>
    <col min="3331" max="3331" width="11.85546875" style="11" customWidth="1"/>
    <col min="3332" max="3332" width="21.5703125" style="11" bestFit="1" customWidth="1"/>
    <col min="3333" max="3342" width="16.140625" style="11" customWidth="1"/>
    <col min="3343" max="3584" width="11.42578125" style="11"/>
    <col min="3585" max="3585" width="4" style="11" customWidth="1"/>
    <col min="3586" max="3586" width="14.7109375" style="11" customWidth="1"/>
    <col min="3587" max="3587" width="11.85546875" style="11" customWidth="1"/>
    <col min="3588" max="3588" width="21.5703125" style="11" bestFit="1" customWidth="1"/>
    <col min="3589" max="3598" width="16.140625" style="11" customWidth="1"/>
    <col min="3599" max="3840" width="11.42578125" style="11"/>
    <col min="3841" max="3841" width="4" style="11" customWidth="1"/>
    <col min="3842" max="3842" width="14.7109375" style="11" customWidth="1"/>
    <col min="3843" max="3843" width="11.85546875" style="11" customWidth="1"/>
    <col min="3844" max="3844" width="21.5703125" style="11" bestFit="1" customWidth="1"/>
    <col min="3845" max="3854" width="16.140625" style="11" customWidth="1"/>
    <col min="3855" max="4096" width="11.42578125" style="11"/>
    <col min="4097" max="4097" width="4" style="11" customWidth="1"/>
    <col min="4098" max="4098" width="14.7109375" style="11" customWidth="1"/>
    <col min="4099" max="4099" width="11.85546875" style="11" customWidth="1"/>
    <col min="4100" max="4100" width="21.5703125" style="11" bestFit="1" customWidth="1"/>
    <col min="4101" max="4110" width="16.140625" style="11" customWidth="1"/>
    <col min="4111" max="4352" width="11.42578125" style="11"/>
    <col min="4353" max="4353" width="4" style="11" customWidth="1"/>
    <col min="4354" max="4354" width="14.7109375" style="11" customWidth="1"/>
    <col min="4355" max="4355" width="11.85546875" style="11" customWidth="1"/>
    <col min="4356" max="4356" width="21.5703125" style="11" bestFit="1" customWidth="1"/>
    <col min="4357" max="4366" width="16.140625" style="11" customWidth="1"/>
    <col min="4367" max="4608" width="11.42578125" style="11"/>
    <col min="4609" max="4609" width="4" style="11" customWidth="1"/>
    <col min="4610" max="4610" width="14.7109375" style="11" customWidth="1"/>
    <col min="4611" max="4611" width="11.85546875" style="11" customWidth="1"/>
    <col min="4612" max="4612" width="21.5703125" style="11" bestFit="1" customWidth="1"/>
    <col min="4613" max="4622" width="16.140625" style="11" customWidth="1"/>
    <col min="4623" max="4864" width="11.42578125" style="11"/>
    <col min="4865" max="4865" width="4" style="11" customWidth="1"/>
    <col min="4866" max="4866" width="14.7109375" style="11" customWidth="1"/>
    <col min="4867" max="4867" width="11.85546875" style="11" customWidth="1"/>
    <col min="4868" max="4868" width="21.5703125" style="11" bestFit="1" customWidth="1"/>
    <col min="4869" max="4878" width="16.140625" style="11" customWidth="1"/>
    <col min="4879" max="5120" width="11.42578125" style="11"/>
    <col min="5121" max="5121" width="4" style="11" customWidth="1"/>
    <col min="5122" max="5122" width="14.7109375" style="11" customWidth="1"/>
    <col min="5123" max="5123" width="11.85546875" style="11" customWidth="1"/>
    <col min="5124" max="5124" width="21.5703125" style="11" bestFit="1" customWidth="1"/>
    <col min="5125" max="5134" width="16.140625" style="11" customWidth="1"/>
    <col min="5135" max="5376" width="11.42578125" style="11"/>
    <col min="5377" max="5377" width="4" style="11" customWidth="1"/>
    <col min="5378" max="5378" width="14.7109375" style="11" customWidth="1"/>
    <col min="5379" max="5379" width="11.85546875" style="11" customWidth="1"/>
    <col min="5380" max="5380" width="21.5703125" style="11" bestFit="1" customWidth="1"/>
    <col min="5381" max="5390" width="16.140625" style="11" customWidth="1"/>
    <col min="5391" max="5632" width="11.42578125" style="11"/>
    <col min="5633" max="5633" width="4" style="11" customWidth="1"/>
    <col min="5634" max="5634" width="14.7109375" style="11" customWidth="1"/>
    <col min="5635" max="5635" width="11.85546875" style="11" customWidth="1"/>
    <col min="5636" max="5636" width="21.5703125" style="11" bestFit="1" customWidth="1"/>
    <col min="5637" max="5646" width="16.140625" style="11" customWidth="1"/>
    <col min="5647" max="5888" width="11.42578125" style="11"/>
    <col min="5889" max="5889" width="4" style="11" customWidth="1"/>
    <col min="5890" max="5890" width="14.7109375" style="11" customWidth="1"/>
    <col min="5891" max="5891" width="11.85546875" style="11" customWidth="1"/>
    <col min="5892" max="5892" width="21.5703125" style="11" bestFit="1" customWidth="1"/>
    <col min="5893" max="5902" width="16.140625" style="11" customWidth="1"/>
    <col min="5903" max="6144" width="11.42578125" style="11"/>
    <col min="6145" max="6145" width="4" style="11" customWidth="1"/>
    <col min="6146" max="6146" width="14.7109375" style="11" customWidth="1"/>
    <col min="6147" max="6147" width="11.85546875" style="11" customWidth="1"/>
    <col min="6148" max="6148" width="21.5703125" style="11" bestFit="1" customWidth="1"/>
    <col min="6149" max="6158" width="16.140625" style="11" customWidth="1"/>
    <col min="6159" max="6400" width="11.42578125" style="11"/>
    <col min="6401" max="6401" width="4" style="11" customWidth="1"/>
    <col min="6402" max="6402" width="14.7109375" style="11" customWidth="1"/>
    <col min="6403" max="6403" width="11.85546875" style="11" customWidth="1"/>
    <col min="6404" max="6404" width="21.5703125" style="11" bestFit="1" customWidth="1"/>
    <col min="6405" max="6414" width="16.140625" style="11" customWidth="1"/>
    <col min="6415" max="6656" width="11.42578125" style="11"/>
    <col min="6657" max="6657" width="4" style="11" customWidth="1"/>
    <col min="6658" max="6658" width="14.7109375" style="11" customWidth="1"/>
    <col min="6659" max="6659" width="11.85546875" style="11" customWidth="1"/>
    <col min="6660" max="6660" width="21.5703125" style="11" bestFit="1" customWidth="1"/>
    <col min="6661" max="6670" width="16.140625" style="11" customWidth="1"/>
    <col min="6671" max="6912" width="11.42578125" style="11"/>
    <col min="6913" max="6913" width="4" style="11" customWidth="1"/>
    <col min="6914" max="6914" width="14.7109375" style="11" customWidth="1"/>
    <col min="6915" max="6915" width="11.85546875" style="11" customWidth="1"/>
    <col min="6916" max="6916" width="21.5703125" style="11" bestFit="1" customWidth="1"/>
    <col min="6917" max="6926" width="16.140625" style="11" customWidth="1"/>
    <col min="6927" max="7168" width="11.42578125" style="11"/>
    <col min="7169" max="7169" width="4" style="11" customWidth="1"/>
    <col min="7170" max="7170" width="14.7109375" style="11" customWidth="1"/>
    <col min="7171" max="7171" width="11.85546875" style="11" customWidth="1"/>
    <col min="7172" max="7172" width="21.5703125" style="11" bestFit="1" customWidth="1"/>
    <col min="7173" max="7182" width="16.140625" style="11" customWidth="1"/>
    <col min="7183" max="7424" width="11.42578125" style="11"/>
    <col min="7425" max="7425" width="4" style="11" customWidth="1"/>
    <col min="7426" max="7426" width="14.7109375" style="11" customWidth="1"/>
    <col min="7427" max="7427" width="11.85546875" style="11" customWidth="1"/>
    <col min="7428" max="7428" width="21.5703125" style="11" bestFit="1" customWidth="1"/>
    <col min="7429" max="7438" width="16.140625" style="11" customWidth="1"/>
    <col min="7439" max="7680" width="11.42578125" style="11"/>
    <col min="7681" max="7681" width="4" style="11" customWidth="1"/>
    <col min="7682" max="7682" width="14.7109375" style="11" customWidth="1"/>
    <col min="7683" max="7683" width="11.85546875" style="11" customWidth="1"/>
    <col min="7684" max="7684" width="21.5703125" style="11" bestFit="1" customWidth="1"/>
    <col min="7685" max="7694" width="16.140625" style="11" customWidth="1"/>
    <col min="7695" max="7936" width="11.42578125" style="11"/>
    <col min="7937" max="7937" width="4" style="11" customWidth="1"/>
    <col min="7938" max="7938" width="14.7109375" style="11" customWidth="1"/>
    <col min="7939" max="7939" width="11.85546875" style="11" customWidth="1"/>
    <col min="7940" max="7940" width="21.5703125" style="11" bestFit="1" customWidth="1"/>
    <col min="7941" max="7950" width="16.140625" style="11" customWidth="1"/>
    <col min="7951" max="8192" width="11.42578125" style="11"/>
    <col min="8193" max="8193" width="4" style="11" customWidth="1"/>
    <col min="8194" max="8194" width="14.7109375" style="11" customWidth="1"/>
    <col min="8195" max="8195" width="11.85546875" style="11" customWidth="1"/>
    <col min="8196" max="8196" width="21.5703125" style="11" bestFit="1" customWidth="1"/>
    <col min="8197" max="8206" width="16.140625" style="11" customWidth="1"/>
    <col min="8207" max="8448" width="11.42578125" style="11"/>
    <col min="8449" max="8449" width="4" style="11" customWidth="1"/>
    <col min="8450" max="8450" width="14.7109375" style="11" customWidth="1"/>
    <col min="8451" max="8451" width="11.85546875" style="11" customWidth="1"/>
    <col min="8452" max="8452" width="21.5703125" style="11" bestFit="1" customWidth="1"/>
    <col min="8453" max="8462" width="16.140625" style="11" customWidth="1"/>
    <col min="8463" max="8704" width="11.42578125" style="11"/>
    <col min="8705" max="8705" width="4" style="11" customWidth="1"/>
    <col min="8706" max="8706" width="14.7109375" style="11" customWidth="1"/>
    <col min="8707" max="8707" width="11.85546875" style="11" customWidth="1"/>
    <col min="8708" max="8708" width="21.5703125" style="11" bestFit="1" customWidth="1"/>
    <col min="8709" max="8718" width="16.140625" style="11" customWidth="1"/>
    <col min="8719" max="8960" width="11.42578125" style="11"/>
    <col min="8961" max="8961" width="4" style="11" customWidth="1"/>
    <col min="8962" max="8962" width="14.7109375" style="11" customWidth="1"/>
    <col min="8963" max="8963" width="11.85546875" style="11" customWidth="1"/>
    <col min="8964" max="8964" width="21.5703125" style="11" bestFit="1" customWidth="1"/>
    <col min="8965" max="8974" width="16.140625" style="11" customWidth="1"/>
    <col min="8975" max="9216" width="11.42578125" style="11"/>
    <col min="9217" max="9217" width="4" style="11" customWidth="1"/>
    <col min="9218" max="9218" width="14.7109375" style="11" customWidth="1"/>
    <col min="9219" max="9219" width="11.85546875" style="11" customWidth="1"/>
    <col min="9220" max="9220" width="21.5703125" style="11" bestFit="1" customWidth="1"/>
    <col min="9221" max="9230" width="16.140625" style="11" customWidth="1"/>
    <col min="9231" max="9472" width="11.42578125" style="11"/>
    <col min="9473" max="9473" width="4" style="11" customWidth="1"/>
    <col min="9474" max="9474" width="14.7109375" style="11" customWidth="1"/>
    <col min="9475" max="9475" width="11.85546875" style="11" customWidth="1"/>
    <col min="9476" max="9476" width="21.5703125" style="11" bestFit="1" customWidth="1"/>
    <col min="9477" max="9486" width="16.140625" style="11" customWidth="1"/>
    <col min="9487" max="9728" width="11.42578125" style="11"/>
    <col min="9729" max="9729" width="4" style="11" customWidth="1"/>
    <col min="9730" max="9730" width="14.7109375" style="11" customWidth="1"/>
    <col min="9731" max="9731" width="11.85546875" style="11" customWidth="1"/>
    <col min="9732" max="9732" width="21.5703125" style="11" bestFit="1" customWidth="1"/>
    <col min="9733" max="9742" width="16.140625" style="11" customWidth="1"/>
    <col min="9743" max="9984" width="11.42578125" style="11"/>
    <col min="9985" max="9985" width="4" style="11" customWidth="1"/>
    <col min="9986" max="9986" width="14.7109375" style="11" customWidth="1"/>
    <col min="9987" max="9987" width="11.85546875" style="11" customWidth="1"/>
    <col min="9988" max="9988" width="21.5703125" style="11" bestFit="1" customWidth="1"/>
    <col min="9989" max="9998" width="16.140625" style="11" customWidth="1"/>
    <col min="9999" max="10240" width="11.42578125" style="11"/>
    <col min="10241" max="10241" width="4" style="11" customWidth="1"/>
    <col min="10242" max="10242" width="14.7109375" style="11" customWidth="1"/>
    <col min="10243" max="10243" width="11.85546875" style="11" customWidth="1"/>
    <col min="10244" max="10244" width="21.5703125" style="11" bestFit="1" customWidth="1"/>
    <col min="10245" max="10254" width="16.140625" style="11" customWidth="1"/>
    <col min="10255" max="10496" width="11.42578125" style="11"/>
    <col min="10497" max="10497" width="4" style="11" customWidth="1"/>
    <col min="10498" max="10498" width="14.7109375" style="11" customWidth="1"/>
    <col min="10499" max="10499" width="11.85546875" style="11" customWidth="1"/>
    <col min="10500" max="10500" width="21.5703125" style="11" bestFit="1" customWidth="1"/>
    <col min="10501" max="10510" width="16.140625" style="11" customWidth="1"/>
    <col min="10511" max="10752" width="11.42578125" style="11"/>
    <col min="10753" max="10753" width="4" style="11" customWidth="1"/>
    <col min="10754" max="10754" width="14.7109375" style="11" customWidth="1"/>
    <col min="10755" max="10755" width="11.85546875" style="11" customWidth="1"/>
    <col min="10756" max="10756" width="21.5703125" style="11" bestFit="1" customWidth="1"/>
    <col min="10757" max="10766" width="16.140625" style="11" customWidth="1"/>
    <col min="10767" max="11008" width="11.42578125" style="11"/>
    <col min="11009" max="11009" width="4" style="11" customWidth="1"/>
    <col min="11010" max="11010" width="14.7109375" style="11" customWidth="1"/>
    <col min="11011" max="11011" width="11.85546875" style="11" customWidth="1"/>
    <col min="11012" max="11012" width="21.5703125" style="11" bestFit="1" customWidth="1"/>
    <col min="11013" max="11022" width="16.140625" style="11" customWidth="1"/>
    <col min="11023" max="11264" width="11.42578125" style="11"/>
    <col min="11265" max="11265" width="4" style="11" customWidth="1"/>
    <col min="11266" max="11266" width="14.7109375" style="11" customWidth="1"/>
    <col min="11267" max="11267" width="11.85546875" style="11" customWidth="1"/>
    <col min="11268" max="11268" width="21.5703125" style="11" bestFit="1" customWidth="1"/>
    <col min="11269" max="11278" width="16.140625" style="11" customWidth="1"/>
    <col min="11279" max="11520" width="11.42578125" style="11"/>
    <col min="11521" max="11521" width="4" style="11" customWidth="1"/>
    <col min="11522" max="11522" width="14.7109375" style="11" customWidth="1"/>
    <col min="11523" max="11523" width="11.85546875" style="11" customWidth="1"/>
    <col min="11524" max="11524" width="21.5703125" style="11" bestFit="1" customWidth="1"/>
    <col min="11525" max="11534" width="16.140625" style="11" customWidth="1"/>
    <col min="11535" max="11776" width="11.42578125" style="11"/>
    <col min="11777" max="11777" width="4" style="11" customWidth="1"/>
    <col min="11778" max="11778" width="14.7109375" style="11" customWidth="1"/>
    <col min="11779" max="11779" width="11.85546875" style="11" customWidth="1"/>
    <col min="11780" max="11780" width="21.5703125" style="11" bestFit="1" customWidth="1"/>
    <col min="11781" max="11790" width="16.140625" style="11" customWidth="1"/>
    <col min="11791" max="12032" width="11.42578125" style="11"/>
    <col min="12033" max="12033" width="4" style="11" customWidth="1"/>
    <col min="12034" max="12034" width="14.7109375" style="11" customWidth="1"/>
    <col min="12035" max="12035" width="11.85546875" style="11" customWidth="1"/>
    <col min="12036" max="12036" width="21.5703125" style="11" bestFit="1" customWidth="1"/>
    <col min="12037" max="12046" width="16.140625" style="11" customWidth="1"/>
    <col min="12047" max="12288" width="11.42578125" style="11"/>
    <col min="12289" max="12289" width="4" style="11" customWidth="1"/>
    <col min="12290" max="12290" width="14.7109375" style="11" customWidth="1"/>
    <col min="12291" max="12291" width="11.85546875" style="11" customWidth="1"/>
    <col min="12292" max="12292" width="21.5703125" style="11" bestFit="1" customWidth="1"/>
    <col min="12293" max="12302" width="16.140625" style="11" customWidth="1"/>
    <col min="12303" max="12544" width="11.42578125" style="11"/>
    <col min="12545" max="12545" width="4" style="11" customWidth="1"/>
    <col min="12546" max="12546" width="14.7109375" style="11" customWidth="1"/>
    <col min="12547" max="12547" width="11.85546875" style="11" customWidth="1"/>
    <col min="12548" max="12548" width="21.5703125" style="11" bestFit="1" customWidth="1"/>
    <col min="12549" max="12558" width="16.140625" style="11" customWidth="1"/>
    <col min="12559" max="12800" width="11.42578125" style="11"/>
    <col min="12801" max="12801" width="4" style="11" customWidth="1"/>
    <col min="12802" max="12802" width="14.7109375" style="11" customWidth="1"/>
    <col min="12803" max="12803" width="11.85546875" style="11" customWidth="1"/>
    <col min="12804" max="12804" width="21.5703125" style="11" bestFit="1" customWidth="1"/>
    <col min="12805" max="12814" width="16.140625" style="11" customWidth="1"/>
    <col min="12815" max="13056" width="11.42578125" style="11"/>
    <col min="13057" max="13057" width="4" style="11" customWidth="1"/>
    <col min="13058" max="13058" width="14.7109375" style="11" customWidth="1"/>
    <col min="13059" max="13059" width="11.85546875" style="11" customWidth="1"/>
    <col min="13060" max="13060" width="21.5703125" style="11" bestFit="1" customWidth="1"/>
    <col min="13061" max="13070" width="16.140625" style="11" customWidth="1"/>
    <col min="13071" max="13312" width="11.42578125" style="11"/>
    <col min="13313" max="13313" width="4" style="11" customWidth="1"/>
    <col min="13314" max="13314" width="14.7109375" style="11" customWidth="1"/>
    <col min="13315" max="13315" width="11.85546875" style="11" customWidth="1"/>
    <col min="13316" max="13316" width="21.5703125" style="11" bestFit="1" customWidth="1"/>
    <col min="13317" max="13326" width="16.140625" style="11" customWidth="1"/>
    <col min="13327" max="13568" width="11.42578125" style="11"/>
    <col min="13569" max="13569" width="4" style="11" customWidth="1"/>
    <col min="13570" max="13570" width="14.7109375" style="11" customWidth="1"/>
    <col min="13571" max="13571" width="11.85546875" style="11" customWidth="1"/>
    <col min="13572" max="13572" width="21.5703125" style="11" bestFit="1" customWidth="1"/>
    <col min="13573" max="13582" width="16.140625" style="11" customWidth="1"/>
    <col min="13583" max="13824" width="11.42578125" style="11"/>
    <col min="13825" max="13825" width="4" style="11" customWidth="1"/>
    <col min="13826" max="13826" width="14.7109375" style="11" customWidth="1"/>
    <col min="13827" max="13827" width="11.85546875" style="11" customWidth="1"/>
    <col min="13828" max="13828" width="21.5703125" style="11" bestFit="1" customWidth="1"/>
    <col min="13829" max="13838" width="16.140625" style="11" customWidth="1"/>
    <col min="13839" max="14080" width="11.42578125" style="11"/>
    <col min="14081" max="14081" width="4" style="11" customWidth="1"/>
    <col min="14082" max="14082" width="14.7109375" style="11" customWidth="1"/>
    <col min="14083" max="14083" width="11.85546875" style="11" customWidth="1"/>
    <col min="14084" max="14084" width="21.5703125" style="11" bestFit="1" customWidth="1"/>
    <col min="14085" max="14094" width="16.140625" style="11" customWidth="1"/>
    <col min="14095" max="14336" width="11.42578125" style="11"/>
    <col min="14337" max="14337" width="4" style="11" customWidth="1"/>
    <col min="14338" max="14338" width="14.7109375" style="11" customWidth="1"/>
    <col min="14339" max="14339" width="11.85546875" style="11" customWidth="1"/>
    <col min="14340" max="14340" width="21.5703125" style="11" bestFit="1" customWidth="1"/>
    <col min="14341" max="14350" width="16.140625" style="11" customWidth="1"/>
    <col min="14351" max="14592" width="11.42578125" style="11"/>
    <col min="14593" max="14593" width="4" style="11" customWidth="1"/>
    <col min="14594" max="14594" width="14.7109375" style="11" customWidth="1"/>
    <col min="14595" max="14595" width="11.85546875" style="11" customWidth="1"/>
    <col min="14596" max="14596" width="21.5703125" style="11" bestFit="1" customWidth="1"/>
    <col min="14597" max="14606" width="16.140625" style="11" customWidth="1"/>
    <col min="14607" max="14848" width="11.42578125" style="11"/>
    <col min="14849" max="14849" width="4" style="11" customWidth="1"/>
    <col min="14850" max="14850" width="14.7109375" style="11" customWidth="1"/>
    <col min="14851" max="14851" width="11.85546875" style="11" customWidth="1"/>
    <col min="14852" max="14852" width="21.5703125" style="11" bestFit="1" customWidth="1"/>
    <col min="14853" max="14862" width="16.140625" style="11" customWidth="1"/>
    <col min="14863" max="15104" width="11.42578125" style="11"/>
    <col min="15105" max="15105" width="4" style="11" customWidth="1"/>
    <col min="15106" max="15106" width="14.7109375" style="11" customWidth="1"/>
    <col min="15107" max="15107" width="11.85546875" style="11" customWidth="1"/>
    <col min="15108" max="15108" width="21.5703125" style="11" bestFit="1" customWidth="1"/>
    <col min="15109" max="15118" width="16.140625" style="11" customWidth="1"/>
    <col min="15119" max="15360" width="11.42578125" style="11"/>
    <col min="15361" max="15361" width="4" style="11" customWidth="1"/>
    <col min="15362" max="15362" width="14.7109375" style="11" customWidth="1"/>
    <col min="15363" max="15363" width="11.85546875" style="11" customWidth="1"/>
    <col min="15364" max="15364" width="21.5703125" style="11" bestFit="1" customWidth="1"/>
    <col min="15365" max="15374" width="16.140625" style="11" customWidth="1"/>
    <col min="15375" max="15616" width="11.42578125" style="11"/>
    <col min="15617" max="15617" width="4" style="11" customWidth="1"/>
    <col min="15618" max="15618" width="14.7109375" style="11" customWidth="1"/>
    <col min="15619" max="15619" width="11.85546875" style="11" customWidth="1"/>
    <col min="15620" max="15620" width="21.5703125" style="11" bestFit="1" customWidth="1"/>
    <col min="15621" max="15630" width="16.140625" style="11" customWidth="1"/>
    <col min="15631" max="15872" width="11.42578125" style="11"/>
    <col min="15873" max="15873" width="4" style="11" customWidth="1"/>
    <col min="15874" max="15874" width="14.7109375" style="11" customWidth="1"/>
    <col min="15875" max="15875" width="11.85546875" style="11" customWidth="1"/>
    <col min="15876" max="15876" width="21.5703125" style="11" bestFit="1" customWidth="1"/>
    <col min="15877" max="15886" width="16.140625" style="11" customWidth="1"/>
    <col min="15887" max="16128" width="11.42578125" style="11"/>
    <col min="16129" max="16129" width="4" style="11" customWidth="1"/>
    <col min="16130" max="16130" width="14.7109375" style="11" customWidth="1"/>
    <col min="16131" max="16131" width="11.85546875" style="11" customWidth="1"/>
    <col min="16132" max="16132" width="21.5703125" style="11" bestFit="1" customWidth="1"/>
    <col min="16133" max="16142" width="16.140625" style="11" customWidth="1"/>
    <col min="16143" max="16384" width="11.42578125" style="11"/>
  </cols>
  <sheetData>
    <row r="1" spans="2:14" ht="36" customHeight="1" x14ac:dyDescent="0.2">
      <c r="B1" s="752" t="s">
        <v>62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</row>
    <row r="2" spans="2:14" ht="21.7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2:14" ht="13.5" thickTop="1" x14ac:dyDescent="0.2">
      <c r="B3" s="753" t="s">
        <v>32</v>
      </c>
      <c r="C3" s="755" t="s">
        <v>33</v>
      </c>
      <c r="D3" s="775" t="s">
        <v>34</v>
      </c>
      <c r="E3" s="759" t="s">
        <v>35</v>
      </c>
      <c r="F3" s="760"/>
      <c r="G3" s="761"/>
      <c r="H3" s="762" t="s">
        <v>36</v>
      </c>
      <c r="I3" s="763"/>
      <c r="J3" s="763"/>
      <c r="K3" s="763"/>
      <c r="L3" s="763"/>
      <c r="M3" s="763"/>
      <c r="N3" s="764"/>
    </row>
    <row r="4" spans="2:14" ht="116.25" customHeight="1" thickBot="1" x14ac:dyDescent="0.25">
      <c r="B4" s="754"/>
      <c r="C4" s="756"/>
      <c r="D4" s="776"/>
      <c r="E4" s="115" t="s">
        <v>37</v>
      </c>
      <c r="F4" s="14" t="s">
        <v>38</v>
      </c>
      <c r="G4" s="15" t="s">
        <v>39</v>
      </c>
      <c r="H4" s="16" t="s">
        <v>40</v>
      </c>
      <c r="I4" s="17" t="s">
        <v>41</v>
      </c>
      <c r="J4" s="18" t="s">
        <v>42</v>
      </c>
      <c r="K4" s="19" t="s">
        <v>43</v>
      </c>
      <c r="L4" s="19" t="s">
        <v>44</v>
      </c>
      <c r="M4" s="18" t="s">
        <v>45</v>
      </c>
      <c r="N4" s="20" t="s">
        <v>46</v>
      </c>
    </row>
    <row r="5" spans="2:14" ht="13.5" thickTop="1" x14ac:dyDescent="0.2">
      <c r="B5" s="743" t="s">
        <v>47</v>
      </c>
      <c r="C5" s="765" t="s">
        <v>48</v>
      </c>
      <c r="D5" s="125" t="s">
        <v>49</v>
      </c>
      <c r="E5" s="23">
        <f>F5+G5</f>
        <v>295110521.73000002</v>
      </c>
      <c r="F5" s="23">
        <v>36479691</v>
      </c>
      <c r="G5" s="24">
        <v>258630830.73000002</v>
      </c>
      <c r="H5" s="25"/>
      <c r="I5" s="26">
        <v>57</v>
      </c>
      <c r="J5" s="27">
        <v>1337</v>
      </c>
      <c r="K5" s="27">
        <v>123774.28910000001</v>
      </c>
      <c r="L5" s="28">
        <v>41127051.920000002</v>
      </c>
      <c r="M5" s="29"/>
      <c r="N5" s="30"/>
    </row>
    <row r="6" spans="2:14" ht="12.75" x14ac:dyDescent="0.2">
      <c r="B6" s="744"/>
      <c r="C6" s="766"/>
      <c r="D6" s="126" t="s">
        <v>50</v>
      </c>
      <c r="E6" s="33">
        <f>F6+G6</f>
        <v>902804.72</v>
      </c>
      <c r="F6" s="33"/>
      <c r="G6" s="34">
        <v>902804.72</v>
      </c>
      <c r="H6" s="35"/>
      <c r="I6" s="36"/>
      <c r="J6" s="34"/>
      <c r="K6" s="34"/>
      <c r="L6" s="34">
        <v>33824.86</v>
      </c>
      <c r="M6" s="37"/>
      <c r="N6" s="30"/>
    </row>
    <row r="7" spans="2:14" ht="12.75" x14ac:dyDescent="0.2">
      <c r="B7" s="744"/>
      <c r="C7" s="766"/>
      <c r="D7" s="126" t="s">
        <v>51</v>
      </c>
      <c r="E7" s="33">
        <f>F7+G7</f>
        <v>108765668.05000003</v>
      </c>
      <c r="F7" s="33">
        <v>1408250</v>
      </c>
      <c r="G7" s="33">
        <v>107357418.05000003</v>
      </c>
      <c r="H7" s="35"/>
      <c r="I7" s="36"/>
      <c r="J7" s="34">
        <v>78708</v>
      </c>
      <c r="K7" s="34">
        <v>221208.48300000001</v>
      </c>
      <c r="L7" s="34">
        <v>205245529.2199997</v>
      </c>
      <c r="M7" s="37"/>
      <c r="N7" s="30"/>
    </row>
    <row r="8" spans="2:14" ht="12.75" x14ac:dyDescent="0.2">
      <c r="B8" s="744"/>
      <c r="C8" s="766"/>
      <c r="D8" s="127" t="s">
        <v>52</v>
      </c>
      <c r="E8" s="40">
        <f>F8+G8</f>
        <v>1000</v>
      </c>
      <c r="F8" s="40"/>
      <c r="G8" s="40">
        <v>1000</v>
      </c>
      <c r="H8" s="35"/>
      <c r="I8" s="36"/>
      <c r="J8" s="34"/>
      <c r="K8" s="34"/>
      <c r="L8" s="34">
        <v>6</v>
      </c>
      <c r="M8" s="37"/>
      <c r="N8" s="30"/>
    </row>
    <row r="9" spans="2:14" ht="12.75" x14ac:dyDescent="0.2">
      <c r="B9" s="744"/>
      <c r="C9" s="766"/>
      <c r="D9" s="127" t="s">
        <v>53</v>
      </c>
      <c r="E9" s="33">
        <f>F9+G9</f>
        <v>699955.7</v>
      </c>
      <c r="F9" s="41"/>
      <c r="G9" s="41">
        <v>699955.7</v>
      </c>
      <c r="H9" s="35"/>
      <c r="I9" s="36"/>
      <c r="J9" s="34"/>
      <c r="K9" s="34"/>
      <c r="L9" s="34">
        <v>2280.6</v>
      </c>
      <c r="M9" s="37"/>
      <c r="N9" s="30"/>
    </row>
    <row r="10" spans="2:14" ht="12.75" x14ac:dyDescent="0.2">
      <c r="B10" s="744"/>
      <c r="C10" s="767"/>
      <c r="D10" s="128" t="s">
        <v>54</v>
      </c>
      <c r="E10" s="44">
        <f>SUM(E5:E9)</f>
        <v>405479950.20000005</v>
      </c>
      <c r="F10" s="44">
        <f>SUM(F5:F9)</f>
        <v>37887941</v>
      </c>
      <c r="G10" s="116">
        <f>SUM(G5:G9)</f>
        <v>367592009.20000005</v>
      </c>
      <c r="H10" s="117"/>
      <c r="I10" s="45">
        <f>SUM(I5:I9)</f>
        <v>57</v>
      </c>
      <c r="J10" s="44">
        <f>SUM(J5:J9)</f>
        <v>80045</v>
      </c>
      <c r="K10" s="44">
        <f>SUM(K5:K9)</f>
        <v>344982.7721</v>
      </c>
      <c r="L10" s="44">
        <f>SUM(L5:L9)</f>
        <v>246408692.5999997</v>
      </c>
      <c r="M10" s="46"/>
      <c r="N10" s="47"/>
    </row>
    <row r="11" spans="2:14" ht="12.75" x14ac:dyDescent="0.2">
      <c r="B11" s="744"/>
      <c r="C11" s="774" t="s">
        <v>55</v>
      </c>
      <c r="D11" s="125" t="s">
        <v>49</v>
      </c>
      <c r="E11" s="34">
        <f>F11+G11</f>
        <v>14653618.01</v>
      </c>
      <c r="F11" s="34">
        <v>993903.26</v>
      </c>
      <c r="G11" s="34">
        <v>13659714.75</v>
      </c>
      <c r="H11" s="35"/>
      <c r="I11" s="36"/>
      <c r="J11" s="34"/>
      <c r="K11" s="34">
        <v>2884.4580000000001</v>
      </c>
      <c r="L11" s="34">
        <v>1775614.4</v>
      </c>
      <c r="M11" s="37"/>
      <c r="N11" s="30"/>
    </row>
    <row r="12" spans="2:14" ht="12.75" x14ac:dyDescent="0.2">
      <c r="B12" s="744"/>
      <c r="C12" s="766"/>
      <c r="D12" s="126" t="s">
        <v>50</v>
      </c>
      <c r="E12" s="34">
        <f>F12+G12</f>
        <v>345000</v>
      </c>
      <c r="F12" s="33">
        <v>7000</v>
      </c>
      <c r="G12" s="33">
        <v>338000</v>
      </c>
      <c r="H12" s="35"/>
      <c r="I12" s="36"/>
      <c r="J12" s="34"/>
      <c r="K12" s="34">
        <v>200</v>
      </c>
      <c r="L12" s="34">
        <v>130000</v>
      </c>
      <c r="M12" s="37"/>
      <c r="N12" s="30"/>
    </row>
    <row r="13" spans="2:14" ht="12.75" x14ac:dyDescent="0.2">
      <c r="B13" s="744"/>
      <c r="C13" s="766"/>
      <c r="D13" s="127" t="s">
        <v>51</v>
      </c>
      <c r="E13" s="34">
        <f>F13+G13</f>
        <v>8756399.3599999975</v>
      </c>
      <c r="F13" s="40">
        <v>76803.929999999993</v>
      </c>
      <c r="G13" s="40">
        <v>8679595.4299999978</v>
      </c>
      <c r="H13" s="35"/>
      <c r="I13" s="36"/>
      <c r="J13" s="34"/>
      <c r="K13" s="34">
        <v>642.5</v>
      </c>
      <c r="L13" s="34">
        <v>1517314.95</v>
      </c>
      <c r="M13" s="37"/>
      <c r="N13" s="30"/>
    </row>
    <row r="14" spans="2:14" ht="12.75" x14ac:dyDescent="0.2">
      <c r="B14" s="744"/>
      <c r="C14" s="767"/>
      <c r="D14" s="128" t="s">
        <v>54</v>
      </c>
      <c r="E14" s="44">
        <f>SUM(E11:E13)</f>
        <v>23755017.369999997</v>
      </c>
      <c r="F14" s="44">
        <f>SUM(F11:F13)</f>
        <v>1077707.19</v>
      </c>
      <c r="G14" s="44">
        <f>SUM(G11:G13)</f>
        <v>22677310.18</v>
      </c>
      <c r="H14" s="118"/>
      <c r="I14" s="119"/>
      <c r="J14" s="52"/>
      <c r="K14" s="52">
        <f>SUM(K11:K13)</f>
        <v>3726.9580000000001</v>
      </c>
      <c r="L14" s="52">
        <f>SUM(L11:L13)</f>
        <v>3422929.3499999996</v>
      </c>
      <c r="M14" s="120"/>
      <c r="N14" s="121"/>
    </row>
    <row r="15" spans="2:14" ht="12.75" x14ac:dyDescent="0.2">
      <c r="B15" s="744"/>
      <c r="C15" s="774" t="s">
        <v>37</v>
      </c>
      <c r="D15" s="125" t="s">
        <v>49</v>
      </c>
      <c r="E15" s="55">
        <f t="shared" ref="E15:G17" si="0">E5+E11</f>
        <v>309764139.74000001</v>
      </c>
      <c r="F15" s="55">
        <f t="shared" si="0"/>
        <v>37473594.259999998</v>
      </c>
      <c r="G15" s="55">
        <f t="shared" si="0"/>
        <v>272290545.48000002</v>
      </c>
      <c r="H15" s="56"/>
      <c r="I15" s="57">
        <f>I5+I11</f>
        <v>57</v>
      </c>
      <c r="J15" s="58">
        <f>J5+J11</f>
        <v>1337</v>
      </c>
      <c r="K15" s="58">
        <f>K5+K11</f>
        <v>126658.74710000001</v>
      </c>
      <c r="L15" s="58">
        <f>L5+L11</f>
        <v>42902666.32</v>
      </c>
      <c r="M15" s="59"/>
      <c r="N15" s="60"/>
    </row>
    <row r="16" spans="2:14" ht="12.75" x14ac:dyDescent="0.2">
      <c r="B16" s="744"/>
      <c r="C16" s="766"/>
      <c r="D16" s="126" t="s">
        <v>50</v>
      </c>
      <c r="E16" s="55">
        <f t="shared" si="0"/>
        <v>1247804.72</v>
      </c>
      <c r="F16" s="61">
        <f t="shared" si="0"/>
        <v>7000</v>
      </c>
      <c r="G16" s="61">
        <f t="shared" si="0"/>
        <v>1240804.72</v>
      </c>
      <c r="H16" s="62"/>
      <c r="I16" s="63"/>
      <c r="J16" s="64"/>
      <c r="K16" s="64">
        <f>K6+K12</f>
        <v>200</v>
      </c>
      <c r="L16" s="64">
        <f>L6+L12</f>
        <v>163824.85999999999</v>
      </c>
      <c r="M16" s="65"/>
      <c r="N16" s="66"/>
    </row>
    <row r="17" spans="2:14" ht="12.75" x14ac:dyDescent="0.2">
      <c r="B17" s="744"/>
      <c r="C17" s="766"/>
      <c r="D17" s="126" t="s">
        <v>51</v>
      </c>
      <c r="E17" s="55">
        <f t="shared" si="0"/>
        <v>117522067.41000003</v>
      </c>
      <c r="F17" s="61">
        <f t="shared" si="0"/>
        <v>1485053.93</v>
      </c>
      <c r="G17" s="61">
        <f t="shared" si="0"/>
        <v>116037013.48000002</v>
      </c>
      <c r="H17" s="62"/>
      <c r="I17" s="63"/>
      <c r="J17" s="64">
        <f>J7+J13</f>
        <v>78708</v>
      </c>
      <c r="K17" s="64">
        <f>K7+K13</f>
        <v>221850.98300000001</v>
      </c>
      <c r="L17" s="64">
        <f>L7+L13</f>
        <v>206762844.16999969</v>
      </c>
      <c r="M17" s="65"/>
      <c r="N17" s="66"/>
    </row>
    <row r="18" spans="2:14" ht="12.75" x14ac:dyDescent="0.2">
      <c r="B18" s="744"/>
      <c r="C18" s="766"/>
      <c r="D18" s="127" t="s">
        <v>52</v>
      </c>
      <c r="E18" s="55">
        <f>E8</f>
        <v>1000</v>
      </c>
      <c r="F18" s="67"/>
      <c r="G18" s="67">
        <f>G8</f>
        <v>1000</v>
      </c>
      <c r="H18" s="68"/>
      <c r="I18" s="69"/>
      <c r="J18" s="70"/>
      <c r="K18" s="70"/>
      <c r="L18" s="70">
        <f>L8</f>
        <v>6</v>
      </c>
      <c r="M18" s="71"/>
      <c r="N18" s="72"/>
    </row>
    <row r="19" spans="2:14" ht="12.75" x14ac:dyDescent="0.2">
      <c r="B19" s="744"/>
      <c r="C19" s="766"/>
      <c r="D19" s="127" t="s">
        <v>53</v>
      </c>
      <c r="E19" s="55">
        <f>E9</f>
        <v>699955.7</v>
      </c>
      <c r="F19" s="70"/>
      <c r="G19" s="70">
        <f>G9</f>
        <v>699955.7</v>
      </c>
      <c r="H19" s="68"/>
      <c r="I19" s="69"/>
      <c r="J19" s="70"/>
      <c r="K19" s="70"/>
      <c r="L19" s="70">
        <f>L9</f>
        <v>2280.6</v>
      </c>
      <c r="M19" s="71"/>
      <c r="N19" s="72"/>
    </row>
    <row r="20" spans="2:14" ht="12.75" x14ac:dyDescent="0.2">
      <c r="B20" s="745"/>
      <c r="C20" s="767"/>
      <c r="D20" s="129" t="s">
        <v>54</v>
      </c>
      <c r="E20" s="75">
        <f>SUM(E15:E19)</f>
        <v>429234967.57000005</v>
      </c>
      <c r="F20" s="75">
        <f>SUM(F15:F19)</f>
        <v>38965648.189999998</v>
      </c>
      <c r="G20" s="75">
        <f>SUM(G15:G19)</f>
        <v>390269319.38000005</v>
      </c>
      <c r="H20" s="122"/>
      <c r="I20" s="76">
        <f>I10+I14</f>
        <v>57</v>
      </c>
      <c r="J20" s="77">
        <f>J10+J14</f>
        <v>80045</v>
      </c>
      <c r="K20" s="77">
        <f>SUM(K15:K19)</f>
        <v>348709.73010000004</v>
      </c>
      <c r="L20" s="77">
        <f>SUM(L15:L19)</f>
        <v>249831621.94999969</v>
      </c>
      <c r="M20" s="78"/>
      <c r="N20" s="79"/>
    </row>
    <row r="21" spans="2:14" ht="12.75" x14ac:dyDescent="0.2">
      <c r="B21" s="749" t="s">
        <v>56</v>
      </c>
      <c r="C21" s="774" t="s">
        <v>57</v>
      </c>
      <c r="D21" s="125" t="s">
        <v>49</v>
      </c>
      <c r="E21" s="51">
        <f>F21+G21</f>
        <v>59575167.50999999</v>
      </c>
      <c r="F21" s="51">
        <v>14223449.550000001</v>
      </c>
      <c r="G21" s="34">
        <v>45351717.959999993</v>
      </c>
      <c r="H21" s="81">
        <v>218623.5</v>
      </c>
      <c r="I21" s="82">
        <v>18455.099999999999</v>
      </c>
      <c r="J21" s="58">
        <v>20860.2</v>
      </c>
      <c r="K21" s="58">
        <v>34622.823000000004</v>
      </c>
      <c r="L21" s="58">
        <v>16852091.699999999</v>
      </c>
      <c r="M21" s="59">
        <v>1849.1208999999999</v>
      </c>
      <c r="N21" s="60">
        <v>36.4</v>
      </c>
    </row>
    <row r="22" spans="2:14" ht="12.75" x14ac:dyDescent="0.2">
      <c r="B22" s="744"/>
      <c r="C22" s="766"/>
      <c r="D22" s="127" t="s">
        <v>50</v>
      </c>
      <c r="E22" s="40">
        <f>F22+G22</f>
        <v>11800</v>
      </c>
      <c r="F22" s="40"/>
      <c r="G22" s="40">
        <v>11800</v>
      </c>
      <c r="H22" s="56"/>
      <c r="I22" s="57"/>
      <c r="J22" s="58">
        <v>9389</v>
      </c>
      <c r="K22" s="58">
        <v>60</v>
      </c>
      <c r="L22" s="58">
        <v>600</v>
      </c>
      <c r="M22" s="59"/>
      <c r="N22" s="60">
        <v>2</v>
      </c>
    </row>
    <row r="23" spans="2:14" ht="13.5" thickBot="1" x14ac:dyDescent="0.25">
      <c r="B23" s="744"/>
      <c r="C23" s="766"/>
      <c r="D23" s="130" t="s">
        <v>54</v>
      </c>
      <c r="E23" s="85">
        <f t="shared" ref="E23:N23" si="1">SUM(E21:E22)</f>
        <v>59586967.50999999</v>
      </c>
      <c r="F23" s="85">
        <f t="shared" si="1"/>
        <v>14223449.550000001</v>
      </c>
      <c r="G23" s="85">
        <f t="shared" si="1"/>
        <v>45363517.959999993</v>
      </c>
      <c r="H23" s="86">
        <f t="shared" si="1"/>
        <v>218623.5</v>
      </c>
      <c r="I23" s="87">
        <f t="shared" si="1"/>
        <v>18455.099999999999</v>
      </c>
      <c r="J23" s="87">
        <f t="shared" si="1"/>
        <v>30249.200000000001</v>
      </c>
      <c r="K23" s="87">
        <f t="shared" si="1"/>
        <v>34682.823000000004</v>
      </c>
      <c r="L23" s="87">
        <f t="shared" si="1"/>
        <v>16852691.699999999</v>
      </c>
      <c r="M23" s="87">
        <f t="shared" si="1"/>
        <v>1849.1208999999999</v>
      </c>
      <c r="N23" s="88">
        <f t="shared" si="1"/>
        <v>38.4</v>
      </c>
    </row>
    <row r="24" spans="2:14" ht="13.5" thickTop="1" x14ac:dyDescent="0.2">
      <c r="B24" s="772" t="s">
        <v>58</v>
      </c>
      <c r="C24" s="773"/>
      <c r="D24" s="131" t="s">
        <v>49</v>
      </c>
      <c r="E24" s="91">
        <f t="shared" ref="E24:N24" si="2">E15+E21</f>
        <v>369339307.25</v>
      </c>
      <c r="F24" s="91">
        <f t="shared" si="2"/>
        <v>51697043.810000002</v>
      </c>
      <c r="G24" s="91">
        <f t="shared" si="2"/>
        <v>317642263.44</v>
      </c>
      <c r="H24" s="92">
        <f t="shared" si="2"/>
        <v>218623.5</v>
      </c>
      <c r="I24" s="93">
        <f t="shared" si="2"/>
        <v>18512.099999999999</v>
      </c>
      <c r="J24" s="93">
        <f t="shared" si="2"/>
        <v>22197.200000000001</v>
      </c>
      <c r="K24" s="93">
        <f t="shared" si="2"/>
        <v>161281.57010000001</v>
      </c>
      <c r="L24" s="94">
        <f t="shared" si="2"/>
        <v>59754758.019999996</v>
      </c>
      <c r="M24" s="93">
        <f t="shared" si="2"/>
        <v>1849.1208999999999</v>
      </c>
      <c r="N24" s="60">
        <f t="shared" si="2"/>
        <v>36.4</v>
      </c>
    </row>
    <row r="25" spans="2:14" ht="12.75" x14ac:dyDescent="0.2">
      <c r="B25" s="739"/>
      <c r="C25" s="740"/>
      <c r="D25" s="132" t="s">
        <v>50</v>
      </c>
      <c r="E25" s="61">
        <f>E16+E22</f>
        <v>1259604.72</v>
      </c>
      <c r="F25" s="61">
        <f>F16+F22</f>
        <v>7000</v>
      </c>
      <c r="G25" s="61">
        <f>G16+G22</f>
        <v>1252604.72</v>
      </c>
      <c r="H25" s="62"/>
      <c r="I25" s="64"/>
      <c r="J25" s="64">
        <f>J16+J22</f>
        <v>9389</v>
      </c>
      <c r="K25" s="64">
        <f>K16+K22</f>
        <v>260</v>
      </c>
      <c r="L25" s="63">
        <f>L16+L22</f>
        <v>164424.85999999999</v>
      </c>
      <c r="M25" s="64"/>
      <c r="N25" s="66">
        <f>N16+N22</f>
        <v>2</v>
      </c>
    </row>
    <row r="26" spans="2:14" ht="12.75" x14ac:dyDescent="0.2">
      <c r="B26" s="739"/>
      <c r="C26" s="740"/>
      <c r="D26" s="132" t="s">
        <v>51</v>
      </c>
      <c r="E26" s="61">
        <f>E17</f>
        <v>117522067.41000003</v>
      </c>
      <c r="F26" s="61">
        <f>F17</f>
        <v>1485053.93</v>
      </c>
      <c r="G26" s="61">
        <f>G17</f>
        <v>116037013.48000002</v>
      </c>
      <c r="H26" s="62"/>
      <c r="I26" s="64"/>
      <c r="J26" s="64">
        <f>J17</f>
        <v>78708</v>
      </c>
      <c r="K26" s="64">
        <f>K17</f>
        <v>221850.98300000001</v>
      </c>
      <c r="L26" s="63">
        <f>L17</f>
        <v>206762844.16999969</v>
      </c>
      <c r="M26" s="64"/>
      <c r="N26" s="66"/>
    </row>
    <row r="27" spans="2:14" ht="12.75" x14ac:dyDescent="0.2">
      <c r="B27" s="739"/>
      <c r="C27" s="740"/>
      <c r="D27" s="133" t="s">
        <v>52</v>
      </c>
      <c r="E27" s="67">
        <f>E18</f>
        <v>1000</v>
      </c>
      <c r="F27" s="67"/>
      <c r="G27" s="67">
        <f>G18</f>
        <v>1000</v>
      </c>
      <c r="H27" s="68"/>
      <c r="I27" s="70"/>
      <c r="J27" s="70"/>
      <c r="K27" s="64"/>
      <c r="L27" s="69">
        <f>L18</f>
        <v>6</v>
      </c>
      <c r="M27" s="70"/>
      <c r="N27" s="72"/>
    </row>
    <row r="28" spans="2:14" ht="12.75" x14ac:dyDescent="0.2">
      <c r="B28" s="739"/>
      <c r="C28" s="740"/>
      <c r="D28" s="134" t="s">
        <v>53</v>
      </c>
      <c r="E28" s="101">
        <f>E19</f>
        <v>699955.7</v>
      </c>
      <c r="F28" s="101"/>
      <c r="G28" s="101">
        <f>G19</f>
        <v>699955.7</v>
      </c>
      <c r="H28" s="102"/>
      <c r="I28" s="103"/>
      <c r="J28" s="103"/>
      <c r="K28" s="103"/>
      <c r="L28" s="104">
        <f>L19</f>
        <v>2280.6</v>
      </c>
      <c r="M28" s="103"/>
      <c r="N28" s="105"/>
    </row>
    <row r="29" spans="2:14" ht="13.5" thickBot="1" x14ac:dyDescent="0.25">
      <c r="B29" s="741"/>
      <c r="C29" s="742"/>
      <c r="D29" s="135" t="s">
        <v>37</v>
      </c>
      <c r="E29" s="108">
        <f t="shared" ref="E29:N29" si="3">SUM(E24:E28)</f>
        <v>488821935.08000004</v>
      </c>
      <c r="F29" s="108">
        <f t="shared" si="3"/>
        <v>53189097.740000002</v>
      </c>
      <c r="G29" s="109">
        <f t="shared" si="3"/>
        <v>435632837.34000003</v>
      </c>
      <c r="H29" s="110">
        <f t="shared" si="3"/>
        <v>218623.5</v>
      </c>
      <c r="I29" s="111">
        <f t="shared" si="3"/>
        <v>18512.099999999999</v>
      </c>
      <c r="J29" s="108">
        <f t="shared" si="3"/>
        <v>110294.2</v>
      </c>
      <c r="K29" s="108">
        <f t="shared" si="3"/>
        <v>383392.55310000002</v>
      </c>
      <c r="L29" s="108">
        <f t="shared" si="3"/>
        <v>266684313.64999968</v>
      </c>
      <c r="M29" s="109">
        <f t="shared" si="3"/>
        <v>1849.1208999999999</v>
      </c>
      <c r="N29" s="112">
        <f t="shared" si="3"/>
        <v>38.4</v>
      </c>
    </row>
    <row r="30" spans="2:14" ht="21" customHeight="1" thickTop="1" x14ac:dyDescent="0.2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</row>
    <row r="31" spans="2:14" ht="12.75" x14ac:dyDescent="0.2">
      <c r="B31" s="11" t="s">
        <v>59</v>
      </c>
      <c r="C31" s="113"/>
      <c r="D31" s="113"/>
      <c r="E31" s="113"/>
      <c r="F31" s="123"/>
      <c r="G31" s="113"/>
      <c r="H31" s="113"/>
      <c r="I31" s="113"/>
      <c r="J31" s="113"/>
      <c r="K31" s="113"/>
      <c r="L31" s="124"/>
      <c r="M31" s="113"/>
      <c r="N31" s="113"/>
    </row>
  </sheetData>
  <mergeCells count="13">
    <mergeCell ref="B1:N1"/>
    <mergeCell ref="B3:B4"/>
    <mergeCell ref="C3:C4"/>
    <mergeCell ref="D3:D4"/>
    <mergeCell ref="E3:G3"/>
    <mergeCell ref="H3:N3"/>
    <mergeCell ref="B24:C29"/>
    <mergeCell ref="B5:B20"/>
    <mergeCell ref="C5:C10"/>
    <mergeCell ref="C11:C14"/>
    <mergeCell ref="C15:C20"/>
    <mergeCell ref="B21:B23"/>
    <mergeCell ref="C21:C23"/>
  </mergeCells>
  <printOptions horizontalCentered="1"/>
  <pageMargins left="7.874015748031496E-2" right="7.874015748031496E-2" top="0.6692913385826772" bottom="0.78740157480314965" header="0.47244094488188981" footer="0"/>
  <pageSetup paperSize="9" scale="6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8"/>
  <sheetViews>
    <sheetView showGridLines="0" showZeros="0" zoomScale="70" zoomScaleNormal="70" workbookViewId="0"/>
  </sheetViews>
  <sheetFormatPr baseColWidth="10" defaultColWidth="12.7109375" defaultRowHeight="12.75" x14ac:dyDescent="0.2"/>
  <cols>
    <col min="1" max="1" width="4" style="137" customWidth="1"/>
    <col min="2" max="2" width="14.7109375" style="140" customWidth="1"/>
    <col min="3" max="3" width="11.85546875" style="140" customWidth="1"/>
    <col min="4" max="4" width="21.5703125" style="140" bestFit="1" customWidth="1"/>
    <col min="5" max="14" width="16.140625" style="140" customWidth="1"/>
    <col min="15" max="15" width="3.7109375" style="137" customWidth="1"/>
    <col min="16" max="256" width="12.7109375" style="140"/>
    <col min="257" max="257" width="4" style="140" customWidth="1"/>
    <col min="258" max="258" width="14.7109375" style="140" customWidth="1"/>
    <col min="259" max="259" width="11.85546875" style="140" customWidth="1"/>
    <col min="260" max="260" width="21.5703125" style="140" bestFit="1" customWidth="1"/>
    <col min="261" max="270" width="16.140625" style="140" customWidth="1"/>
    <col min="271" max="271" width="3.7109375" style="140" customWidth="1"/>
    <col min="272" max="512" width="12.7109375" style="140"/>
    <col min="513" max="513" width="4" style="140" customWidth="1"/>
    <col min="514" max="514" width="14.7109375" style="140" customWidth="1"/>
    <col min="515" max="515" width="11.85546875" style="140" customWidth="1"/>
    <col min="516" max="516" width="21.5703125" style="140" bestFit="1" customWidth="1"/>
    <col min="517" max="526" width="16.140625" style="140" customWidth="1"/>
    <col min="527" max="527" width="3.7109375" style="140" customWidth="1"/>
    <col min="528" max="768" width="12.7109375" style="140"/>
    <col min="769" max="769" width="4" style="140" customWidth="1"/>
    <col min="770" max="770" width="14.7109375" style="140" customWidth="1"/>
    <col min="771" max="771" width="11.85546875" style="140" customWidth="1"/>
    <col min="772" max="772" width="21.5703125" style="140" bestFit="1" customWidth="1"/>
    <col min="773" max="782" width="16.140625" style="140" customWidth="1"/>
    <col min="783" max="783" width="3.7109375" style="140" customWidth="1"/>
    <col min="784" max="1024" width="12.7109375" style="140"/>
    <col min="1025" max="1025" width="4" style="140" customWidth="1"/>
    <col min="1026" max="1026" width="14.7109375" style="140" customWidth="1"/>
    <col min="1027" max="1027" width="11.85546875" style="140" customWidth="1"/>
    <col min="1028" max="1028" width="21.5703125" style="140" bestFit="1" customWidth="1"/>
    <col min="1029" max="1038" width="16.140625" style="140" customWidth="1"/>
    <col min="1039" max="1039" width="3.7109375" style="140" customWidth="1"/>
    <col min="1040" max="1280" width="12.7109375" style="140"/>
    <col min="1281" max="1281" width="4" style="140" customWidth="1"/>
    <col min="1282" max="1282" width="14.7109375" style="140" customWidth="1"/>
    <col min="1283" max="1283" width="11.85546875" style="140" customWidth="1"/>
    <col min="1284" max="1284" width="21.5703125" style="140" bestFit="1" customWidth="1"/>
    <col min="1285" max="1294" width="16.140625" style="140" customWidth="1"/>
    <col min="1295" max="1295" width="3.7109375" style="140" customWidth="1"/>
    <col min="1296" max="1536" width="12.7109375" style="140"/>
    <col min="1537" max="1537" width="4" style="140" customWidth="1"/>
    <col min="1538" max="1538" width="14.7109375" style="140" customWidth="1"/>
    <col min="1539" max="1539" width="11.85546875" style="140" customWidth="1"/>
    <col min="1540" max="1540" width="21.5703125" style="140" bestFit="1" customWidth="1"/>
    <col min="1541" max="1550" width="16.140625" style="140" customWidth="1"/>
    <col min="1551" max="1551" width="3.7109375" style="140" customWidth="1"/>
    <col min="1552" max="1792" width="12.7109375" style="140"/>
    <col min="1793" max="1793" width="4" style="140" customWidth="1"/>
    <col min="1794" max="1794" width="14.7109375" style="140" customWidth="1"/>
    <col min="1795" max="1795" width="11.85546875" style="140" customWidth="1"/>
    <col min="1796" max="1796" width="21.5703125" style="140" bestFit="1" customWidth="1"/>
    <col min="1797" max="1806" width="16.140625" style="140" customWidth="1"/>
    <col min="1807" max="1807" width="3.7109375" style="140" customWidth="1"/>
    <col min="1808" max="2048" width="12.7109375" style="140"/>
    <col min="2049" max="2049" width="4" style="140" customWidth="1"/>
    <col min="2050" max="2050" width="14.7109375" style="140" customWidth="1"/>
    <col min="2051" max="2051" width="11.85546875" style="140" customWidth="1"/>
    <col min="2052" max="2052" width="21.5703125" style="140" bestFit="1" customWidth="1"/>
    <col min="2053" max="2062" width="16.140625" style="140" customWidth="1"/>
    <col min="2063" max="2063" width="3.7109375" style="140" customWidth="1"/>
    <col min="2064" max="2304" width="12.7109375" style="140"/>
    <col min="2305" max="2305" width="4" style="140" customWidth="1"/>
    <col min="2306" max="2306" width="14.7109375" style="140" customWidth="1"/>
    <col min="2307" max="2307" width="11.85546875" style="140" customWidth="1"/>
    <col min="2308" max="2308" width="21.5703125" style="140" bestFit="1" customWidth="1"/>
    <col min="2309" max="2318" width="16.140625" style="140" customWidth="1"/>
    <col min="2319" max="2319" width="3.7109375" style="140" customWidth="1"/>
    <col min="2320" max="2560" width="12.7109375" style="140"/>
    <col min="2561" max="2561" width="4" style="140" customWidth="1"/>
    <col min="2562" max="2562" width="14.7109375" style="140" customWidth="1"/>
    <col min="2563" max="2563" width="11.85546875" style="140" customWidth="1"/>
    <col min="2564" max="2564" width="21.5703125" style="140" bestFit="1" customWidth="1"/>
    <col min="2565" max="2574" width="16.140625" style="140" customWidth="1"/>
    <col min="2575" max="2575" width="3.7109375" style="140" customWidth="1"/>
    <col min="2576" max="2816" width="12.7109375" style="140"/>
    <col min="2817" max="2817" width="4" style="140" customWidth="1"/>
    <col min="2818" max="2818" width="14.7109375" style="140" customWidth="1"/>
    <col min="2819" max="2819" width="11.85546875" style="140" customWidth="1"/>
    <col min="2820" max="2820" width="21.5703125" style="140" bestFit="1" customWidth="1"/>
    <col min="2821" max="2830" width="16.140625" style="140" customWidth="1"/>
    <col min="2831" max="2831" width="3.7109375" style="140" customWidth="1"/>
    <col min="2832" max="3072" width="12.7109375" style="140"/>
    <col min="3073" max="3073" width="4" style="140" customWidth="1"/>
    <col min="3074" max="3074" width="14.7109375" style="140" customWidth="1"/>
    <col min="3075" max="3075" width="11.85546875" style="140" customWidth="1"/>
    <col min="3076" max="3076" width="21.5703125" style="140" bestFit="1" customWidth="1"/>
    <col min="3077" max="3086" width="16.140625" style="140" customWidth="1"/>
    <col min="3087" max="3087" width="3.7109375" style="140" customWidth="1"/>
    <col min="3088" max="3328" width="12.7109375" style="140"/>
    <col min="3329" max="3329" width="4" style="140" customWidth="1"/>
    <col min="3330" max="3330" width="14.7109375" style="140" customWidth="1"/>
    <col min="3331" max="3331" width="11.85546875" style="140" customWidth="1"/>
    <col min="3332" max="3332" width="21.5703125" style="140" bestFit="1" customWidth="1"/>
    <col min="3333" max="3342" width="16.140625" style="140" customWidth="1"/>
    <col min="3343" max="3343" width="3.7109375" style="140" customWidth="1"/>
    <col min="3344" max="3584" width="12.7109375" style="140"/>
    <col min="3585" max="3585" width="4" style="140" customWidth="1"/>
    <col min="3586" max="3586" width="14.7109375" style="140" customWidth="1"/>
    <col min="3587" max="3587" width="11.85546875" style="140" customWidth="1"/>
    <col min="3588" max="3588" width="21.5703125" style="140" bestFit="1" customWidth="1"/>
    <col min="3589" max="3598" width="16.140625" style="140" customWidth="1"/>
    <col min="3599" max="3599" width="3.7109375" style="140" customWidth="1"/>
    <col min="3600" max="3840" width="12.7109375" style="140"/>
    <col min="3841" max="3841" width="4" style="140" customWidth="1"/>
    <col min="3842" max="3842" width="14.7109375" style="140" customWidth="1"/>
    <col min="3843" max="3843" width="11.85546875" style="140" customWidth="1"/>
    <col min="3844" max="3844" width="21.5703125" style="140" bestFit="1" customWidth="1"/>
    <col min="3845" max="3854" width="16.140625" style="140" customWidth="1"/>
    <col min="3855" max="3855" width="3.7109375" style="140" customWidth="1"/>
    <col min="3856" max="4096" width="12.7109375" style="140"/>
    <col min="4097" max="4097" width="4" style="140" customWidth="1"/>
    <col min="4098" max="4098" width="14.7109375" style="140" customWidth="1"/>
    <col min="4099" max="4099" width="11.85546875" style="140" customWidth="1"/>
    <col min="4100" max="4100" width="21.5703125" style="140" bestFit="1" customWidth="1"/>
    <col min="4101" max="4110" width="16.140625" style="140" customWidth="1"/>
    <col min="4111" max="4111" width="3.7109375" style="140" customWidth="1"/>
    <col min="4112" max="4352" width="12.7109375" style="140"/>
    <col min="4353" max="4353" width="4" style="140" customWidth="1"/>
    <col min="4354" max="4354" width="14.7109375" style="140" customWidth="1"/>
    <col min="4355" max="4355" width="11.85546875" style="140" customWidth="1"/>
    <col min="4356" max="4356" width="21.5703125" style="140" bestFit="1" customWidth="1"/>
    <col min="4357" max="4366" width="16.140625" style="140" customWidth="1"/>
    <col min="4367" max="4367" width="3.7109375" style="140" customWidth="1"/>
    <col min="4368" max="4608" width="12.7109375" style="140"/>
    <col min="4609" max="4609" width="4" style="140" customWidth="1"/>
    <col min="4610" max="4610" width="14.7109375" style="140" customWidth="1"/>
    <col min="4611" max="4611" width="11.85546875" style="140" customWidth="1"/>
    <col min="4612" max="4612" width="21.5703125" style="140" bestFit="1" customWidth="1"/>
    <col min="4613" max="4622" width="16.140625" style="140" customWidth="1"/>
    <col min="4623" max="4623" width="3.7109375" style="140" customWidth="1"/>
    <col min="4624" max="4864" width="12.7109375" style="140"/>
    <col min="4865" max="4865" width="4" style="140" customWidth="1"/>
    <col min="4866" max="4866" width="14.7109375" style="140" customWidth="1"/>
    <col min="4867" max="4867" width="11.85546875" style="140" customWidth="1"/>
    <col min="4868" max="4868" width="21.5703125" style="140" bestFit="1" customWidth="1"/>
    <col min="4869" max="4878" width="16.140625" style="140" customWidth="1"/>
    <col min="4879" max="4879" width="3.7109375" style="140" customWidth="1"/>
    <col min="4880" max="5120" width="12.7109375" style="140"/>
    <col min="5121" max="5121" width="4" style="140" customWidth="1"/>
    <col min="5122" max="5122" width="14.7109375" style="140" customWidth="1"/>
    <col min="5123" max="5123" width="11.85546875" style="140" customWidth="1"/>
    <col min="5124" max="5124" width="21.5703125" style="140" bestFit="1" customWidth="1"/>
    <col min="5125" max="5134" width="16.140625" style="140" customWidth="1"/>
    <col min="5135" max="5135" width="3.7109375" style="140" customWidth="1"/>
    <col min="5136" max="5376" width="12.7109375" style="140"/>
    <col min="5377" max="5377" width="4" style="140" customWidth="1"/>
    <col min="5378" max="5378" width="14.7109375" style="140" customWidth="1"/>
    <col min="5379" max="5379" width="11.85546875" style="140" customWidth="1"/>
    <col min="5380" max="5380" width="21.5703125" style="140" bestFit="1" customWidth="1"/>
    <col min="5381" max="5390" width="16.140625" style="140" customWidth="1"/>
    <col min="5391" max="5391" width="3.7109375" style="140" customWidth="1"/>
    <col min="5392" max="5632" width="12.7109375" style="140"/>
    <col min="5633" max="5633" width="4" style="140" customWidth="1"/>
    <col min="5634" max="5634" width="14.7109375" style="140" customWidth="1"/>
    <col min="5635" max="5635" width="11.85546875" style="140" customWidth="1"/>
    <col min="5636" max="5636" width="21.5703125" style="140" bestFit="1" customWidth="1"/>
    <col min="5637" max="5646" width="16.140625" style="140" customWidth="1"/>
    <col min="5647" max="5647" width="3.7109375" style="140" customWidth="1"/>
    <col min="5648" max="5888" width="12.7109375" style="140"/>
    <col min="5889" max="5889" width="4" style="140" customWidth="1"/>
    <col min="5890" max="5890" width="14.7109375" style="140" customWidth="1"/>
    <col min="5891" max="5891" width="11.85546875" style="140" customWidth="1"/>
    <col min="5892" max="5892" width="21.5703125" style="140" bestFit="1" customWidth="1"/>
    <col min="5893" max="5902" width="16.140625" style="140" customWidth="1"/>
    <col min="5903" max="5903" width="3.7109375" style="140" customWidth="1"/>
    <col min="5904" max="6144" width="12.7109375" style="140"/>
    <col min="6145" max="6145" width="4" style="140" customWidth="1"/>
    <col min="6146" max="6146" width="14.7109375" style="140" customWidth="1"/>
    <col min="6147" max="6147" width="11.85546875" style="140" customWidth="1"/>
    <col min="6148" max="6148" width="21.5703125" style="140" bestFit="1" customWidth="1"/>
    <col min="6149" max="6158" width="16.140625" style="140" customWidth="1"/>
    <col min="6159" max="6159" width="3.7109375" style="140" customWidth="1"/>
    <col min="6160" max="6400" width="12.7109375" style="140"/>
    <col min="6401" max="6401" width="4" style="140" customWidth="1"/>
    <col min="6402" max="6402" width="14.7109375" style="140" customWidth="1"/>
    <col min="6403" max="6403" width="11.85546875" style="140" customWidth="1"/>
    <col min="6404" max="6404" width="21.5703125" style="140" bestFit="1" customWidth="1"/>
    <col min="6405" max="6414" width="16.140625" style="140" customWidth="1"/>
    <col min="6415" max="6415" width="3.7109375" style="140" customWidth="1"/>
    <col min="6416" max="6656" width="12.7109375" style="140"/>
    <col min="6657" max="6657" width="4" style="140" customWidth="1"/>
    <col min="6658" max="6658" width="14.7109375" style="140" customWidth="1"/>
    <col min="6659" max="6659" width="11.85546875" style="140" customWidth="1"/>
    <col min="6660" max="6660" width="21.5703125" style="140" bestFit="1" customWidth="1"/>
    <col min="6661" max="6670" width="16.140625" style="140" customWidth="1"/>
    <col min="6671" max="6671" width="3.7109375" style="140" customWidth="1"/>
    <col min="6672" max="6912" width="12.7109375" style="140"/>
    <col min="6913" max="6913" width="4" style="140" customWidth="1"/>
    <col min="6914" max="6914" width="14.7109375" style="140" customWidth="1"/>
    <col min="6915" max="6915" width="11.85546875" style="140" customWidth="1"/>
    <col min="6916" max="6916" width="21.5703125" style="140" bestFit="1" customWidth="1"/>
    <col min="6917" max="6926" width="16.140625" style="140" customWidth="1"/>
    <col min="6927" max="6927" width="3.7109375" style="140" customWidth="1"/>
    <col min="6928" max="7168" width="12.7109375" style="140"/>
    <col min="7169" max="7169" width="4" style="140" customWidth="1"/>
    <col min="7170" max="7170" width="14.7109375" style="140" customWidth="1"/>
    <col min="7171" max="7171" width="11.85546875" style="140" customWidth="1"/>
    <col min="7172" max="7172" width="21.5703125" style="140" bestFit="1" customWidth="1"/>
    <col min="7173" max="7182" width="16.140625" style="140" customWidth="1"/>
    <col min="7183" max="7183" width="3.7109375" style="140" customWidth="1"/>
    <col min="7184" max="7424" width="12.7109375" style="140"/>
    <col min="7425" max="7425" width="4" style="140" customWidth="1"/>
    <col min="7426" max="7426" width="14.7109375" style="140" customWidth="1"/>
    <col min="7427" max="7427" width="11.85546875" style="140" customWidth="1"/>
    <col min="7428" max="7428" width="21.5703125" style="140" bestFit="1" customWidth="1"/>
    <col min="7429" max="7438" width="16.140625" style="140" customWidth="1"/>
    <col min="7439" max="7439" width="3.7109375" style="140" customWidth="1"/>
    <col min="7440" max="7680" width="12.7109375" style="140"/>
    <col min="7681" max="7681" width="4" style="140" customWidth="1"/>
    <col min="7682" max="7682" width="14.7109375" style="140" customWidth="1"/>
    <col min="7683" max="7683" width="11.85546875" style="140" customWidth="1"/>
    <col min="7684" max="7684" width="21.5703125" style="140" bestFit="1" customWidth="1"/>
    <col min="7685" max="7694" width="16.140625" style="140" customWidth="1"/>
    <col min="7695" max="7695" width="3.7109375" style="140" customWidth="1"/>
    <col min="7696" max="7936" width="12.7109375" style="140"/>
    <col min="7937" max="7937" width="4" style="140" customWidth="1"/>
    <col min="7938" max="7938" width="14.7109375" style="140" customWidth="1"/>
    <col min="7939" max="7939" width="11.85546875" style="140" customWidth="1"/>
    <col min="7940" max="7940" width="21.5703125" style="140" bestFit="1" customWidth="1"/>
    <col min="7941" max="7950" width="16.140625" style="140" customWidth="1"/>
    <col min="7951" max="7951" width="3.7109375" style="140" customWidth="1"/>
    <col min="7952" max="8192" width="12.7109375" style="140"/>
    <col min="8193" max="8193" width="4" style="140" customWidth="1"/>
    <col min="8194" max="8194" width="14.7109375" style="140" customWidth="1"/>
    <col min="8195" max="8195" width="11.85546875" style="140" customWidth="1"/>
    <col min="8196" max="8196" width="21.5703125" style="140" bestFit="1" customWidth="1"/>
    <col min="8197" max="8206" width="16.140625" style="140" customWidth="1"/>
    <col min="8207" max="8207" width="3.7109375" style="140" customWidth="1"/>
    <col min="8208" max="8448" width="12.7109375" style="140"/>
    <col min="8449" max="8449" width="4" style="140" customWidth="1"/>
    <col min="8450" max="8450" width="14.7109375" style="140" customWidth="1"/>
    <col min="8451" max="8451" width="11.85546875" style="140" customWidth="1"/>
    <col min="8452" max="8452" width="21.5703125" style="140" bestFit="1" customWidth="1"/>
    <col min="8453" max="8462" width="16.140625" style="140" customWidth="1"/>
    <col min="8463" max="8463" width="3.7109375" style="140" customWidth="1"/>
    <col min="8464" max="8704" width="12.7109375" style="140"/>
    <col min="8705" max="8705" width="4" style="140" customWidth="1"/>
    <col min="8706" max="8706" width="14.7109375" style="140" customWidth="1"/>
    <col min="8707" max="8707" width="11.85546875" style="140" customWidth="1"/>
    <col min="8708" max="8708" width="21.5703125" style="140" bestFit="1" customWidth="1"/>
    <col min="8709" max="8718" width="16.140625" style="140" customWidth="1"/>
    <col min="8719" max="8719" width="3.7109375" style="140" customWidth="1"/>
    <col min="8720" max="8960" width="12.7109375" style="140"/>
    <col min="8961" max="8961" width="4" style="140" customWidth="1"/>
    <col min="8962" max="8962" width="14.7109375" style="140" customWidth="1"/>
    <col min="8963" max="8963" width="11.85546875" style="140" customWidth="1"/>
    <col min="8964" max="8964" width="21.5703125" style="140" bestFit="1" customWidth="1"/>
    <col min="8965" max="8974" width="16.140625" style="140" customWidth="1"/>
    <col min="8975" max="8975" width="3.7109375" style="140" customWidth="1"/>
    <col min="8976" max="9216" width="12.7109375" style="140"/>
    <col min="9217" max="9217" width="4" style="140" customWidth="1"/>
    <col min="9218" max="9218" width="14.7109375" style="140" customWidth="1"/>
    <col min="9219" max="9219" width="11.85546875" style="140" customWidth="1"/>
    <col min="9220" max="9220" width="21.5703125" style="140" bestFit="1" customWidth="1"/>
    <col min="9221" max="9230" width="16.140625" style="140" customWidth="1"/>
    <col min="9231" max="9231" width="3.7109375" style="140" customWidth="1"/>
    <col min="9232" max="9472" width="12.7109375" style="140"/>
    <col min="9473" max="9473" width="4" style="140" customWidth="1"/>
    <col min="9474" max="9474" width="14.7109375" style="140" customWidth="1"/>
    <col min="9475" max="9475" width="11.85546875" style="140" customWidth="1"/>
    <col min="9476" max="9476" width="21.5703125" style="140" bestFit="1" customWidth="1"/>
    <col min="9477" max="9486" width="16.140625" style="140" customWidth="1"/>
    <col min="9487" max="9487" width="3.7109375" style="140" customWidth="1"/>
    <col min="9488" max="9728" width="12.7109375" style="140"/>
    <col min="9729" max="9729" width="4" style="140" customWidth="1"/>
    <col min="9730" max="9730" width="14.7109375" style="140" customWidth="1"/>
    <col min="9731" max="9731" width="11.85546875" style="140" customWidth="1"/>
    <col min="9732" max="9732" width="21.5703125" style="140" bestFit="1" customWidth="1"/>
    <col min="9733" max="9742" width="16.140625" style="140" customWidth="1"/>
    <col min="9743" max="9743" width="3.7109375" style="140" customWidth="1"/>
    <col min="9744" max="9984" width="12.7109375" style="140"/>
    <col min="9985" max="9985" width="4" style="140" customWidth="1"/>
    <col min="9986" max="9986" width="14.7109375" style="140" customWidth="1"/>
    <col min="9987" max="9987" width="11.85546875" style="140" customWidth="1"/>
    <col min="9988" max="9988" width="21.5703125" style="140" bestFit="1" customWidth="1"/>
    <col min="9989" max="9998" width="16.140625" style="140" customWidth="1"/>
    <col min="9999" max="9999" width="3.7109375" style="140" customWidth="1"/>
    <col min="10000" max="10240" width="12.7109375" style="140"/>
    <col min="10241" max="10241" width="4" style="140" customWidth="1"/>
    <col min="10242" max="10242" width="14.7109375" style="140" customWidth="1"/>
    <col min="10243" max="10243" width="11.85546875" style="140" customWidth="1"/>
    <col min="10244" max="10244" width="21.5703125" style="140" bestFit="1" customWidth="1"/>
    <col min="10245" max="10254" width="16.140625" style="140" customWidth="1"/>
    <col min="10255" max="10255" width="3.7109375" style="140" customWidth="1"/>
    <col min="10256" max="10496" width="12.7109375" style="140"/>
    <col min="10497" max="10497" width="4" style="140" customWidth="1"/>
    <col min="10498" max="10498" width="14.7109375" style="140" customWidth="1"/>
    <col min="10499" max="10499" width="11.85546875" style="140" customWidth="1"/>
    <col min="10500" max="10500" width="21.5703125" style="140" bestFit="1" customWidth="1"/>
    <col min="10501" max="10510" width="16.140625" style="140" customWidth="1"/>
    <col min="10511" max="10511" width="3.7109375" style="140" customWidth="1"/>
    <col min="10512" max="10752" width="12.7109375" style="140"/>
    <col min="10753" max="10753" width="4" style="140" customWidth="1"/>
    <col min="10754" max="10754" width="14.7109375" style="140" customWidth="1"/>
    <col min="10755" max="10755" width="11.85546875" style="140" customWidth="1"/>
    <col min="10756" max="10756" width="21.5703125" style="140" bestFit="1" customWidth="1"/>
    <col min="10757" max="10766" width="16.140625" style="140" customWidth="1"/>
    <col min="10767" max="10767" width="3.7109375" style="140" customWidth="1"/>
    <col min="10768" max="11008" width="12.7109375" style="140"/>
    <col min="11009" max="11009" width="4" style="140" customWidth="1"/>
    <col min="11010" max="11010" width="14.7109375" style="140" customWidth="1"/>
    <col min="11011" max="11011" width="11.85546875" style="140" customWidth="1"/>
    <col min="11012" max="11012" width="21.5703125" style="140" bestFit="1" customWidth="1"/>
    <col min="11013" max="11022" width="16.140625" style="140" customWidth="1"/>
    <col min="11023" max="11023" width="3.7109375" style="140" customWidth="1"/>
    <col min="11024" max="11264" width="12.7109375" style="140"/>
    <col min="11265" max="11265" width="4" style="140" customWidth="1"/>
    <col min="11266" max="11266" width="14.7109375" style="140" customWidth="1"/>
    <col min="11267" max="11267" width="11.85546875" style="140" customWidth="1"/>
    <col min="11268" max="11268" width="21.5703125" style="140" bestFit="1" customWidth="1"/>
    <col min="11269" max="11278" width="16.140625" style="140" customWidth="1"/>
    <col min="11279" max="11279" width="3.7109375" style="140" customWidth="1"/>
    <col min="11280" max="11520" width="12.7109375" style="140"/>
    <col min="11521" max="11521" width="4" style="140" customWidth="1"/>
    <col min="11522" max="11522" width="14.7109375" style="140" customWidth="1"/>
    <col min="11523" max="11523" width="11.85546875" style="140" customWidth="1"/>
    <col min="11524" max="11524" width="21.5703125" style="140" bestFit="1" customWidth="1"/>
    <col min="11525" max="11534" width="16.140625" style="140" customWidth="1"/>
    <col min="11535" max="11535" width="3.7109375" style="140" customWidth="1"/>
    <col min="11536" max="11776" width="12.7109375" style="140"/>
    <col min="11777" max="11777" width="4" style="140" customWidth="1"/>
    <col min="11778" max="11778" width="14.7109375" style="140" customWidth="1"/>
    <col min="11779" max="11779" width="11.85546875" style="140" customWidth="1"/>
    <col min="11780" max="11780" width="21.5703125" style="140" bestFit="1" customWidth="1"/>
    <col min="11781" max="11790" width="16.140625" style="140" customWidth="1"/>
    <col min="11791" max="11791" width="3.7109375" style="140" customWidth="1"/>
    <col min="11792" max="12032" width="12.7109375" style="140"/>
    <col min="12033" max="12033" width="4" style="140" customWidth="1"/>
    <col min="12034" max="12034" width="14.7109375" style="140" customWidth="1"/>
    <col min="12035" max="12035" width="11.85546875" style="140" customWidth="1"/>
    <col min="12036" max="12036" width="21.5703125" style="140" bestFit="1" customWidth="1"/>
    <col min="12037" max="12046" width="16.140625" style="140" customWidth="1"/>
    <col min="12047" max="12047" width="3.7109375" style="140" customWidth="1"/>
    <col min="12048" max="12288" width="12.7109375" style="140"/>
    <col min="12289" max="12289" width="4" style="140" customWidth="1"/>
    <col min="12290" max="12290" width="14.7109375" style="140" customWidth="1"/>
    <col min="12291" max="12291" width="11.85546875" style="140" customWidth="1"/>
    <col min="12292" max="12292" width="21.5703125" style="140" bestFit="1" customWidth="1"/>
    <col min="12293" max="12302" width="16.140625" style="140" customWidth="1"/>
    <col min="12303" max="12303" width="3.7109375" style="140" customWidth="1"/>
    <col min="12304" max="12544" width="12.7109375" style="140"/>
    <col min="12545" max="12545" width="4" style="140" customWidth="1"/>
    <col min="12546" max="12546" width="14.7109375" style="140" customWidth="1"/>
    <col min="12547" max="12547" width="11.85546875" style="140" customWidth="1"/>
    <col min="12548" max="12548" width="21.5703125" style="140" bestFit="1" customWidth="1"/>
    <col min="12549" max="12558" width="16.140625" style="140" customWidth="1"/>
    <col min="12559" max="12559" width="3.7109375" style="140" customWidth="1"/>
    <col min="12560" max="12800" width="12.7109375" style="140"/>
    <col min="12801" max="12801" width="4" style="140" customWidth="1"/>
    <col min="12802" max="12802" width="14.7109375" style="140" customWidth="1"/>
    <col min="12803" max="12803" width="11.85546875" style="140" customWidth="1"/>
    <col min="12804" max="12804" width="21.5703125" style="140" bestFit="1" customWidth="1"/>
    <col min="12805" max="12814" width="16.140625" style="140" customWidth="1"/>
    <col min="12815" max="12815" width="3.7109375" style="140" customWidth="1"/>
    <col min="12816" max="13056" width="12.7109375" style="140"/>
    <col min="13057" max="13057" width="4" style="140" customWidth="1"/>
    <col min="13058" max="13058" width="14.7109375" style="140" customWidth="1"/>
    <col min="13059" max="13059" width="11.85546875" style="140" customWidth="1"/>
    <col min="13060" max="13060" width="21.5703125" style="140" bestFit="1" customWidth="1"/>
    <col min="13061" max="13070" width="16.140625" style="140" customWidth="1"/>
    <col min="13071" max="13071" width="3.7109375" style="140" customWidth="1"/>
    <col min="13072" max="13312" width="12.7109375" style="140"/>
    <col min="13313" max="13313" width="4" style="140" customWidth="1"/>
    <col min="13314" max="13314" width="14.7109375" style="140" customWidth="1"/>
    <col min="13315" max="13315" width="11.85546875" style="140" customWidth="1"/>
    <col min="13316" max="13316" width="21.5703125" style="140" bestFit="1" customWidth="1"/>
    <col min="13317" max="13326" width="16.140625" style="140" customWidth="1"/>
    <col min="13327" max="13327" width="3.7109375" style="140" customWidth="1"/>
    <col min="13328" max="13568" width="12.7109375" style="140"/>
    <col min="13569" max="13569" width="4" style="140" customWidth="1"/>
    <col min="13570" max="13570" width="14.7109375" style="140" customWidth="1"/>
    <col min="13571" max="13571" width="11.85546875" style="140" customWidth="1"/>
    <col min="13572" max="13572" width="21.5703125" style="140" bestFit="1" customWidth="1"/>
    <col min="13573" max="13582" width="16.140625" style="140" customWidth="1"/>
    <col min="13583" max="13583" width="3.7109375" style="140" customWidth="1"/>
    <col min="13584" max="13824" width="12.7109375" style="140"/>
    <col min="13825" max="13825" width="4" style="140" customWidth="1"/>
    <col min="13826" max="13826" width="14.7109375" style="140" customWidth="1"/>
    <col min="13827" max="13827" width="11.85546875" style="140" customWidth="1"/>
    <col min="13828" max="13828" width="21.5703125" style="140" bestFit="1" customWidth="1"/>
    <col min="13829" max="13838" width="16.140625" style="140" customWidth="1"/>
    <col min="13839" max="13839" width="3.7109375" style="140" customWidth="1"/>
    <col min="13840" max="14080" width="12.7109375" style="140"/>
    <col min="14081" max="14081" width="4" style="140" customWidth="1"/>
    <col min="14082" max="14082" width="14.7109375" style="140" customWidth="1"/>
    <col min="14083" max="14083" width="11.85546875" style="140" customWidth="1"/>
    <col min="14084" max="14084" width="21.5703125" style="140" bestFit="1" customWidth="1"/>
    <col min="14085" max="14094" width="16.140625" style="140" customWidth="1"/>
    <col min="14095" max="14095" width="3.7109375" style="140" customWidth="1"/>
    <col min="14096" max="14336" width="12.7109375" style="140"/>
    <col min="14337" max="14337" width="4" style="140" customWidth="1"/>
    <col min="14338" max="14338" width="14.7109375" style="140" customWidth="1"/>
    <col min="14339" max="14339" width="11.85546875" style="140" customWidth="1"/>
    <col min="14340" max="14340" width="21.5703125" style="140" bestFit="1" customWidth="1"/>
    <col min="14341" max="14350" width="16.140625" style="140" customWidth="1"/>
    <col min="14351" max="14351" width="3.7109375" style="140" customWidth="1"/>
    <col min="14352" max="14592" width="12.7109375" style="140"/>
    <col min="14593" max="14593" width="4" style="140" customWidth="1"/>
    <col min="14594" max="14594" width="14.7109375" style="140" customWidth="1"/>
    <col min="14595" max="14595" width="11.85546875" style="140" customWidth="1"/>
    <col min="14596" max="14596" width="21.5703125" style="140" bestFit="1" customWidth="1"/>
    <col min="14597" max="14606" width="16.140625" style="140" customWidth="1"/>
    <col min="14607" max="14607" width="3.7109375" style="140" customWidth="1"/>
    <col min="14608" max="14848" width="12.7109375" style="140"/>
    <col min="14849" max="14849" width="4" style="140" customWidth="1"/>
    <col min="14850" max="14850" width="14.7109375" style="140" customWidth="1"/>
    <col min="14851" max="14851" width="11.85546875" style="140" customWidth="1"/>
    <col min="14852" max="14852" width="21.5703125" style="140" bestFit="1" customWidth="1"/>
    <col min="14853" max="14862" width="16.140625" style="140" customWidth="1"/>
    <col min="14863" max="14863" width="3.7109375" style="140" customWidth="1"/>
    <col min="14864" max="15104" width="12.7109375" style="140"/>
    <col min="15105" max="15105" width="4" style="140" customWidth="1"/>
    <col min="15106" max="15106" width="14.7109375" style="140" customWidth="1"/>
    <col min="15107" max="15107" width="11.85546875" style="140" customWidth="1"/>
    <col min="15108" max="15108" width="21.5703125" style="140" bestFit="1" customWidth="1"/>
    <col min="15109" max="15118" width="16.140625" style="140" customWidth="1"/>
    <col min="15119" max="15119" width="3.7109375" style="140" customWidth="1"/>
    <col min="15120" max="15360" width="12.7109375" style="140"/>
    <col min="15361" max="15361" width="4" style="140" customWidth="1"/>
    <col min="15362" max="15362" width="14.7109375" style="140" customWidth="1"/>
    <col min="15363" max="15363" width="11.85546875" style="140" customWidth="1"/>
    <col min="15364" max="15364" width="21.5703125" style="140" bestFit="1" customWidth="1"/>
    <col min="15365" max="15374" width="16.140625" style="140" customWidth="1"/>
    <col min="15375" max="15375" width="3.7109375" style="140" customWidth="1"/>
    <col min="15376" max="15616" width="12.7109375" style="140"/>
    <col min="15617" max="15617" width="4" style="140" customWidth="1"/>
    <col min="15618" max="15618" width="14.7109375" style="140" customWidth="1"/>
    <col min="15619" max="15619" width="11.85546875" style="140" customWidth="1"/>
    <col min="15620" max="15620" width="21.5703125" style="140" bestFit="1" customWidth="1"/>
    <col min="15621" max="15630" width="16.140625" style="140" customWidth="1"/>
    <col min="15631" max="15631" width="3.7109375" style="140" customWidth="1"/>
    <col min="15632" max="15872" width="12.7109375" style="140"/>
    <col min="15873" max="15873" width="4" style="140" customWidth="1"/>
    <col min="15874" max="15874" width="14.7109375" style="140" customWidth="1"/>
    <col min="15875" max="15875" width="11.85546875" style="140" customWidth="1"/>
    <col min="15876" max="15876" width="21.5703125" style="140" bestFit="1" customWidth="1"/>
    <col min="15877" max="15886" width="16.140625" style="140" customWidth="1"/>
    <col min="15887" max="15887" width="3.7109375" style="140" customWidth="1"/>
    <col min="15888" max="16128" width="12.7109375" style="140"/>
    <col min="16129" max="16129" width="4" style="140" customWidth="1"/>
    <col min="16130" max="16130" width="14.7109375" style="140" customWidth="1"/>
    <col min="16131" max="16131" width="11.85546875" style="140" customWidth="1"/>
    <col min="16132" max="16132" width="21.5703125" style="140" bestFit="1" customWidth="1"/>
    <col min="16133" max="16142" width="16.140625" style="140" customWidth="1"/>
    <col min="16143" max="16143" width="3.7109375" style="140" customWidth="1"/>
    <col min="16144" max="16384" width="12.7109375" style="140"/>
  </cols>
  <sheetData>
    <row r="1" spans="1:256" s="137" customFormat="1" ht="34.5" customHeight="1" x14ac:dyDescent="0.2">
      <c r="A1" s="136"/>
      <c r="B1" s="752" t="s">
        <v>63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</row>
    <row r="2" spans="1:256" s="138" customFormat="1" ht="21.75" customHeight="1" thickBot="1" x14ac:dyDescent="0.25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256" ht="15" customHeight="1" thickTop="1" x14ac:dyDescent="0.2">
      <c r="B3" s="753" t="s">
        <v>32</v>
      </c>
      <c r="C3" s="755" t="s">
        <v>33</v>
      </c>
      <c r="D3" s="775" t="s">
        <v>34</v>
      </c>
      <c r="E3" s="759" t="s">
        <v>35</v>
      </c>
      <c r="F3" s="760"/>
      <c r="G3" s="761"/>
      <c r="H3" s="762" t="s">
        <v>36</v>
      </c>
      <c r="I3" s="763"/>
      <c r="J3" s="763"/>
      <c r="K3" s="763"/>
      <c r="L3" s="763"/>
      <c r="M3" s="763"/>
      <c r="N3" s="764"/>
    </row>
    <row r="4" spans="1:256" ht="116.25" customHeight="1" thickBot="1" x14ac:dyDescent="0.25">
      <c r="B4" s="754"/>
      <c r="C4" s="756"/>
      <c r="D4" s="776"/>
      <c r="E4" s="115" t="s">
        <v>37</v>
      </c>
      <c r="F4" s="14" t="s">
        <v>38</v>
      </c>
      <c r="G4" s="15" t="s">
        <v>39</v>
      </c>
      <c r="H4" s="16" t="s">
        <v>40</v>
      </c>
      <c r="I4" s="17" t="s">
        <v>41</v>
      </c>
      <c r="J4" s="18" t="s">
        <v>42</v>
      </c>
      <c r="K4" s="19" t="s">
        <v>43</v>
      </c>
      <c r="L4" s="19" t="s">
        <v>44</v>
      </c>
      <c r="M4" s="18" t="s">
        <v>45</v>
      </c>
      <c r="N4" s="20" t="s">
        <v>46</v>
      </c>
    </row>
    <row r="5" spans="1:256" ht="14.25" customHeight="1" thickTop="1" x14ac:dyDescent="0.2">
      <c r="B5" s="743" t="s">
        <v>47</v>
      </c>
      <c r="C5" s="765" t="s">
        <v>48</v>
      </c>
      <c r="D5" s="125" t="s">
        <v>49</v>
      </c>
      <c r="E5" s="23">
        <f>F5+G5</f>
        <v>287765444.34999996</v>
      </c>
      <c r="F5" s="23">
        <v>36901025.990000002</v>
      </c>
      <c r="G5" s="24">
        <v>250864418.35999998</v>
      </c>
      <c r="H5" s="25"/>
      <c r="I5" s="26"/>
      <c r="J5" s="27">
        <v>1487.78</v>
      </c>
      <c r="K5" s="27">
        <v>134011.73300000001</v>
      </c>
      <c r="L5" s="28">
        <v>42576890.289999992</v>
      </c>
      <c r="M5" s="29"/>
      <c r="N5" s="30"/>
    </row>
    <row r="6" spans="1:256" x14ac:dyDescent="0.2">
      <c r="B6" s="744"/>
      <c r="C6" s="766"/>
      <c r="D6" s="126" t="s">
        <v>50</v>
      </c>
      <c r="E6" s="33">
        <f>F6+G6</f>
        <v>943209.11</v>
      </c>
      <c r="F6" s="33"/>
      <c r="G6" s="34">
        <v>943209.11</v>
      </c>
      <c r="H6" s="35"/>
      <c r="I6" s="36"/>
      <c r="J6" s="34"/>
      <c r="K6" s="34"/>
      <c r="L6" s="34">
        <v>38041</v>
      </c>
      <c r="M6" s="37"/>
      <c r="N6" s="30"/>
    </row>
    <row r="7" spans="1:256" s="141" customFormat="1" x14ac:dyDescent="0.2">
      <c r="A7" s="138"/>
      <c r="B7" s="744"/>
      <c r="C7" s="766"/>
      <c r="D7" s="126" t="s">
        <v>51</v>
      </c>
      <c r="E7" s="33">
        <f>F7+G7</f>
        <v>123936334.99999972</v>
      </c>
      <c r="F7" s="33">
        <v>2328143.8199999998</v>
      </c>
      <c r="G7" s="33">
        <v>121608191.17999972</v>
      </c>
      <c r="H7" s="35"/>
      <c r="I7" s="36"/>
      <c r="J7" s="34">
        <v>2332.83</v>
      </c>
      <c r="K7" s="34">
        <v>356154.74900000001</v>
      </c>
      <c r="L7" s="34">
        <v>210737569.77832156</v>
      </c>
      <c r="M7" s="37"/>
      <c r="N7" s="30"/>
      <c r="O7" s="138"/>
    </row>
    <row r="8" spans="1:256" s="141" customFormat="1" x14ac:dyDescent="0.2">
      <c r="A8" s="138"/>
      <c r="B8" s="744"/>
      <c r="C8" s="766"/>
      <c r="D8" s="127" t="s">
        <v>52</v>
      </c>
      <c r="E8" s="40">
        <f>F8+G8</f>
        <v>1000</v>
      </c>
      <c r="F8" s="40"/>
      <c r="G8" s="40">
        <v>1000</v>
      </c>
      <c r="H8" s="35"/>
      <c r="I8" s="36"/>
      <c r="J8" s="34"/>
      <c r="K8" s="34">
        <v>20</v>
      </c>
      <c r="L8" s="34">
        <v>6</v>
      </c>
      <c r="M8" s="37"/>
      <c r="N8" s="30"/>
      <c r="O8" s="138"/>
    </row>
    <row r="9" spans="1:256" s="141" customFormat="1" x14ac:dyDescent="0.2">
      <c r="A9" s="138"/>
      <c r="B9" s="744"/>
      <c r="C9" s="766"/>
      <c r="D9" s="127" t="s">
        <v>53</v>
      </c>
      <c r="E9" s="33">
        <f>F9+G9</f>
        <v>710521</v>
      </c>
      <c r="F9" s="41"/>
      <c r="G9" s="41">
        <v>710521</v>
      </c>
      <c r="H9" s="35"/>
      <c r="I9" s="36"/>
      <c r="J9" s="34"/>
      <c r="K9" s="34"/>
      <c r="L9" s="34">
        <v>1841</v>
      </c>
      <c r="M9" s="37"/>
      <c r="N9" s="30"/>
      <c r="O9" s="142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3"/>
    </row>
    <row r="10" spans="1:256" s="141" customFormat="1" x14ac:dyDescent="0.2">
      <c r="A10" s="138"/>
      <c r="B10" s="744"/>
      <c r="C10" s="767"/>
      <c r="D10" s="128" t="s">
        <v>54</v>
      </c>
      <c r="E10" s="44">
        <f>SUM(E5:E9)</f>
        <v>413356509.45999968</v>
      </c>
      <c r="F10" s="44">
        <f>SUM(F5:F9)</f>
        <v>39229169.810000002</v>
      </c>
      <c r="G10" s="116">
        <f>SUM(G5:G9)</f>
        <v>374127339.64999974</v>
      </c>
      <c r="H10" s="117"/>
      <c r="I10" s="45"/>
      <c r="J10" s="44">
        <f>SUM(J5:J9)</f>
        <v>3820.6099999999997</v>
      </c>
      <c r="K10" s="44">
        <f>SUM(K5:K9)</f>
        <v>490186.48200000002</v>
      </c>
      <c r="L10" s="44">
        <f>SUM(L5:L9)</f>
        <v>253354348.06832156</v>
      </c>
      <c r="M10" s="46"/>
      <c r="N10" s="47"/>
      <c r="O10" s="138"/>
    </row>
    <row r="11" spans="1:256" ht="13.15" customHeight="1" x14ac:dyDescent="0.2">
      <c r="B11" s="744"/>
      <c r="C11" s="774" t="s">
        <v>55</v>
      </c>
      <c r="D11" s="125" t="s">
        <v>49</v>
      </c>
      <c r="E11" s="34">
        <f>F11+G11</f>
        <v>13028499.380000001</v>
      </c>
      <c r="F11" s="34">
        <v>392238.63</v>
      </c>
      <c r="G11" s="34">
        <v>12636260.75</v>
      </c>
      <c r="H11" s="35"/>
      <c r="I11" s="36"/>
      <c r="J11" s="34"/>
      <c r="K11" s="34">
        <v>751.68799999999999</v>
      </c>
      <c r="L11" s="34">
        <v>1862143.03</v>
      </c>
      <c r="M11" s="37"/>
      <c r="N11" s="30"/>
      <c r="HQ11" s="141"/>
      <c r="HR11" s="141"/>
      <c r="HS11" s="141"/>
      <c r="HT11" s="141"/>
      <c r="HU11" s="141"/>
      <c r="HV11" s="141"/>
      <c r="HW11" s="141"/>
      <c r="HX11" s="141"/>
      <c r="HY11" s="141"/>
      <c r="HZ11" s="141"/>
      <c r="IA11" s="141"/>
      <c r="IB11" s="141"/>
      <c r="IC11" s="141"/>
      <c r="ID11" s="141"/>
      <c r="IE11" s="141"/>
      <c r="IF11" s="141"/>
      <c r="IG11" s="141"/>
      <c r="IH11" s="141"/>
      <c r="II11" s="141"/>
      <c r="IJ11" s="141"/>
      <c r="IK11" s="141"/>
      <c r="IL11" s="141"/>
      <c r="IM11" s="141"/>
      <c r="IN11" s="141"/>
      <c r="IO11" s="141"/>
      <c r="IP11" s="141"/>
      <c r="IQ11" s="141"/>
      <c r="IR11" s="141"/>
      <c r="IS11" s="141"/>
      <c r="IT11" s="141"/>
      <c r="IU11" s="141"/>
      <c r="IV11" s="141"/>
    </row>
    <row r="12" spans="1:256" x14ac:dyDescent="0.2">
      <c r="B12" s="744"/>
      <c r="C12" s="766"/>
      <c r="D12" s="126" t="s">
        <v>50</v>
      </c>
      <c r="E12" s="34">
        <f>F12+G12</f>
        <v>265200</v>
      </c>
      <c r="F12" s="33"/>
      <c r="G12" s="33">
        <v>265200</v>
      </c>
      <c r="H12" s="35"/>
      <c r="I12" s="36"/>
      <c r="J12" s="34"/>
      <c r="K12" s="34"/>
      <c r="L12" s="34">
        <v>102000</v>
      </c>
      <c r="M12" s="37"/>
      <c r="N12" s="30"/>
    </row>
    <row r="13" spans="1:256" x14ac:dyDescent="0.2">
      <c r="B13" s="744"/>
      <c r="C13" s="766"/>
      <c r="D13" s="127" t="s">
        <v>51</v>
      </c>
      <c r="E13" s="34">
        <f>F13+G13</f>
        <v>12068968.639999982</v>
      </c>
      <c r="F13" s="40">
        <v>7875</v>
      </c>
      <c r="G13" s="40">
        <v>12061093.639999982</v>
      </c>
      <c r="H13" s="35"/>
      <c r="I13" s="36"/>
      <c r="J13" s="34"/>
      <c r="K13" s="34">
        <v>169.42500000000001</v>
      </c>
      <c r="L13" s="34">
        <v>1819056.4800000067</v>
      </c>
      <c r="M13" s="37">
        <v>40</v>
      </c>
      <c r="N13" s="30"/>
    </row>
    <row r="14" spans="1:256" x14ac:dyDescent="0.2">
      <c r="B14" s="744"/>
      <c r="C14" s="767"/>
      <c r="D14" s="128" t="s">
        <v>54</v>
      </c>
      <c r="E14" s="44">
        <f>SUM(E11:E13)</f>
        <v>25362668.019999981</v>
      </c>
      <c r="F14" s="44">
        <f>SUM(F11:F13)</f>
        <v>400113.63</v>
      </c>
      <c r="G14" s="44">
        <f>SUM(G11:G13)</f>
        <v>24962554.389999982</v>
      </c>
      <c r="H14" s="118"/>
      <c r="I14" s="119"/>
      <c r="J14" s="52"/>
      <c r="K14" s="52">
        <f>SUM(K11:K13)</f>
        <v>921.11300000000006</v>
      </c>
      <c r="L14" s="52">
        <f>SUM(L11:L13)</f>
        <v>3783199.5100000068</v>
      </c>
      <c r="M14" s="120">
        <f>SUM(M11:M13)</f>
        <v>40</v>
      </c>
      <c r="N14" s="121"/>
    </row>
    <row r="15" spans="1:256" x14ac:dyDescent="0.2">
      <c r="B15" s="744"/>
      <c r="C15" s="774" t="s">
        <v>37</v>
      </c>
      <c r="D15" s="125" t="s">
        <v>49</v>
      </c>
      <c r="E15" s="55">
        <f t="shared" ref="E15:G17" si="0">E5+E11</f>
        <v>300793943.72999996</v>
      </c>
      <c r="F15" s="55">
        <f t="shared" si="0"/>
        <v>37293264.620000005</v>
      </c>
      <c r="G15" s="55">
        <f t="shared" si="0"/>
        <v>263500679.10999998</v>
      </c>
      <c r="H15" s="56"/>
      <c r="I15" s="57"/>
      <c r="J15" s="58">
        <f t="shared" ref="J15:L17" si="1">J5+J11</f>
        <v>1487.78</v>
      </c>
      <c r="K15" s="58">
        <f t="shared" si="1"/>
        <v>134763.421</v>
      </c>
      <c r="L15" s="58">
        <f t="shared" si="1"/>
        <v>44439033.319999993</v>
      </c>
      <c r="M15" s="59"/>
      <c r="N15" s="60"/>
    </row>
    <row r="16" spans="1:256" x14ac:dyDescent="0.2">
      <c r="B16" s="744"/>
      <c r="C16" s="766"/>
      <c r="D16" s="126" t="s">
        <v>50</v>
      </c>
      <c r="E16" s="61">
        <f t="shared" si="0"/>
        <v>1208409.1099999999</v>
      </c>
      <c r="F16" s="61">
        <f t="shared" si="0"/>
        <v>0</v>
      </c>
      <c r="G16" s="61">
        <f t="shared" si="0"/>
        <v>1208409.1099999999</v>
      </c>
      <c r="H16" s="62"/>
      <c r="I16" s="63"/>
      <c r="J16" s="64">
        <f t="shared" si="1"/>
        <v>0</v>
      </c>
      <c r="K16" s="64">
        <f t="shared" si="1"/>
        <v>0</v>
      </c>
      <c r="L16" s="64">
        <f t="shared" si="1"/>
        <v>140041</v>
      </c>
      <c r="M16" s="65"/>
      <c r="N16" s="66"/>
    </row>
    <row r="17" spans="1:256" x14ac:dyDescent="0.2">
      <c r="B17" s="744"/>
      <c r="C17" s="766"/>
      <c r="D17" s="126" t="s">
        <v>51</v>
      </c>
      <c r="E17" s="61">
        <f t="shared" si="0"/>
        <v>136005303.63999969</v>
      </c>
      <c r="F17" s="61">
        <f t="shared" si="0"/>
        <v>2336018.8199999998</v>
      </c>
      <c r="G17" s="61">
        <f t="shared" si="0"/>
        <v>133669284.81999971</v>
      </c>
      <c r="H17" s="62"/>
      <c r="I17" s="63"/>
      <c r="J17" s="64">
        <f t="shared" si="1"/>
        <v>2332.83</v>
      </c>
      <c r="K17" s="64">
        <f t="shared" si="1"/>
        <v>356324.174</v>
      </c>
      <c r="L17" s="64">
        <f t="shared" si="1"/>
        <v>212556626.25832158</v>
      </c>
      <c r="M17" s="65"/>
      <c r="N17" s="66"/>
    </row>
    <row r="18" spans="1:256" x14ac:dyDescent="0.2">
      <c r="B18" s="744"/>
      <c r="C18" s="766"/>
      <c r="D18" s="127" t="s">
        <v>52</v>
      </c>
      <c r="E18" s="67">
        <f t="shared" ref="E18:G19" si="2">E8</f>
        <v>1000</v>
      </c>
      <c r="F18" s="67">
        <f t="shared" si="2"/>
        <v>0</v>
      </c>
      <c r="G18" s="67">
        <f t="shared" si="2"/>
        <v>1000</v>
      </c>
      <c r="H18" s="68"/>
      <c r="I18" s="69"/>
      <c r="J18" s="70">
        <f t="shared" ref="J18:L19" si="3">J8</f>
        <v>0</v>
      </c>
      <c r="K18" s="70">
        <f t="shared" si="3"/>
        <v>20</v>
      </c>
      <c r="L18" s="70">
        <f t="shared" si="3"/>
        <v>6</v>
      </c>
      <c r="M18" s="71"/>
      <c r="N18" s="72"/>
    </row>
    <row r="19" spans="1:256" s="141" customFormat="1" x14ac:dyDescent="0.2">
      <c r="A19" s="138"/>
      <c r="B19" s="744"/>
      <c r="C19" s="766"/>
      <c r="D19" s="127" t="s">
        <v>53</v>
      </c>
      <c r="E19" s="70">
        <f t="shared" si="2"/>
        <v>710521</v>
      </c>
      <c r="F19" s="70">
        <f t="shared" si="2"/>
        <v>0</v>
      </c>
      <c r="G19" s="70">
        <f t="shared" si="2"/>
        <v>710521</v>
      </c>
      <c r="H19" s="68"/>
      <c r="I19" s="69"/>
      <c r="J19" s="70">
        <f t="shared" si="3"/>
        <v>0</v>
      </c>
      <c r="K19" s="70">
        <f t="shared" si="3"/>
        <v>0</v>
      </c>
      <c r="L19" s="70">
        <f t="shared" si="3"/>
        <v>1841</v>
      </c>
      <c r="M19" s="71"/>
      <c r="N19" s="72"/>
      <c r="O19" s="142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  <c r="IU19" s="143"/>
      <c r="IV19" s="143"/>
    </row>
    <row r="20" spans="1:256" x14ac:dyDescent="0.2">
      <c r="B20" s="745"/>
      <c r="C20" s="767"/>
      <c r="D20" s="129" t="s">
        <v>54</v>
      </c>
      <c r="E20" s="75">
        <f>SUM(E15:E19)</f>
        <v>438719177.47999966</v>
      </c>
      <c r="F20" s="75">
        <f>SUM(F15:F19)</f>
        <v>39629283.440000005</v>
      </c>
      <c r="G20" s="75">
        <f>SUM(G15:G19)</f>
        <v>399089894.03999972</v>
      </c>
      <c r="H20" s="122"/>
      <c r="I20" s="76"/>
      <c r="J20" s="77">
        <f>SUM(J15:J19)</f>
        <v>3820.6099999999997</v>
      </c>
      <c r="K20" s="77">
        <f>SUM(K15:K19)</f>
        <v>491107.59499999997</v>
      </c>
      <c r="L20" s="77">
        <f>SUM(L15:L19)</f>
        <v>257137547.57832158</v>
      </c>
      <c r="M20" s="78"/>
      <c r="N20" s="79"/>
    </row>
    <row r="21" spans="1:256" ht="12.75" customHeight="1" x14ac:dyDescent="0.2">
      <c r="B21" s="749" t="s">
        <v>56</v>
      </c>
      <c r="C21" s="774" t="s">
        <v>57</v>
      </c>
      <c r="D21" s="125" t="s">
        <v>49</v>
      </c>
      <c r="E21" s="51">
        <f>F21+G21</f>
        <v>64462197.899999991</v>
      </c>
      <c r="F21" s="51">
        <v>15078077.59</v>
      </c>
      <c r="G21" s="34">
        <v>49384120.309999987</v>
      </c>
      <c r="H21" s="56">
        <v>258911.09</v>
      </c>
      <c r="I21" s="57">
        <v>17466</v>
      </c>
      <c r="J21" s="58">
        <v>17571.3</v>
      </c>
      <c r="K21" s="58">
        <v>37027.879999999997</v>
      </c>
      <c r="L21" s="58">
        <v>17115262.420000002</v>
      </c>
      <c r="M21" s="59">
        <v>2793.3220000000006</v>
      </c>
      <c r="N21" s="60">
        <v>105.083</v>
      </c>
    </row>
    <row r="22" spans="1:256" x14ac:dyDescent="0.2">
      <c r="B22" s="744"/>
      <c r="C22" s="766"/>
      <c r="D22" s="127" t="s">
        <v>50</v>
      </c>
      <c r="E22" s="40">
        <f>F22+G22</f>
        <v>2066.16</v>
      </c>
      <c r="F22" s="40"/>
      <c r="G22" s="40">
        <v>2066.16</v>
      </c>
      <c r="H22" s="56"/>
      <c r="I22" s="57"/>
      <c r="J22" s="58">
        <v>10583</v>
      </c>
      <c r="K22" s="58">
        <v>65</v>
      </c>
      <c r="L22" s="58">
        <v>140</v>
      </c>
      <c r="M22" s="59"/>
      <c r="N22" s="60">
        <v>4.2</v>
      </c>
    </row>
    <row r="23" spans="1:256" ht="13.5" thickBot="1" x14ac:dyDescent="0.25">
      <c r="B23" s="744"/>
      <c r="C23" s="766"/>
      <c r="D23" s="130" t="s">
        <v>54</v>
      </c>
      <c r="E23" s="85">
        <f>SUM(E21:E22)</f>
        <v>64464264.059999987</v>
      </c>
      <c r="F23" s="85">
        <f>SUM(F21:F22)</f>
        <v>15078077.59</v>
      </c>
      <c r="G23" s="85">
        <f>SUM(G21:G22)</f>
        <v>49386186.469999984</v>
      </c>
      <c r="H23" s="86">
        <f>SUM(H21:H22)</f>
        <v>258911.09</v>
      </c>
      <c r="I23" s="87">
        <f t="shared" ref="I23:N23" si="4">SUM(I21:I22)</f>
        <v>17466</v>
      </c>
      <c r="J23" s="87">
        <f t="shared" si="4"/>
        <v>28154.3</v>
      </c>
      <c r="K23" s="87">
        <f t="shared" si="4"/>
        <v>37092.879999999997</v>
      </c>
      <c r="L23" s="87">
        <f t="shared" si="4"/>
        <v>17115402.420000002</v>
      </c>
      <c r="M23" s="87">
        <f t="shared" si="4"/>
        <v>2793.3220000000006</v>
      </c>
      <c r="N23" s="88">
        <f t="shared" si="4"/>
        <v>109.283</v>
      </c>
    </row>
    <row r="24" spans="1:256" ht="14.25" customHeight="1" thickTop="1" x14ac:dyDescent="0.2">
      <c r="B24" s="772" t="s">
        <v>58</v>
      </c>
      <c r="C24" s="773"/>
      <c r="D24" s="131" t="s">
        <v>49</v>
      </c>
      <c r="E24" s="91">
        <f t="shared" ref="E24:N25" si="5">E5+E11+E21</f>
        <v>365256141.62999994</v>
      </c>
      <c r="F24" s="91">
        <f t="shared" si="5"/>
        <v>52371342.210000008</v>
      </c>
      <c r="G24" s="91">
        <f t="shared" si="5"/>
        <v>312884799.41999996</v>
      </c>
      <c r="H24" s="92">
        <f t="shared" si="5"/>
        <v>258911.09</v>
      </c>
      <c r="I24" s="93">
        <f t="shared" si="5"/>
        <v>17466</v>
      </c>
      <c r="J24" s="93">
        <f t="shared" si="5"/>
        <v>19059.079999999998</v>
      </c>
      <c r="K24" s="93">
        <f t="shared" si="5"/>
        <v>171791.30100000001</v>
      </c>
      <c r="L24" s="94">
        <f t="shared" si="5"/>
        <v>61554295.739999995</v>
      </c>
      <c r="M24" s="93">
        <f t="shared" si="5"/>
        <v>2793.3220000000006</v>
      </c>
      <c r="N24" s="60">
        <f t="shared" si="5"/>
        <v>105.083</v>
      </c>
    </row>
    <row r="25" spans="1:256" x14ac:dyDescent="0.2">
      <c r="B25" s="739"/>
      <c r="C25" s="740"/>
      <c r="D25" s="132" t="s">
        <v>50</v>
      </c>
      <c r="E25" s="61">
        <f t="shared" si="5"/>
        <v>1210475.2699999998</v>
      </c>
      <c r="F25" s="61">
        <f t="shared" si="5"/>
        <v>0</v>
      </c>
      <c r="G25" s="61">
        <f t="shared" si="5"/>
        <v>1210475.2699999998</v>
      </c>
      <c r="H25" s="62">
        <f t="shared" si="5"/>
        <v>0</v>
      </c>
      <c r="I25" s="64">
        <f t="shared" si="5"/>
        <v>0</v>
      </c>
      <c r="J25" s="64">
        <f t="shared" si="5"/>
        <v>10583</v>
      </c>
      <c r="K25" s="64">
        <f>K6+K12+K22</f>
        <v>65</v>
      </c>
      <c r="L25" s="63">
        <f>L6+L12+L22</f>
        <v>140181</v>
      </c>
      <c r="M25" s="64">
        <f t="shared" si="5"/>
        <v>0</v>
      </c>
      <c r="N25" s="66">
        <f t="shared" si="5"/>
        <v>4.2</v>
      </c>
    </row>
    <row r="26" spans="1:256" x14ac:dyDescent="0.2">
      <c r="B26" s="739"/>
      <c r="C26" s="740"/>
      <c r="D26" s="132" t="s">
        <v>51</v>
      </c>
      <c r="E26" s="61">
        <f>E7+E13</f>
        <v>136005303.63999969</v>
      </c>
      <c r="F26" s="61">
        <f>F7+F13</f>
        <v>2336018.8199999998</v>
      </c>
      <c r="G26" s="61">
        <f>G7+G13</f>
        <v>133669284.81999971</v>
      </c>
      <c r="H26" s="62">
        <f>H7+H13</f>
        <v>0</v>
      </c>
      <c r="I26" s="64">
        <f t="shared" ref="I26:N26" si="6">I7+I13</f>
        <v>0</v>
      </c>
      <c r="J26" s="64">
        <f t="shared" si="6"/>
        <v>2332.83</v>
      </c>
      <c r="K26" s="64">
        <f>K7+K13</f>
        <v>356324.174</v>
      </c>
      <c r="L26" s="63">
        <f t="shared" si="6"/>
        <v>212556626.25832158</v>
      </c>
      <c r="M26" s="64">
        <f t="shared" si="6"/>
        <v>40</v>
      </c>
      <c r="N26" s="66">
        <f t="shared" si="6"/>
        <v>0</v>
      </c>
    </row>
    <row r="27" spans="1:256" x14ac:dyDescent="0.2">
      <c r="B27" s="739"/>
      <c r="C27" s="740"/>
      <c r="D27" s="133" t="s">
        <v>52</v>
      </c>
      <c r="E27" s="67">
        <f t="shared" ref="E27:N28" si="7">E8</f>
        <v>1000</v>
      </c>
      <c r="F27" s="67">
        <f t="shared" si="7"/>
        <v>0</v>
      </c>
      <c r="G27" s="67">
        <f t="shared" si="7"/>
        <v>1000</v>
      </c>
      <c r="H27" s="68">
        <f t="shared" si="7"/>
        <v>0</v>
      </c>
      <c r="I27" s="70">
        <f t="shared" si="7"/>
        <v>0</v>
      </c>
      <c r="J27" s="70">
        <f t="shared" si="7"/>
        <v>0</v>
      </c>
      <c r="K27" s="64">
        <f t="shared" si="7"/>
        <v>20</v>
      </c>
      <c r="L27" s="69">
        <f>L8</f>
        <v>6</v>
      </c>
      <c r="M27" s="70">
        <f t="shared" si="7"/>
        <v>0</v>
      </c>
      <c r="N27" s="72">
        <f t="shared" si="7"/>
        <v>0</v>
      </c>
    </row>
    <row r="28" spans="1:256" x14ac:dyDescent="0.2">
      <c r="B28" s="739"/>
      <c r="C28" s="740"/>
      <c r="D28" s="134" t="s">
        <v>53</v>
      </c>
      <c r="E28" s="101">
        <f t="shared" si="7"/>
        <v>710521</v>
      </c>
      <c r="F28" s="101">
        <f t="shared" si="7"/>
        <v>0</v>
      </c>
      <c r="G28" s="101">
        <f t="shared" si="7"/>
        <v>710521</v>
      </c>
      <c r="H28" s="102">
        <f t="shared" si="7"/>
        <v>0</v>
      </c>
      <c r="I28" s="103">
        <f t="shared" si="7"/>
        <v>0</v>
      </c>
      <c r="J28" s="103">
        <f t="shared" si="7"/>
        <v>0</v>
      </c>
      <c r="K28" s="103">
        <f t="shared" si="7"/>
        <v>0</v>
      </c>
      <c r="L28" s="104">
        <f t="shared" si="7"/>
        <v>1841</v>
      </c>
      <c r="M28" s="103">
        <f t="shared" si="7"/>
        <v>0</v>
      </c>
      <c r="N28" s="105">
        <f t="shared" si="7"/>
        <v>0</v>
      </c>
    </row>
    <row r="29" spans="1:256" ht="14.25" customHeight="1" thickBot="1" x14ac:dyDescent="0.25">
      <c r="B29" s="741"/>
      <c r="C29" s="742"/>
      <c r="D29" s="135" t="s">
        <v>37</v>
      </c>
      <c r="E29" s="108">
        <f t="shared" ref="E29:N29" si="8">SUM(E24:E28)</f>
        <v>503183441.5399996</v>
      </c>
      <c r="F29" s="108">
        <f t="shared" si="8"/>
        <v>54707361.030000009</v>
      </c>
      <c r="G29" s="109">
        <f t="shared" si="8"/>
        <v>448476080.50999963</v>
      </c>
      <c r="H29" s="110">
        <f t="shared" si="8"/>
        <v>258911.09</v>
      </c>
      <c r="I29" s="111">
        <f t="shared" si="8"/>
        <v>17466</v>
      </c>
      <c r="J29" s="108">
        <f t="shared" si="8"/>
        <v>31974.909999999996</v>
      </c>
      <c r="K29" s="108">
        <f t="shared" si="8"/>
        <v>528200.47499999998</v>
      </c>
      <c r="L29" s="108">
        <f t="shared" si="8"/>
        <v>274252949.99832159</v>
      </c>
      <c r="M29" s="109">
        <f t="shared" si="8"/>
        <v>2833.3220000000006</v>
      </c>
      <c r="N29" s="112">
        <f t="shared" si="8"/>
        <v>109.283</v>
      </c>
    </row>
    <row r="30" spans="1:256" s="137" customFormat="1" ht="21" customHeight="1" thickTop="1" x14ac:dyDescent="0.2"/>
    <row r="31" spans="1:256" x14ac:dyDescent="0.2">
      <c r="B31" s="11" t="s">
        <v>59</v>
      </c>
      <c r="F31" s="144"/>
      <c r="L31" s="145"/>
    </row>
    <row r="32" spans="1:256" x14ac:dyDescent="0.2">
      <c r="E32" s="146"/>
      <c r="F32" s="147"/>
      <c r="J32" s="145"/>
      <c r="K32" s="145"/>
      <c r="L32" s="145"/>
    </row>
    <row r="33" spans="3:12" x14ac:dyDescent="0.2">
      <c r="E33" s="146"/>
      <c r="F33" s="146"/>
      <c r="G33" s="145"/>
      <c r="L33" s="145"/>
    </row>
    <row r="34" spans="3:12" x14ac:dyDescent="0.2">
      <c r="E34" s="146"/>
      <c r="F34" s="148"/>
      <c r="G34" s="149"/>
      <c r="J34" s="149"/>
      <c r="K34" s="149"/>
      <c r="L34" s="149"/>
    </row>
    <row r="35" spans="3:12" x14ac:dyDescent="0.2">
      <c r="E35" s="145"/>
      <c r="F35" s="145"/>
    </row>
    <row r="36" spans="3:12" x14ac:dyDescent="0.2">
      <c r="C36" s="150"/>
      <c r="D36" s="149"/>
      <c r="E36" s="145"/>
      <c r="F36" s="151"/>
      <c r="G36" s="145"/>
      <c r="J36" s="145"/>
      <c r="K36" s="145"/>
      <c r="L36" s="145"/>
    </row>
    <row r="37" spans="3:12" x14ac:dyDescent="0.2">
      <c r="D37" s="149"/>
      <c r="E37" s="145"/>
      <c r="F37" s="151"/>
      <c r="G37" s="145"/>
      <c r="J37" s="145"/>
      <c r="K37" s="145"/>
    </row>
    <row r="38" spans="3:12" x14ac:dyDescent="0.2">
      <c r="C38" s="145"/>
      <c r="D38" s="149"/>
      <c r="E38" s="145"/>
      <c r="F38" s="151"/>
      <c r="G38" s="145"/>
    </row>
    <row r="39" spans="3:12" x14ac:dyDescent="0.2">
      <c r="D39" s="149"/>
      <c r="E39" s="145"/>
      <c r="F39" s="151"/>
      <c r="G39" s="145"/>
      <c r="H39" s="145"/>
      <c r="I39" s="145"/>
      <c r="J39" s="145"/>
      <c r="K39" s="145"/>
    </row>
    <row r="40" spans="3:12" x14ac:dyDescent="0.2">
      <c r="F40" s="145"/>
    </row>
    <row r="41" spans="3:12" x14ac:dyDescent="0.2">
      <c r="F41" s="145"/>
    </row>
    <row r="42" spans="3:12" x14ac:dyDescent="0.2">
      <c r="F42" s="145"/>
    </row>
    <row r="43" spans="3:12" x14ac:dyDescent="0.2">
      <c r="F43" s="145"/>
    </row>
    <row r="44" spans="3:12" x14ac:dyDescent="0.2">
      <c r="F44" s="145"/>
    </row>
    <row r="45" spans="3:12" x14ac:dyDescent="0.2">
      <c r="F45" s="145"/>
    </row>
    <row r="46" spans="3:12" x14ac:dyDescent="0.2">
      <c r="F46" s="145"/>
    </row>
    <row r="47" spans="3:12" x14ac:dyDescent="0.2">
      <c r="F47" s="145"/>
    </row>
    <row r="48" spans="3:12" x14ac:dyDescent="0.2">
      <c r="F48" s="145"/>
    </row>
    <row r="49" spans="6:6" x14ac:dyDescent="0.2">
      <c r="F49" s="145"/>
    </row>
    <row r="50" spans="6:6" x14ac:dyDescent="0.2">
      <c r="F50" s="145"/>
    </row>
    <row r="51" spans="6:6" x14ac:dyDescent="0.2">
      <c r="F51" s="145"/>
    </row>
    <row r="52" spans="6:6" x14ac:dyDescent="0.2">
      <c r="F52" s="145"/>
    </row>
    <row r="53" spans="6:6" x14ac:dyDescent="0.2">
      <c r="F53" s="145"/>
    </row>
    <row r="54" spans="6:6" x14ac:dyDescent="0.2">
      <c r="F54" s="145"/>
    </row>
    <row r="55" spans="6:6" x14ac:dyDescent="0.2">
      <c r="F55" s="145"/>
    </row>
    <row r="56" spans="6:6" x14ac:dyDescent="0.2">
      <c r="F56" s="145"/>
    </row>
    <row r="57" spans="6:6" x14ac:dyDescent="0.2">
      <c r="F57" s="145"/>
    </row>
    <row r="58" spans="6:6" x14ac:dyDescent="0.2">
      <c r="F58" s="145"/>
    </row>
    <row r="59" spans="6:6" x14ac:dyDescent="0.2">
      <c r="F59" s="145"/>
    </row>
    <row r="60" spans="6:6" x14ac:dyDescent="0.2">
      <c r="F60" s="145"/>
    </row>
    <row r="61" spans="6:6" x14ac:dyDescent="0.2">
      <c r="F61" s="145"/>
    </row>
    <row r="62" spans="6:6" x14ac:dyDescent="0.2">
      <c r="F62" s="145"/>
    </row>
    <row r="63" spans="6:6" x14ac:dyDescent="0.2">
      <c r="F63" s="145"/>
    </row>
    <row r="64" spans="6:6" x14ac:dyDescent="0.2">
      <c r="F64" s="145"/>
    </row>
    <row r="65" spans="6:6" x14ac:dyDescent="0.2">
      <c r="F65" s="145"/>
    </row>
    <row r="66" spans="6:6" x14ac:dyDescent="0.2">
      <c r="F66" s="145"/>
    </row>
    <row r="67" spans="6:6" x14ac:dyDescent="0.2">
      <c r="F67" s="145"/>
    </row>
    <row r="68" spans="6:6" x14ac:dyDescent="0.2">
      <c r="F68" s="145"/>
    </row>
    <row r="69" spans="6:6" x14ac:dyDescent="0.2">
      <c r="F69" s="145"/>
    </row>
    <row r="70" spans="6:6" x14ac:dyDescent="0.2">
      <c r="F70" s="145"/>
    </row>
    <row r="71" spans="6:6" x14ac:dyDescent="0.2">
      <c r="F71" s="145"/>
    </row>
    <row r="72" spans="6:6" x14ac:dyDescent="0.2">
      <c r="F72" s="145"/>
    </row>
    <row r="73" spans="6:6" x14ac:dyDescent="0.2">
      <c r="F73" s="145"/>
    </row>
    <row r="74" spans="6:6" x14ac:dyDescent="0.2">
      <c r="F74" s="145"/>
    </row>
    <row r="75" spans="6:6" x14ac:dyDescent="0.2">
      <c r="F75" s="145"/>
    </row>
    <row r="76" spans="6:6" x14ac:dyDescent="0.2">
      <c r="F76" s="145"/>
    </row>
    <row r="77" spans="6:6" x14ac:dyDescent="0.2">
      <c r="F77" s="145"/>
    </row>
    <row r="78" spans="6:6" x14ac:dyDescent="0.2">
      <c r="F78" s="145"/>
    </row>
    <row r="79" spans="6:6" x14ac:dyDescent="0.2">
      <c r="F79" s="145"/>
    </row>
    <row r="80" spans="6:6" x14ac:dyDescent="0.2">
      <c r="F80" s="145"/>
    </row>
    <row r="81" spans="6:6" x14ac:dyDescent="0.2">
      <c r="F81" s="145"/>
    </row>
    <row r="82" spans="6:6" x14ac:dyDescent="0.2">
      <c r="F82" s="145"/>
    </row>
    <row r="83" spans="6:6" x14ac:dyDescent="0.2">
      <c r="F83" s="145"/>
    </row>
    <row r="84" spans="6:6" x14ac:dyDescent="0.2">
      <c r="F84" s="145"/>
    </row>
    <row r="85" spans="6:6" x14ac:dyDescent="0.2">
      <c r="F85" s="145"/>
    </row>
    <row r="86" spans="6:6" x14ac:dyDescent="0.2">
      <c r="F86" s="145"/>
    </row>
    <row r="87" spans="6:6" x14ac:dyDescent="0.2">
      <c r="F87" s="145"/>
    </row>
    <row r="88" spans="6:6" x14ac:dyDescent="0.2">
      <c r="F88" s="145"/>
    </row>
    <row r="89" spans="6:6" x14ac:dyDescent="0.2">
      <c r="F89" s="145"/>
    </row>
    <row r="90" spans="6:6" x14ac:dyDescent="0.2">
      <c r="F90" s="145"/>
    </row>
    <row r="91" spans="6:6" x14ac:dyDescent="0.2">
      <c r="F91" s="145"/>
    </row>
    <row r="92" spans="6:6" x14ac:dyDescent="0.2">
      <c r="F92" s="145"/>
    </row>
    <row r="93" spans="6:6" x14ac:dyDescent="0.2">
      <c r="F93" s="145"/>
    </row>
    <row r="94" spans="6:6" x14ac:dyDescent="0.2">
      <c r="F94" s="145"/>
    </row>
    <row r="95" spans="6:6" x14ac:dyDescent="0.2">
      <c r="F95" s="145"/>
    </row>
    <row r="96" spans="6:6" x14ac:dyDescent="0.2">
      <c r="F96" s="145"/>
    </row>
    <row r="97" spans="6:6" x14ac:dyDescent="0.2">
      <c r="F97" s="145"/>
    </row>
    <row r="98" spans="6:6" x14ac:dyDescent="0.2">
      <c r="F98" s="145"/>
    </row>
    <row r="99" spans="6:6" x14ac:dyDescent="0.2">
      <c r="F99" s="145"/>
    </row>
    <row r="100" spans="6:6" x14ac:dyDescent="0.2">
      <c r="F100" s="145"/>
    </row>
    <row r="101" spans="6:6" x14ac:dyDescent="0.2">
      <c r="F101" s="145"/>
    </row>
    <row r="102" spans="6:6" x14ac:dyDescent="0.2">
      <c r="F102" s="145"/>
    </row>
    <row r="103" spans="6:6" x14ac:dyDescent="0.2">
      <c r="F103" s="145"/>
    </row>
    <row r="104" spans="6:6" x14ac:dyDescent="0.2">
      <c r="F104" s="145"/>
    </row>
    <row r="105" spans="6:6" x14ac:dyDescent="0.2">
      <c r="F105" s="145"/>
    </row>
    <row r="106" spans="6:6" x14ac:dyDescent="0.2">
      <c r="F106" s="145"/>
    </row>
    <row r="107" spans="6:6" x14ac:dyDescent="0.2">
      <c r="F107" s="145"/>
    </row>
    <row r="108" spans="6:6" x14ac:dyDescent="0.2">
      <c r="F108" s="145"/>
    </row>
  </sheetData>
  <mergeCells count="13">
    <mergeCell ref="B1:N1"/>
    <mergeCell ref="B3:B4"/>
    <mergeCell ref="C3:C4"/>
    <mergeCell ref="D3:D4"/>
    <mergeCell ref="E3:G3"/>
    <mergeCell ref="H3:N3"/>
    <mergeCell ref="B24:C29"/>
    <mergeCell ref="B5:B20"/>
    <mergeCell ref="C5:C10"/>
    <mergeCell ref="C11:C14"/>
    <mergeCell ref="C15:C20"/>
    <mergeCell ref="B21:B23"/>
    <mergeCell ref="C21:C23"/>
  </mergeCells>
  <printOptions horizontalCentered="1"/>
  <pageMargins left="7.874015748031496E-2" right="7.874015748031496E-2" top="0.6692913385826772" bottom="0.78740157480314965" header="0.47244094488188981" footer="0"/>
  <pageSetup paperSize="9" scale="6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8"/>
  <sheetViews>
    <sheetView showGridLines="0" showZeros="0" zoomScale="70" zoomScaleNormal="70" workbookViewId="0"/>
  </sheetViews>
  <sheetFormatPr baseColWidth="10" defaultColWidth="12.7109375" defaultRowHeight="12.75" x14ac:dyDescent="0.2"/>
  <cols>
    <col min="1" max="1" width="4" style="137" customWidth="1"/>
    <col min="2" max="2" width="14.7109375" style="140" customWidth="1"/>
    <col min="3" max="3" width="11.85546875" style="140" customWidth="1"/>
    <col min="4" max="4" width="21.5703125" style="140" bestFit="1" customWidth="1"/>
    <col min="5" max="14" width="16.140625" style="140" customWidth="1"/>
    <col min="15" max="15" width="3.7109375" style="137" customWidth="1"/>
    <col min="16" max="256" width="12.7109375" style="140"/>
    <col min="257" max="257" width="4" style="140" customWidth="1"/>
    <col min="258" max="258" width="14.7109375" style="140" customWidth="1"/>
    <col min="259" max="259" width="11.85546875" style="140" customWidth="1"/>
    <col min="260" max="260" width="21.5703125" style="140" bestFit="1" customWidth="1"/>
    <col min="261" max="270" width="16.140625" style="140" customWidth="1"/>
    <col min="271" max="271" width="3.7109375" style="140" customWidth="1"/>
    <col min="272" max="512" width="12.7109375" style="140"/>
    <col min="513" max="513" width="4" style="140" customWidth="1"/>
    <col min="514" max="514" width="14.7109375" style="140" customWidth="1"/>
    <col min="515" max="515" width="11.85546875" style="140" customWidth="1"/>
    <col min="516" max="516" width="21.5703125" style="140" bestFit="1" customWidth="1"/>
    <col min="517" max="526" width="16.140625" style="140" customWidth="1"/>
    <col min="527" max="527" width="3.7109375" style="140" customWidth="1"/>
    <col min="528" max="768" width="12.7109375" style="140"/>
    <col min="769" max="769" width="4" style="140" customWidth="1"/>
    <col min="770" max="770" width="14.7109375" style="140" customWidth="1"/>
    <col min="771" max="771" width="11.85546875" style="140" customWidth="1"/>
    <col min="772" max="772" width="21.5703125" style="140" bestFit="1" customWidth="1"/>
    <col min="773" max="782" width="16.140625" style="140" customWidth="1"/>
    <col min="783" max="783" width="3.7109375" style="140" customWidth="1"/>
    <col min="784" max="1024" width="12.7109375" style="140"/>
    <col min="1025" max="1025" width="4" style="140" customWidth="1"/>
    <col min="1026" max="1026" width="14.7109375" style="140" customWidth="1"/>
    <col min="1027" max="1027" width="11.85546875" style="140" customWidth="1"/>
    <col min="1028" max="1028" width="21.5703125" style="140" bestFit="1" customWidth="1"/>
    <col min="1029" max="1038" width="16.140625" style="140" customWidth="1"/>
    <col min="1039" max="1039" width="3.7109375" style="140" customWidth="1"/>
    <col min="1040" max="1280" width="12.7109375" style="140"/>
    <col min="1281" max="1281" width="4" style="140" customWidth="1"/>
    <col min="1282" max="1282" width="14.7109375" style="140" customWidth="1"/>
    <col min="1283" max="1283" width="11.85546875" style="140" customWidth="1"/>
    <col min="1284" max="1284" width="21.5703125" style="140" bestFit="1" customWidth="1"/>
    <col min="1285" max="1294" width="16.140625" style="140" customWidth="1"/>
    <col min="1295" max="1295" width="3.7109375" style="140" customWidth="1"/>
    <col min="1296" max="1536" width="12.7109375" style="140"/>
    <col min="1537" max="1537" width="4" style="140" customWidth="1"/>
    <col min="1538" max="1538" width="14.7109375" style="140" customWidth="1"/>
    <col min="1539" max="1539" width="11.85546875" style="140" customWidth="1"/>
    <col min="1540" max="1540" width="21.5703125" style="140" bestFit="1" customWidth="1"/>
    <col min="1541" max="1550" width="16.140625" style="140" customWidth="1"/>
    <col min="1551" max="1551" width="3.7109375" style="140" customWidth="1"/>
    <col min="1552" max="1792" width="12.7109375" style="140"/>
    <col min="1793" max="1793" width="4" style="140" customWidth="1"/>
    <col min="1794" max="1794" width="14.7109375" style="140" customWidth="1"/>
    <col min="1795" max="1795" width="11.85546875" style="140" customWidth="1"/>
    <col min="1796" max="1796" width="21.5703125" style="140" bestFit="1" customWidth="1"/>
    <col min="1797" max="1806" width="16.140625" style="140" customWidth="1"/>
    <col min="1807" max="1807" width="3.7109375" style="140" customWidth="1"/>
    <col min="1808" max="2048" width="12.7109375" style="140"/>
    <col min="2049" max="2049" width="4" style="140" customWidth="1"/>
    <col min="2050" max="2050" width="14.7109375" style="140" customWidth="1"/>
    <col min="2051" max="2051" width="11.85546875" style="140" customWidth="1"/>
    <col min="2052" max="2052" width="21.5703125" style="140" bestFit="1" customWidth="1"/>
    <col min="2053" max="2062" width="16.140625" style="140" customWidth="1"/>
    <col min="2063" max="2063" width="3.7109375" style="140" customWidth="1"/>
    <col min="2064" max="2304" width="12.7109375" style="140"/>
    <col min="2305" max="2305" width="4" style="140" customWidth="1"/>
    <col min="2306" max="2306" width="14.7109375" style="140" customWidth="1"/>
    <col min="2307" max="2307" width="11.85546875" style="140" customWidth="1"/>
    <col min="2308" max="2308" width="21.5703125" style="140" bestFit="1" customWidth="1"/>
    <col min="2309" max="2318" width="16.140625" style="140" customWidth="1"/>
    <col min="2319" max="2319" width="3.7109375" style="140" customWidth="1"/>
    <col min="2320" max="2560" width="12.7109375" style="140"/>
    <col min="2561" max="2561" width="4" style="140" customWidth="1"/>
    <col min="2562" max="2562" width="14.7109375" style="140" customWidth="1"/>
    <col min="2563" max="2563" width="11.85546875" style="140" customWidth="1"/>
    <col min="2564" max="2564" width="21.5703125" style="140" bestFit="1" customWidth="1"/>
    <col min="2565" max="2574" width="16.140625" style="140" customWidth="1"/>
    <col min="2575" max="2575" width="3.7109375" style="140" customWidth="1"/>
    <col min="2576" max="2816" width="12.7109375" style="140"/>
    <col min="2817" max="2817" width="4" style="140" customWidth="1"/>
    <col min="2818" max="2818" width="14.7109375" style="140" customWidth="1"/>
    <col min="2819" max="2819" width="11.85546875" style="140" customWidth="1"/>
    <col min="2820" max="2820" width="21.5703125" style="140" bestFit="1" customWidth="1"/>
    <col min="2821" max="2830" width="16.140625" style="140" customWidth="1"/>
    <col min="2831" max="2831" width="3.7109375" style="140" customWidth="1"/>
    <col min="2832" max="3072" width="12.7109375" style="140"/>
    <col min="3073" max="3073" width="4" style="140" customWidth="1"/>
    <col min="3074" max="3074" width="14.7109375" style="140" customWidth="1"/>
    <col min="3075" max="3075" width="11.85546875" style="140" customWidth="1"/>
    <col min="3076" max="3076" width="21.5703125" style="140" bestFit="1" customWidth="1"/>
    <col min="3077" max="3086" width="16.140625" style="140" customWidth="1"/>
    <col min="3087" max="3087" width="3.7109375" style="140" customWidth="1"/>
    <col min="3088" max="3328" width="12.7109375" style="140"/>
    <col min="3329" max="3329" width="4" style="140" customWidth="1"/>
    <col min="3330" max="3330" width="14.7109375" style="140" customWidth="1"/>
    <col min="3331" max="3331" width="11.85546875" style="140" customWidth="1"/>
    <col min="3332" max="3332" width="21.5703125" style="140" bestFit="1" customWidth="1"/>
    <col min="3333" max="3342" width="16.140625" style="140" customWidth="1"/>
    <col min="3343" max="3343" width="3.7109375" style="140" customWidth="1"/>
    <col min="3344" max="3584" width="12.7109375" style="140"/>
    <col min="3585" max="3585" width="4" style="140" customWidth="1"/>
    <col min="3586" max="3586" width="14.7109375" style="140" customWidth="1"/>
    <col min="3587" max="3587" width="11.85546875" style="140" customWidth="1"/>
    <col min="3588" max="3588" width="21.5703125" style="140" bestFit="1" customWidth="1"/>
    <col min="3589" max="3598" width="16.140625" style="140" customWidth="1"/>
    <col min="3599" max="3599" width="3.7109375" style="140" customWidth="1"/>
    <col min="3600" max="3840" width="12.7109375" style="140"/>
    <col min="3841" max="3841" width="4" style="140" customWidth="1"/>
    <col min="3842" max="3842" width="14.7109375" style="140" customWidth="1"/>
    <col min="3843" max="3843" width="11.85546875" style="140" customWidth="1"/>
    <col min="3844" max="3844" width="21.5703125" style="140" bestFit="1" customWidth="1"/>
    <col min="3845" max="3854" width="16.140625" style="140" customWidth="1"/>
    <col min="3855" max="3855" width="3.7109375" style="140" customWidth="1"/>
    <col min="3856" max="4096" width="12.7109375" style="140"/>
    <col min="4097" max="4097" width="4" style="140" customWidth="1"/>
    <col min="4098" max="4098" width="14.7109375" style="140" customWidth="1"/>
    <col min="4099" max="4099" width="11.85546875" style="140" customWidth="1"/>
    <col min="4100" max="4100" width="21.5703125" style="140" bestFit="1" customWidth="1"/>
    <col min="4101" max="4110" width="16.140625" style="140" customWidth="1"/>
    <col min="4111" max="4111" width="3.7109375" style="140" customWidth="1"/>
    <col min="4112" max="4352" width="12.7109375" style="140"/>
    <col min="4353" max="4353" width="4" style="140" customWidth="1"/>
    <col min="4354" max="4354" width="14.7109375" style="140" customWidth="1"/>
    <col min="4355" max="4355" width="11.85546875" style="140" customWidth="1"/>
    <col min="4356" max="4356" width="21.5703125" style="140" bestFit="1" customWidth="1"/>
    <col min="4357" max="4366" width="16.140625" style="140" customWidth="1"/>
    <col min="4367" max="4367" width="3.7109375" style="140" customWidth="1"/>
    <col min="4368" max="4608" width="12.7109375" style="140"/>
    <col min="4609" max="4609" width="4" style="140" customWidth="1"/>
    <col min="4610" max="4610" width="14.7109375" style="140" customWidth="1"/>
    <col min="4611" max="4611" width="11.85546875" style="140" customWidth="1"/>
    <col min="4612" max="4612" width="21.5703125" style="140" bestFit="1" customWidth="1"/>
    <col min="4613" max="4622" width="16.140625" style="140" customWidth="1"/>
    <col min="4623" max="4623" width="3.7109375" style="140" customWidth="1"/>
    <col min="4624" max="4864" width="12.7109375" style="140"/>
    <col min="4865" max="4865" width="4" style="140" customWidth="1"/>
    <col min="4866" max="4866" width="14.7109375" style="140" customWidth="1"/>
    <col min="4867" max="4867" width="11.85546875" style="140" customWidth="1"/>
    <col min="4868" max="4868" width="21.5703125" style="140" bestFit="1" customWidth="1"/>
    <col min="4869" max="4878" width="16.140625" style="140" customWidth="1"/>
    <col min="4879" max="4879" width="3.7109375" style="140" customWidth="1"/>
    <col min="4880" max="5120" width="12.7109375" style="140"/>
    <col min="5121" max="5121" width="4" style="140" customWidth="1"/>
    <col min="5122" max="5122" width="14.7109375" style="140" customWidth="1"/>
    <col min="5123" max="5123" width="11.85546875" style="140" customWidth="1"/>
    <col min="5124" max="5124" width="21.5703125" style="140" bestFit="1" customWidth="1"/>
    <col min="5125" max="5134" width="16.140625" style="140" customWidth="1"/>
    <col min="5135" max="5135" width="3.7109375" style="140" customWidth="1"/>
    <col min="5136" max="5376" width="12.7109375" style="140"/>
    <col min="5377" max="5377" width="4" style="140" customWidth="1"/>
    <col min="5378" max="5378" width="14.7109375" style="140" customWidth="1"/>
    <col min="5379" max="5379" width="11.85546875" style="140" customWidth="1"/>
    <col min="5380" max="5380" width="21.5703125" style="140" bestFit="1" customWidth="1"/>
    <col min="5381" max="5390" width="16.140625" style="140" customWidth="1"/>
    <col min="5391" max="5391" width="3.7109375" style="140" customWidth="1"/>
    <col min="5392" max="5632" width="12.7109375" style="140"/>
    <col min="5633" max="5633" width="4" style="140" customWidth="1"/>
    <col min="5634" max="5634" width="14.7109375" style="140" customWidth="1"/>
    <col min="5635" max="5635" width="11.85546875" style="140" customWidth="1"/>
    <col min="5636" max="5636" width="21.5703125" style="140" bestFit="1" customWidth="1"/>
    <col min="5637" max="5646" width="16.140625" style="140" customWidth="1"/>
    <col min="5647" max="5647" width="3.7109375" style="140" customWidth="1"/>
    <col min="5648" max="5888" width="12.7109375" style="140"/>
    <col min="5889" max="5889" width="4" style="140" customWidth="1"/>
    <col min="5890" max="5890" width="14.7109375" style="140" customWidth="1"/>
    <col min="5891" max="5891" width="11.85546875" style="140" customWidth="1"/>
    <col min="5892" max="5892" width="21.5703125" style="140" bestFit="1" customWidth="1"/>
    <col min="5893" max="5902" width="16.140625" style="140" customWidth="1"/>
    <col min="5903" max="5903" width="3.7109375" style="140" customWidth="1"/>
    <col min="5904" max="6144" width="12.7109375" style="140"/>
    <col min="6145" max="6145" width="4" style="140" customWidth="1"/>
    <col min="6146" max="6146" width="14.7109375" style="140" customWidth="1"/>
    <col min="6147" max="6147" width="11.85546875" style="140" customWidth="1"/>
    <col min="6148" max="6148" width="21.5703125" style="140" bestFit="1" customWidth="1"/>
    <col min="6149" max="6158" width="16.140625" style="140" customWidth="1"/>
    <col min="6159" max="6159" width="3.7109375" style="140" customWidth="1"/>
    <col min="6160" max="6400" width="12.7109375" style="140"/>
    <col min="6401" max="6401" width="4" style="140" customWidth="1"/>
    <col min="6402" max="6402" width="14.7109375" style="140" customWidth="1"/>
    <col min="6403" max="6403" width="11.85546875" style="140" customWidth="1"/>
    <col min="6404" max="6404" width="21.5703125" style="140" bestFit="1" customWidth="1"/>
    <col min="6405" max="6414" width="16.140625" style="140" customWidth="1"/>
    <col min="6415" max="6415" width="3.7109375" style="140" customWidth="1"/>
    <col min="6416" max="6656" width="12.7109375" style="140"/>
    <col min="6657" max="6657" width="4" style="140" customWidth="1"/>
    <col min="6658" max="6658" width="14.7109375" style="140" customWidth="1"/>
    <col min="6659" max="6659" width="11.85546875" style="140" customWidth="1"/>
    <col min="6660" max="6660" width="21.5703125" style="140" bestFit="1" customWidth="1"/>
    <col min="6661" max="6670" width="16.140625" style="140" customWidth="1"/>
    <col min="6671" max="6671" width="3.7109375" style="140" customWidth="1"/>
    <col min="6672" max="6912" width="12.7109375" style="140"/>
    <col min="6913" max="6913" width="4" style="140" customWidth="1"/>
    <col min="6914" max="6914" width="14.7109375" style="140" customWidth="1"/>
    <col min="6915" max="6915" width="11.85546875" style="140" customWidth="1"/>
    <col min="6916" max="6916" width="21.5703125" style="140" bestFit="1" customWidth="1"/>
    <col min="6917" max="6926" width="16.140625" style="140" customWidth="1"/>
    <col min="6927" max="6927" width="3.7109375" style="140" customWidth="1"/>
    <col min="6928" max="7168" width="12.7109375" style="140"/>
    <col min="7169" max="7169" width="4" style="140" customWidth="1"/>
    <col min="7170" max="7170" width="14.7109375" style="140" customWidth="1"/>
    <col min="7171" max="7171" width="11.85546875" style="140" customWidth="1"/>
    <col min="7172" max="7172" width="21.5703125" style="140" bestFit="1" customWidth="1"/>
    <col min="7173" max="7182" width="16.140625" style="140" customWidth="1"/>
    <col min="7183" max="7183" width="3.7109375" style="140" customWidth="1"/>
    <col min="7184" max="7424" width="12.7109375" style="140"/>
    <col min="7425" max="7425" width="4" style="140" customWidth="1"/>
    <col min="7426" max="7426" width="14.7109375" style="140" customWidth="1"/>
    <col min="7427" max="7427" width="11.85546875" style="140" customWidth="1"/>
    <col min="7428" max="7428" width="21.5703125" style="140" bestFit="1" customWidth="1"/>
    <col min="7429" max="7438" width="16.140625" style="140" customWidth="1"/>
    <col min="7439" max="7439" width="3.7109375" style="140" customWidth="1"/>
    <col min="7440" max="7680" width="12.7109375" style="140"/>
    <col min="7681" max="7681" width="4" style="140" customWidth="1"/>
    <col min="7682" max="7682" width="14.7109375" style="140" customWidth="1"/>
    <col min="7683" max="7683" width="11.85546875" style="140" customWidth="1"/>
    <col min="7684" max="7684" width="21.5703125" style="140" bestFit="1" customWidth="1"/>
    <col min="7685" max="7694" width="16.140625" style="140" customWidth="1"/>
    <col min="7695" max="7695" width="3.7109375" style="140" customWidth="1"/>
    <col min="7696" max="7936" width="12.7109375" style="140"/>
    <col min="7937" max="7937" width="4" style="140" customWidth="1"/>
    <col min="7938" max="7938" width="14.7109375" style="140" customWidth="1"/>
    <col min="7939" max="7939" width="11.85546875" style="140" customWidth="1"/>
    <col min="7940" max="7940" width="21.5703125" style="140" bestFit="1" customWidth="1"/>
    <col min="7941" max="7950" width="16.140625" style="140" customWidth="1"/>
    <col min="7951" max="7951" width="3.7109375" style="140" customWidth="1"/>
    <col min="7952" max="8192" width="12.7109375" style="140"/>
    <col min="8193" max="8193" width="4" style="140" customWidth="1"/>
    <col min="8194" max="8194" width="14.7109375" style="140" customWidth="1"/>
    <col min="8195" max="8195" width="11.85546875" style="140" customWidth="1"/>
    <col min="8196" max="8196" width="21.5703125" style="140" bestFit="1" customWidth="1"/>
    <col min="8197" max="8206" width="16.140625" style="140" customWidth="1"/>
    <col min="8207" max="8207" width="3.7109375" style="140" customWidth="1"/>
    <col min="8208" max="8448" width="12.7109375" style="140"/>
    <col min="8449" max="8449" width="4" style="140" customWidth="1"/>
    <col min="8450" max="8450" width="14.7109375" style="140" customWidth="1"/>
    <col min="8451" max="8451" width="11.85546875" style="140" customWidth="1"/>
    <col min="8452" max="8452" width="21.5703125" style="140" bestFit="1" customWidth="1"/>
    <col min="8453" max="8462" width="16.140625" style="140" customWidth="1"/>
    <col min="8463" max="8463" width="3.7109375" style="140" customWidth="1"/>
    <col min="8464" max="8704" width="12.7109375" style="140"/>
    <col min="8705" max="8705" width="4" style="140" customWidth="1"/>
    <col min="8706" max="8706" width="14.7109375" style="140" customWidth="1"/>
    <col min="8707" max="8707" width="11.85546875" style="140" customWidth="1"/>
    <col min="8708" max="8708" width="21.5703125" style="140" bestFit="1" customWidth="1"/>
    <col min="8709" max="8718" width="16.140625" style="140" customWidth="1"/>
    <col min="8719" max="8719" width="3.7109375" style="140" customWidth="1"/>
    <col min="8720" max="8960" width="12.7109375" style="140"/>
    <col min="8961" max="8961" width="4" style="140" customWidth="1"/>
    <col min="8962" max="8962" width="14.7109375" style="140" customWidth="1"/>
    <col min="8963" max="8963" width="11.85546875" style="140" customWidth="1"/>
    <col min="8964" max="8964" width="21.5703125" style="140" bestFit="1" customWidth="1"/>
    <col min="8965" max="8974" width="16.140625" style="140" customWidth="1"/>
    <col min="8975" max="8975" width="3.7109375" style="140" customWidth="1"/>
    <col min="8976" max="9216" width="12.7109375" style="140"/>
    <col min="9217" max="9217" width="4" style="140" customWidth="1"/>
    <col min="9218" max="9218" width="14.7109375" style="140" customWidth="1"/>
    <col min="9219" max="9219" width="11.85546875" style="140" customWidth="1"/>
    <col min="9220" max="9220" width="21.5703125" style="140" bestFit="1" customWidth="1"/>
    <col min="9221" max="9230" width="16.140625" style="140" customWidth="1"/>
    <col min="9231" max="9231" width="3.7109375" style="140" customWidth="1"/>
    <col min="9232" max="9472" width="12.7109375" style="140"/>
    <col min="9473" max="9473" width="4" style="140" customWidth="1"/>
    <col min="9474" max="9474" width="14.7109375" style="140" customWidth="1"/>
    <col min="9475" max="9475" width="11.85546875" style="140" customWidth="1"/>
    <col min="9476" max="9476" width="21.5703125" style="140" bestFit="1" customWidth="1"/>
    <col min="9477" max="9486" width="16.140625" style="140" customWidth="1"/>
    <col min="9487" max="9487" width="3.7109375" style="140" customWidth="1"/>
    <col min="9488" max="9728" width="12.7109375" style="140"/>
    <col min="9729" max="9729" width="4" style="140" customWidth="1"/>
    <col min="9730" max="9730" width="14.7109375" style="140" customWidth="1"/>
    <col min="9731" max="9731" width="11.85546875" style="140" customWidth="1"/>
    <col min="9732" max="9732" width="21.5703125" style="140" bestFit="1" customWidth="1"/>
    <col min="9733" max="9742" width="16.140625" style="140" customWidth="1"/>
    <col min="9743" max="9743" width="3.7109375" style="140" customWidth="1"/>
    <col min="9744" max="9984" width="12.7109375" style="140"/>
    <col min="9985" max="9985" width="4" style="140" customWidth="1"/>
    <col min="9986" max="9986" width="14.7109375" style="140" customWidth="1"/>
    <col min="9987" max="9987" width="11.85546875" style="140" customWidth="1"/>
    <col min="9988" max="9988" width="21.5703125" style="140" bestFit="1" customWidth="1"/>
    <col min="9989" max="9998" width="16.140625" style="140" customWidth="1"/>
    <col min="9999" max="9999" width="3.7109375" style="140" customWidth="1"/>
    <col min="10000" max="10240" width="12.7109375" style="140"/>
    <col min="10241" max="10241" width="4" style="140" customWidth="1"/>
    <col min="10242" max="10242" width="14.7109375" style="140" customWidth="1"/>
    <col min="10243" max="10243" width="11.85546875" style="140" customWidth="1"/>
    <col min="10244" max="10244" width="21.5703125" style="140" bestFit="1" customWidth="1"/>
    <col min="10245" max="10254" width="16.140625" style="140" customWidth="1"/>
    <col min="10255" max="10255" width="3.7109375" style="140" customWidth="1"/>
    <col min="10256" max="10496" width="12.7109375" style="140"/>
    <col min="10497" max="10497" width="4" style="140" customWidth="1"/>
    <col min="10498" max="10498" width="14.7109375" style="140" customWidth="1"/>
    <col min="10499" max="10499" width="11.85546875" style="140" customWidth="1"/>
    <col min="10500" max="10500" width="21.5703125" style="140" bestFit="1" customWidth="1"/>
    <col min="10501" max="10510" width="16.140625" style="140" customWidth="1"/>
    <col min="10511" max="10511" width="3.7109375" style="140" customWidth="1"/>
    <col min="10512" max="10752" width="12.7109375" style="140"/>
    <col min="10753" max="10753" width="4" style="140" customWidth="1"/>
    <col min="10754" max="10754" width="14.7109375" style="140" customWidth="1"/>
    <col min="10755" max="10755" width="11.85546875" style="140" customWidth="1"/>
    <col min="10756" max="10756" width="21.5703125" style="140" bestFit="1" customWidth="1"/>
    <col min="10757" max="10766" width="16.140625" style="140" customWidth="1"/>
    <col min="10767" max="10767" width="3.7109375" style="140" customWidth="1"/>
    <col min="10768" max="11008" width="12.7109375" style="140"/>
    <col min="11009" max="11009" width="4" style="140" customWidth="1"/>
    <col min="11010" max="11010" width="14.7109375" style="140" customWidth="1"/>
    <col min="11011" max="11011" width="11.85546875" style="140" customWidth="1"/>
    <col min="11012" max="11012" width="21.5703125" style="140" bestFit="1" customWidth="1"/>
    <col min="11013" max="11022" width="16.140625" style="140" customWidth="1"/>
    <col min="11023" max="11023" width="3.7109375" style="140" customWidth="1"/>
    <col min="11024" max="11264" width="12.7109375" style="140"/>
    <col min="11265" max="11265" width="4" style="140" customWidth="1"/>
    <col min="11266" max="11266" width="14.7109375" style="140" customWidth="1"/>
    <col min="11267" max="11267" width="11.85546875" style="140" customWidth="1"/>
    <col min="11268" max="11268" width="21.5703125" style="140" bestFit="1" customWidth="1"/>
    <col min="11269" max="11278" width="16.140625" style="140" customWidth="1"/>
    <col min="11279" max="11279" width="3.7109375" style="140" customWidth="1"/>
    <col min="11280" max="11520" width="12.7109375" style="140"/>
    <col min="11521" max="11521" width="4" style="140" customWidth="1"/>
    <col min="11522" max="11522" width="14.7109375" style="140" customWidth="1"/>
    <col min="11523" max="11523" width="11.85546875" style="140" customWidth="1"/>
    <col min="11524" max="11524" width="21.5703125" style="140" bestFit="1" customWidth="1"/>
    <col min="11525" max="11534" width="16.140625" style="140" customWidth="1"/>
    <col min="11535" max="11535" width="3.7109375" style="140" customWidth="1"/>
    <col min="11536" max="11776" width="12.7109375" style="140"/>
    <col min="11777" max="11777" width="4" style="140" customWidth="1"/>
    <col min="11778" max="11778" width="14.7109375" style="140" customWidth="1"/>
    <col min="11779" max="11779" width="11.85546875" style="140" customWidth="1"/>
    <col min="11780" max="11780" width="21.5703125" style="140" bestFit="1" customWidth="1"/>
    <col min="11781" max="11790" width="16.140625" style="140" customWidth="1"/>
    <col min="11791" max="11791" width="3.7109375" style="140" customWidth="1"/>
    <col min="11792" max="12032" width="12.7109375" style="140"/>
    <col min="12033" max="12033" width="4" style="140" customWidth="1"/>
    <col min="12034" max="12034" width="14.7109375" style="140" customWidth="1"/>
    <col min="12035" max="12035" width="11.85546875" style="140" customWidth="1"/>
    <col min="12036" max="12036" width="21.5703125" style="140" bestFit="1" customWidth="1"/>
    <col min="12037" max="12046" width="16.140625" style="140" customWidth="1"/>
    <col min="12047" max="12047" width="3.7109375" style="140" customWidth="1"/>
    <col min="12048" max="12288" width="12.7109375" style="140"/>
    <col min="12289" max="12289" width="4" style="140" customWidth="1"/>
    <col min="12290" max="12290" width="14.7109375" style="140" customWidth="1"/>
    <col min="12291" max="12291" width="11.85546875" style="140" customWidth="1"/>
    <col min="12292" max="12292" width="21.5703125" style="140" bestFit="1" customWidth="1"/>
    <col min="12293" max="12302" width="16.140625" style="140" customWidth="1"/>
    <col min="12303" max="12303" width="3.7109375" style="140" customWidth="1"/>
    <col min="12304" max="12544" width="12.7109375" style="140"/>
    <col min="12545" max="12545" width="4" style="140" customWidth="1"/>
    <col min="12546" max="12546" width="14.7109375" style="140" customWidth="1"/>
    <col min="12547" max="12547" width="11.85546875" style="140" customWidth="1"/>
    <col min="12548" max="12548" width="21.5703125" style="140" bestFit="1" customWidth="1"/>
    <col min="12549" max="12558" width="16.140625" style="140" customWidth="1"/>
    <col min="12559" max="12559" width="3.7109375" style="140" customWidth="1"/>
    <col min="12560" max="12800" width="12.7109375" style="140"/>
    <col min="12801" max="12801" width="4" style="140" customWidth="1"/>
    <col min="12802" max="12802" width="14.7109375" style="140" customWidth="1"/>
    <col min="12803" max="12803" width="11.85546875" style="140" customWidth="1"/>
    <col min="12804" max="12804" width="21.5703125" style="140" bestFit="1" customWidth="1"/>
    <col min="12805" max="12814" width="16.140625" style="140" customWidth="1"/>
    <col min="12815" max="12815" width="3.7109375" style="140" customWidth="1"/>
    <col min="12816" max="13056" width="12.7109375" style="140"/>
    <col min="13057" max="13057" width="4" style="140" customWidth="1"/>
    <col min="13058" max="13058" width="14.7109375" style="140" customWidth="1"/>
    <col min="13059" max="13059" width="11.85546875" style="140" customWidth="1"/>
    <col min="13060" max="13060" width="21.5703125" style="140" bestFit="1" customWidth="1"/>
    <col min="13061" max="13070" width="16.140625" style="140" customWidth="1"/>
    <col min="13071" max="13071" width="3.7109375" style="140" customWidth="1"/>
    <col min="13072" max="13312" width="12.7109375" style="140"/>
    <col min="13313" max="13313" width="4" style="140" customWidth="1"/>
    <col min="13314" max="13314" width="14.7109375" style="140" customWidth="1"/>
    <col min="13315" max="13315" width="11.85546875" style="140" customWidth="1"/>
    <col min="13316" max="13316" width="21.5703125" style="140" bestFit="1" customWidth="1"/>
    <col min="13317" max="13326" width="16.140625" style="140" customWidth="1"/>
    <col min="13327" max="13327" width="3.7109375" style="140" customWidth="1"/>
    <col min="13328" max="13568" width="12.7109375" style="140"/>
    <col min="13569" max="13569" width="4" style="140" customWidth="1"/>
    <col min="13570" max="13570" width="14.7109375" style="140" customWidth="1"/>
    <col min="13571" max="13571" width="11.85546875" style="140" customWidth="1"/>
    <col min="13572" max="13572" width="21.5703125" style="140" bestFit="1" customWidth="1"/>
    <col min="13573" max="13582" width="16.140625" style="140" customWidth="1"/>
    <col min="13583" max="13583" width="3.7109375" style="140" customWidth="1"/>
    <col min="13584" max="13824" width="12.7109375" style="140"/>
    <col min="13825" max="13825" width="4" style="140" customWidth="1"/>
    <col min="13826" max="13826" width="14.7109375" style="140" customWidth="1"/>
    <col min="13827" max="13827" width="11.85546875" style="140" customWidth="1"/>
    <col min="13828" max="13828" width="21.5703125" style="140" bestFit="1" customWidth="1"/>
    <col min="13829" max="13838" width="16.140625" style="140" customWidth="1"/>
    <col min="13839" max="13839" width="3.7109375" style="140" customWidth="1"/>
    <col min="13840" max="14080" width="12.7109375" style="140"/>
    <col min="14081" max="14081" width="4" style="140" customWidth="1"/>
    <col min="14082" max="14082" width="14.7109375" style="140" customWidth="1"/>
    <col min="14083" max="14083" width="11.85546875" style="140" customWidth="1"/>
    <col min="14084" max="14084" width="21.5703125" style="140" bestFit="1" customWidth="1"/>
    <col min="14085" max="14094" width="16.140625" style="140" customWidth="1"/>
    <col min="14095" max="14095" width="3.7109375" style="140" customWidth="1"/>
    <col min="14096" max="14336" width="12.7109375" style="140"/>
    <col min="14337" max="14337" width="4" style="140" customWidth="1"/>
    <col min="14338" max="14338" width="14.7109375" style="140" customWidth="1"/>
    <col min="14339" max="14339" width="11.85546875" style="140" customWidth="1"/>
    <col min="14340" max="14340" width="21.5703125" style="140" bestFit="1" customWidth="1"/>
    <col min="14341" max="14350" width="16.140625" style="140" customWidth="1"/>
    <col min="14351" max="14351" width="3.7109375" style="140" customWidth="1"/>
    <col min="14352" max="14592" width="12.7109375" style="140"/>
    <col min="14593" max="14593" width="4" style="140" customWidth="1"/>
    <col min="14594" max="14594" width="14.7109375" style="140" customWidth="1"/>
    <col min="14595" max="14595" width="11.85546875" style="140" customWidth="1"/>
    <col min="14596" max="14596" width="21.5703125" style="140" bestFit="1" customWidth="1"/>
    <col min="14597" max="14606" width="16.140625" style="140" customWidth="1"/>
    <col min="14607" max="14607" width="3.7109375" style="140" customWidth="1"/>
    <col min="14608" max="14848" width="12.7109375" style="140"/>
    <col min="14849" max="14849" width="4" style="140" customWidth="1"/>
    <col min="14850" max="14850" width="14.7109375" style="140" customWidth="1"/>
    <col min="14851" max="14851" width="11.85546875" style="140" customWidth="1"/>
    <col min="14852" max="14852" width="21.5703125" style="140" bestFit="1" customWidth="1"/>
    <col min="14853" max="14862" width="16.140625" style="140" customWidth="1"/>
    <col min="14863" max="14863" width="3.7109375" style="140" customWidth="1"/>
    <col min="14864" max="15104" width="12.7109375" style="140"/>
    <col min="15105" max="15105" width="4" style="140" customWidth="1"/>
    <col min="15106" max="15106" width="14.7109375" style="140" customWidth="1"/>
    <col min="15107" max="15107" width="11.85546875" style="140" customWidth="1"/>
    <col min="15108" max="15108" width="21.5703125" style="140" bestFit="1" customWidth="1"/>
    <col min="15109" max="15118" width="16.140625" style="140" customWidth="1"/>
    <col min="15119" max="15119" width="3.7109375" style="140" customWidth="1"/>
    <col min="15120" max="15360" width="12.7109375" style="140"/>
    <col min="15361" max="15361" width="4" style="140" customWidth="1"/>
    <col min="15362" max="15362" width="14.7109375" style="140" customWidth="1"/>
    <col min="15363" max="15363" width="11.85546875" style="140" customWidth="1"/>
    <col min="15364" max="15364" width="21.5703125" style="140" bestFit="1" customWidth="1"/>
    <col min="15365" max="15374" width="16.140625" style="140" customWidth="1"/>
    <col min="15375" max="15375" width="3.7109375" style="140" customWidth="1"/>
    <col min="15376" max="15616" width="12.7109375" style="140"/>
    <col min="15617" max="15617" width="4" style="140" customWidth="1"/>
    <col min="15618" max="15618" width="14.7109375" style="140" customWidth="1"/>
    <col min="15619" max="15619" width="11.85546875" style="140" customWidth="1"/>
    <col min="15620" max="15620" width="21.5703125" style="140" bestFit="1" customWidth="1"/>
    <col min="15621" max="15630" width="16.140625" style="140" customWidth="1"/>
    <col min="15631" max="15631" width="3.7109375" style="140" customWidth="1"/>
    <col min="15632" max="15872" width="12.7109375" style="140"/>
    <col min="15873" max="15873" width="4" style="140" customWidth="1"/>
    <col min="15874" max="15874" width="14.7109375" style="140" customWidth="1"/>
    <col min="15875" max="15875" width="11.85546875" style="140" customWidth="1"/>
    <col min="15876" max="15876" width="21.5703125" style="140" bestFit="1" customWidth="1"/>
    <col min="15877" max="15886" width="16.140625" style="140" customWidth="1"/>
    <col min="15887" max="15887" width="3.7109375" style="140" customWidth="1"/>
    <col min="15888" max="16128" width="12.7109375" style="140"/>
    <col min="16129" max="16129" width="4" style="140" customWidth="1"/>
    <col min="16130" max="16130" width="14.7109375" style="140" customWidth="1"/>
    <col min="16131" max="16131" width="11.85546875" style="140" customWidth="1"/>
    <col min="16132" max="16132" width="21.5703125" style="140" bestFit="1" customWidth="1"/>
    <col min="16133" max="16142" width="16.140625" style="140" customWidth="1"/>
    <col min="16143" max="16143" width="3.7109375" style="140" customWidth="1"/>
    <col min="16144" max="16384" width="12.7109375" style="140"/>
  </cols>
  <sheetData>
    <row r="1" spans="1:256" s="137" customFormat="1" ht="34.5" customHeight="1" x14ac:dyDescent="0.2">
      <c r="A1" s="136"/>
      <c r="B1" s="752" t="s">
        <v>64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</row>
    <row r="2" spans="1:256" s="138" customFormat="1" ht="21.75" customHeight="1" thickBot="1" x14ac:dyDescent="0.25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256" ht="15" customHeight="1" thickTop="1" x14ac:dyDescent="0.2">
      <c r="B3" s="791" t="s">
        <v>32</v>
      </c>
      <c r="C3" s="793" t="s">
        <v>33</v>
      </c>
      <c r="D3" s="795" t="s">
        <v>34</v>
      </c>
      <c r="E3" s="759" t="s">
        <v>35</v>
      </c>
      <c r="F3" s="760"/>
      <c r="G3" s="761"/>
      <c r="H3" s="762" t="s">
        <v>36</v>
      </c>
      <c r="I3" s="763"/>
      <c r="J3" s="763"/>
      <c r="K3" s="763"/>
      <c r="L3" s="763"/>
      <c r="M3" s="763"/>
      <c r="N3" s="764"/>
    </row>
    <row r="4" spans="1:256" ht="116.25" customHeight="1" thickBot="1" x14ac:dyDescent="0.25">
      <c r="B4" s="792"/>
      <c r="C4" s="794"/>
      <c r="D4" s="796"/>
      <c r="E4" s="115" t="s">
        <v>37</v>
      </c>
      <c r="F4" s="14" t="s">
        <v>38</v>
      </c>
      <c r="G4" s="15" t="s">
        <v>39</v>
      </c>
      <c r="H4" s="16" t="s">
        <v>40</v>
      </c>
      <c r="I4" s="17" t="s">
        <v>41</v>
      </c>
      <c r="J4" s="18" t="s">
        <v>42</v>
      </c>
      <c r="K4" s="19" t="s">
        <v>43</v>
      </c>
      <c r="L4" s="19" t="s">
        <v>44</v>
      </c>
      <c r="M4" s="18" t="s">
        <v>45</v>
      </c>
      <c r="N4" s="20" t="s">
        <v>46</v>
      </c>
    </row>
    <row r="5" spans="1:256" ht="14.25" customHeight="1" thickTop="1" x14ac:dyDescent="0.2">
      <c r="B5" s="783" t="s">
        <v>47</v>
      </c>
      <c r="C5" s="786" t="s">
        <v>48</v>
      </c>
      <c r="D5" s="125" t="s">
        <v>49</v>
      </c>
      <c r="E5" s="152">
        <v>262638304.14000002</v>
      </c>
      <c r="F5" s="152">
        <v>37508594.190000027</v>
      </c>
      <c r="G5" s="153">
        <v>225129709.94999999</v>
      </c>
      <c r="H5" s="25"/>
      <c r="I5" s="154"/>
      <c r="J5" s="27">
        <v>568.24</v>
      </c>
      <c r="K5" s="27">
        <v>122704.45999999999</v>
      </c>
      <c r="L5" s="155">
        <v>40764347.010000005</v>
      </c>
      <c r="M5" s="29"/>
      <c r="N5" s="30"/>
    </row>
    <row r="6" spans="1:256" x14ac:dyDescent="0.2">
      <c r="B6" s="784"/>
      <c r="C6" s="787"/>
      <c r="D6" s="126" t="s">
        <v>50</v>
      </c>
      <c r="E6" s="156">
        <v>1205175.02</v>
      </c>
      <c r="F6" s="156">
        <v>52500</v>
      </c>
      <c r="G6" s="157">
        <v>1152675.02</v>
      </c>
      <c r="H6" s="35"/>
      <c r="I6" s="158"/>
      <c r="J6" s="34"/>
      <c r="K6" s="34">
        <v>1500</v>
      </c>
      <c r="L6" s="157">
        <v>42436.000000000007</v>
      </c>
      <c r="M6" s="37"/>
      <c r="N6" s="30"/>
    </row>
    <row r="7" spans="1:256" s="141" customFormat="1" x14ac:dyDescent="0.2">
      <c r="A7" s="138"/>
      <c r="B7" s="784"/>
      <c r="C7" s="787"/>
      <c r="D7" s="126" t="s">
        <v>51</v>
      </c>
      <c r="E7" s="156">
        <v>106037936.16843602</v>
      </c>
      <c r="F7" s="156">
        <v>2298098.1400000155</v>
      </c>
      <c r="G7" s="156">
        <v>103739838.02843601</v>
      </c>
      <c r="H7" s="35"/>
      <c r="I7" s="158"/>
      <c r="J7" s="34"/>
      <c r="K7" s="34">
        <v>495434.95500000002</v>
      </c>
      <c r="L7" s="157">
        <v>190846509.17000008</v>
      </c>
      <c r="M7" s="37"/>
      <c r="N7" s="30"/>
      <c r="O7" s="138"/>
    </row>
    <row r="8" spans="1:256" s="141" customFormat="1" x14ac:dyDescent="0.2">
      <c r="A8" s="138"/>
      <c r="B8" s="784"/>
      <c r="C8" s="787"/>
      <c r="D8" s="127" t="s">
        <v>52</v>
      </c>
      <c r="E8" s="159">
        <v>1500</v>
      </c>
      <c r="F8" s="159"/>
      <c r="G8" s="159">
        <v>1500</v>
      </c>
      <c r="H8" s="35"/>
      <c r="I8" s="158"/>
      <c r="J8" s="34"/>
      <c r="K8" s="34">
        <v>6.181</v>
      </c>
      <c r="L8" s="157">
        <v>11</v>
      </c>
      <c r="M8" s="37"/>
      <c r="N8" s="30"/>
      <c r="O8" s="138"/>
    </row>
    <row r="9" spans="1:256" s="141" customFormat="1" x14ac:dyDescent="0.2">
      <c r="A9" s="138"/>
      <c r="B9" s="784"/>
      <c r="C9" s="787"/>
      <c r="D9" s="127" t="s">
        <v>53</v>
      </c>
      <c r="E9" s="160">
        <v>562500</v>
      </c>
      <c r="F9" s="160"/>
      <c r="G9" s="160">
        <v>562500</v>
      </c>
      <c r="H9" s="35"/>
      <c r="I9" s="158"/>
      <c r="J9" s="34"/>
      <c r="K9" s="34"/>
      <c r="L9" s="157">
        <v>1250</v>
      </c>
      <c r="M9" s="37"/>
      <c r="N9" s="30"/>
      <c r="O9" s="142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3"/>
    </row>
    <row r="10" spans="1:256" s="141" customFormat="1" x14ac:dyDescent="0.2">
      <c r="A10" s="138"/>
      <c r="B10" s="784"/>
      <c r="C10" s="788"/>
      <c r="D10" s="128" t="s">
        <v>54</v>
      </c>
      <c r="E10" s="161">
        <v>370445415.32843602</v>
      </c>
      <c r="F10" s="161">
        <v>39859192.330000043</v>
      </c>
      <c r="G10" s="162">
        <v>330586222.99843597</v>
      </c>
      <c r="H10" s="117"/>
      <c r="I10" s="163"/>
      <c r="J10" s="44">
        <v>568.24</v>
      </c>
      <c r="K10" s="44">
        <v>619645.59600000002</v>
      </c>
      <c r="L10" s="161">
        <v>231654553.18000007</v>
      </c>
      <c r="M10" s="46"/>
      <c r="N10" s="47"/>
      <c r="O10" s="138"/>
    </row>
    <row r="11" spans="1:256" ht="13.15" customHeight="1" x14ac:dyDescent="0.2">
      <c r="B11" s="784"/>
      <c r="C11" s="789" t="s">
        <v>55</v>
      </c>
      <c r="D11" s="125" t="s">
        <v>49</v>
      </c>
      <c r="E11" s="157">
        <v>15171352.800000003</v>
      </c>
      <c r="F11" s="157">
        <v>31725.550000000745</v>
      </c>
      <c r="G11" s="157">
        <v>15139627.250000002</v>
      </c>
      <c r="H11" s="35"/>
      <c r="I11" s="158"/>
      <c r="J11" s="34">
        <v>95</v>
      </c>
      <c r="K11" s="34">
        <v>449.77001999999999</v>
      </c>
      <c r="L11" s="157">
        <v>2226312.84</v>
      </c>
      <c r="M11" s="37"/>
      <c r="N11" s="30">
        <v>0.11499999999999999</v>
      </c>
      <c r="HQ11" s="141"/>
      <c r="HR11" s="141"/>
      <c r="HS11" s="141"/>
      <c r="HT11" s="141"/>
      <c r="HU11" s="141"/>
      <c r="HV11" s="141"/>
      <c r="HW11" s="141"/>
      <c r="HX11" s="141"/>
      <c r="HY11" s="141"/>
      <c r="HZ11" s="141"/>
      <c r="IA11" s="141"/>
      <c r="IB11" s="141"/>
      <c r="IC11" s="141"/>
      <c r="ID11" s="141"/>
      <c r="IE11" s="141"/>
      <c r="IF11" s="141"/>
      <c r="IG11" s="141"/>
      <c r="IH11" s="141"/>
      <c r="II11" s="141"/>
      <c r="IJ11" s="141"/>
      <c r="IK11" s="141"/>
      <c r="IL11" s="141"/>
      <c r="IM11" s="141"/>
      <c r="IN11" s="141"/>
      <c r="IO11" s="141"/>
      <c r="IP11" s="141"/>
      <c r="IQ11" s="141"/>
      <c r="IR11" s="141"/>
      <c r="IS11" s="141"/>
      <c r="IT11" s="141"/>
      <c r="IU11" s="141"/>
      <c r="IV11" s="141"/>
    </row>
    <row r="12" spans="1:256" x14ac:dyDescent="0.2">
      <c r="B12" s="784"/>
      <c r="C12" s="787"/>
      <c r="D12" s="126" t="s">
        <v>50</v>
      </c>
      <c r="E12" s="157">
        <v>162159.28</v>
      </c>
      <c r="F12" s="156"/>
      <c r="G12" s="156">
        <v>162159.28</v>
      </c>
      <c r="H12" s="35"/>
      <c r="I12" s="158"/>
      <c r="J12" s="34"/>
      <c r="K12" s="34"/>
      <c r="L12" s="157">
        <v>62368.95</v>
      </c>
      <c r="M12" s="37"/>
      <c r="N12" s="30"/>
    </row>
    <row r="13" spans="1:256" x14ac:dyDescent="0.2">
      <c r="B13" s="784"/>
      <c r="C13" s="787"/>
      <c r="D13" s="127" t="s">
        <v>51</v>
      </c>
      <c r="E13" s="157">
        <v>15623432.839999989</v>
      </c>
      <c r="F13" s="159"/>
      <c r="G13" s="159">
        <v>15623432.839999989</v>
      </c>
      <c r="H13" s="35"/>
      <c r="I13" s="158"/>
      <c r="J13" s="34"/>
      <c r="K13" s="34"/>
      <c r="L13" s="157">
        <v>1917164.8600000029</v>
      </c>
      <c r="M13" s="37">
        <v>323.84300000000002</v>
      </c>
      <c r="N13" s="30"/>
    </row>
    <row r="14" spans="1:256" x14ac:dyDescent="0.2">
      <c r="B14" s="784"/>
      <c r="C14" s="788"/>
      <c r="D14" s="128" t="s">
        <v>54</v>
      </c>
      <c r="E14" s="161">
        <v>30956944.919999994</v>
      </c>
      <c r="F14" s="161">
        <v>31725.55000000447</v>
      </c>
      <c r="G14" s="161">
        <v>30925219.36999999</v>
      </c>
      <c r="H14" s="118"/>
      <c r="I14" s="164"/>
      <c r="J14" s="52">
        <v>95</v>
      </c>
      <c r="K14" s="52">
        <v>449.77001999999999</v>
      </c>
      <c r="L14" s="165">
        <v>4205846.6500000032</v>
      </c>
      <c r="M14" s="120">
        <v>323.84300000000002</v>
      </c>
      <c r="N14" s="121">
        <v>0.11499999999999999</v>
      </c>
    </row>
    <row r="15" spans="1:256" x14ac:dyDescent="0.2">
      <c r="B15" s="784"/>
      <c r="C15" s="789" t="s">
        <v>37</v>
      </c>
      <c r="D15" s="125" t="s">
        <v>49</v>
      </c>
      <c r="E15" s="166">
        <v>277809656.94</v>
      </c>
      <c r="F15" s="166">
        <v>37540319.740000024</v>
      </c>
      <c r="G15" s="166">
        <v>240269337.19999999</v>
      </c>
      <c r="H15" s="56"/>
      <c r="I15" s="167"/>
      <c r="J15" s="58">
        <v>663.24</v>
      </c>
      <c r="K15" s="58">
        <v>123154.23001999999</v>
      </c>
      <c r="L15" s="168">
        <v>42990659.850000009</v>
      </c>
      <c r="M15" s="59"/>
      <c r="N15" s="60">
        <v>0.115</v>
      </c>
    </row>
    <row r="16" spans="1:256" x14ac:dyDescent="0.2">
      <c r="B16" s="784"/>
      <c r="C16" s="787"/>
      <c r="D16" s="126" t="s">
        <v>50</v>
      </c>
      <c r="E16" s="169">
        <v>1367334.3</v>
      </c>
      <c r="F16" s="169">
        <v>52500</v>
      </c>
      <c r="G16" s="169">
        <v>1314834.3</v>
      </c>
      <c r="H16" s="62"/>
      <c r="I16" s="170"/>
      <c r="J16" s="64"/>
      <c r="K16" s="64">
        <v>1500</v>
      </c>
      <c r="L16" s="171">
        <v>104804.95</v>
      </c>
      <c r="M16" s="65"/>
      <c r="N16" s="66"/>
    </row>
    <row r="17" spans="1:256" x14ac:dyDescent="0.2">
      <c r="B17" s="784"/>
      <c r="C17" s="787"/>
      <c r="D17" s="126" t="s">
        <v>51</v>
      </c>
      <c r="E17" s="169">
        <v>121661369.00843601</v>
      </c>
      <c r="F17" s="169">
        <v>2298098.1400000155</v>
      </c>
      <c r="G17" s="169">
        <v>119363270.86843599</v>
      </c>
      <c r="H17" s="62"/>
      <c r="I17" s="170"/>
      <c r="J17" s="64"/>
      <c r="K17" s="64">
        <v>495434.95500000002</v>
      </c>
      <c r="L17" s="171">
        <v>192763674.03000009</v>
      </c>
      <c r="M17" s="65">
        <v>323.84300000000002</v>
      </c>
      <c r="N17" s="66"/>
    </row>
    <row r="18" spans="1:256" x14ac:dyDescent="0.2">
      <c r="B18" s="784"/>
      <c r="C18" s="787"/>
      <c r="D18" s="127" t="s">
        <v>52</v>
      </c>
      <c r="E18" s="172">
        <v>1500</v>
      </c>
      <c r="F18" s="172"/>
      <c r="G18" s="172">
        <v>1500</v>
      </c>
      <c r="H18" s="68"/>
      <c r="I18" s="173"/>
      <c r="J18" s="70"/>
      <c r="K18" s="70">
        <v>6.181</v>
      </c>
      <c r="L18" s="174">
        <v>11</v>
      </c>
      <c r="M18" s="71"/>
      <c r="N18" s="72"/>
    </row>
    <row r="19" spans="1:256" s="141" customFormat="1" x14ac:dyDescent="0.2">
      <c r="A19" s="138"/>
      <c r="B19" s="784"/>
      <c r="C19" s="787"/>
      <c r="D19" s="127" t="s">
        <v>53</v>
      </c>
      <c r="E19" s="174">
        <v>562500</v>
      </c>
      <c r="F19" s="174"/>
      <c r="G19" s="174">
        <v>562500</v>
      </c>
      <c r="H19" s="68"/>
      <c r="I19" s="173"/>
      <c r="J19" s="70"/>
      <c r="K19" s="70"/>
      <c r="L19" s="174">
        <v>1250</v>
      </c>
      <c r="M19" s="71"/>
      <c r="N19" s="72"/>
      <c r="O19" s="142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  <c r="IU19" s="143"/>
      <c r="IV19" s="143"/>
    </row>
    <row r="20" spans="1:256" x14ac:dyDescent="0.2">
      <c r="B20" s="785"/>
      <c r="C20" s="788"/>
      <c r="D20" s="129" t="s">
        <v>54</v>
      </c>
      <c r="E20" s="175">
        <v>401402360.24843603</v>
      </c>
      <c r="F20" s="175">
        <v>39890917.88000004</v>
      </c>
      <c r="G20" s="175">
        <v>361511442.36843598</v>
      </c>
      <c r="H20" s="122"/>
      <c r="I20" s="176"/>
      <c r="J20" s="77">
        <v>663.24</v>
      </c>
      <c r="K20" s="77">
        <v>620095.36601999996</v>
      </c>
      <c r="L20" s="177">
        <v>235860399.8300001</v>
      </c>
      <c r="M20" s="78">
        <v>323.84300000000002</v>
      </c>
      <c r="N20" s="79">
        <v>0.115</v>
      </c>
    </row>
    <row r="21" spans="1:256" ht="12.75" customHeight="1" x14ac:dyDescent="0.2">
      <c r="B21" s="790" t="s">
        <v>56</v>
      </c>
      <c r="C21" s="789" t="s">
        <v>57</v>
      </c>
      <c r="D21" s="125" t="s">
        <v>49</v>
      </c>
      <c r="E21" s="178">
        <v>68995103.079999983</v>
      </c>
      <c r="F21" s="178">
        <v>16021607.319999978</v>
      </c>
      <c r="G21" s="157">
        <v>52973495.760000005</v>
      </c>
      <c r="H21" s="56">
        <v>213201.28999999998</v>
      </c>
      <c r="I21" s="167">
        <v>17881.080000000002</v>
      </c>
      <c r="J21" s="58">
        <v>16429</v>
      </c>
      <c r="K21" s="58">
        <v>35886.020002000005</v>
      </c>
      <c r="L21" s="168">
        <v>17981054.890000001</v>
      </c>
      <c r="M21" s="59">
        <v>3089.165</v>
      </c>
      <c r="N21" s="60">
        <v>16.408999999999999</v>
      </c>
    </row>
    <row r="22" spans="1:256" x14ac:dyDescent="0.2">
      <c r="B22" s="784"/>
      <c r="C22" s="787"/>
      <c r="D22" s="127" t="s">
        <v>50</v>
      </c>
      <c r="E22" s="159">
        <v>1800</v>
      </c>
      <c r="F22" s="159"/>
      <c r="G22" s="159">
        <v>1800</v>
      </c>
      <c r="H22" s="56"/>
      <c r="I22" s="167"/>
      <c r="J22" s="58">
        <v>20.54</v>
      </c>
      <c r="K22" s="58">
        <v>75</v>
      </c>
      <c r="L22" s="168">
        <v>100</v>
      </c>
      <c r="M22" s="59"/>
      <c r="N22" s="60"/>
    </row>
    <row r="23" spans="1:256" ht="13.5" thickBot="1" x14ac:dyDescent="0.25">
      <c r="B23" s="784"/>
      <c r="C23" s="787"/>
      <c r="D23" s="130" t="s">
        <v>54</v>
      </c>
      <c r="E23" s="179">
        <v>68996903.079999983</v>
      </c>
      <c r="F23" s="179">
        <v>16021607.319999978</v>
      </c>
      <c r="G23" s="179">
        <v>52975295.760000005</v>
      </c>
      <c r="H23" s="86">
        <v>213201.28999999998</v>
      </c>
      <c r="I23" s="180">
        <v>17881.080000000002</v>
      </c>
      <c r="J23" s="87">
        <v>16449.54</v>
      </c>
      <c r="K23" s="87">
        <v>35961.020002000005</v>
      </c>
      <c r="L23" s="181">
        <v>17981154.890000001</v>
      </c>
      <c r="M23" s="182">
        <v>3089.165</v>
      </c>
      <c r="N23" s="88">
        <v>16.408999999999999</v>
      </c>
    </row>
    <row r="24" spans="1:256" ht="14.25" customHeight="1" thickTop="1" x14ac:dyDescent="0.2">
      <c r="B24" s="777" t="s">
        <v>58</v>
      </c>
      <c r="C24" s="778"/>
      <c r="D24" s="131" t="s">
        <v>49</v>
      </c>
      <c r="E24" s="183">
        <v>346804760.01999998</v>
      </c>
      <c r="F24" s="183">
        <v>53561927.060000002</v>
      </c>
      <c r="G24" s="184">
        <v>293242832.95999998</v>
      </c>
      <c r="H24" s="92">
        <v>213201.29</v>
      </c>
      <c r="I24" s="185">
        <v>17881.080000000002</v>
      </c>
      <c r="J24" s="93">
        <v>17092.240000000002</v>
      </c>
      <c r="K24" s="93">
        <v>159040.25002199999</v>
      </c>
      <c r="L24" s="186">
        <v>60971714.74000001</v>
      </c>
      <c r="M24" s="187">
        <v>3089.165</v>
      </c>
      <c r="N24" s="188">
        <v>16.523999999999997</v>
      </c>
    </row>
    <row r="25" spans="1:256" x14ac:dyDescent="0.2">
      <c r="B25" s="779"/>
      <c r="C25" s="780"/>
      <c r="D25" s="132" t="s">
        <v>50</v>
      </c>
      <c r="E25" s="169">
        <v>1369134.3</v>
      </c>
      <c r="F25" s="169">
        <v>52500</v>
      </c>
      <c r="G25" s="189">
        <v>1316634.3</v>
      </c>
      <c r="H25" s="62"/>
      <c r="I25" s="170"/>
      <c r="J25" s="64">
        <v>20.54</v>
      </c>
      <c r="K25" s="64">
        <v>1575</v>
      </c>
      <c r="L25" s="171">
        <v>104904.95</v>
      </c>
      <c r="M25" s="65"/>
      <c r="N25" s="66"/>
    </row>
    <row r="26" spans="1:256" x14ac:dyDescent="0.2">
      <c r="B26" s="779"/>
      <c r="C26" s="780"/>
      <c r="D26" s="132" t="s">
        <v>51</v>
      </c>
      <c r="E26" s="169">
        <v>121661369.00843601</v>
      </c>
      <c r="F26" s="169">
        <v>2298098.1400000155</v>
      </c>
      <c r="G26" s="189">
        <v>119363270.86843599</v>
      </c>
      <c r="H26" s="62"/>
      <c r="I26" s="170"/>
      <c r="J26" s="64"/>
      <c r="K26" s="64">
        <v>495434.95500000002</v>
      </c>
      <c r="L26" s="171">
        <v>192763674.03000009</v>
      </c>
      <c r="M26" s="65">
        <v>323.84300000000002</v>
      </c>
      <c r="N26" s="66"/>
    </row>
    <row r="27" spans="1:256" x14ac:dyDescent="0.2">
      <c r="B27" s="779"/>
      <c r="C27" s="780"/>
      <c r="D27" s="133" t="s">
        <v>52</v>
      </c>
      <c r="E27" s="172">
        <v>1500</v>
      </c>
      <c r="F27" s="172"/>
      <c r="G27" s="190">
        <v>1500</v>
      </c>
      <c r="H27" s="68"/>
      <c r="I27" s="173"/>
      <c r="J27" s="70"/>
      <c r="K27" s="70">
        <v>6.181</v>
      </c>
      <c r="L27" s="174">
        <v>11</v>
      </c>
      <c r="M27" s="71"/>
      <c r="N27" s="72"/>
    </row>
    <row r="28" spans="1:256" x14ac:dyDescent="0.2">
      <c r="B28" s="779"/>
      <c r="C28" s="780"/>
      <c r="D28" s="134" t="s">
        <v>53</v>
      </c>
      <c r="E28" s="191">
        <v>562500</v>
      </c>
      <c r="F28" s="191"/>
      <c r="G28" s="192">
        <v>562500</v>
      </c>
      <c r="H28" s="102"/>
      <c r="I28" s="193"/>
      <c r="J28" s="103"/>
      <c r="K28" s="103"/>
      <c r="L28" s="194">
        <v>1250</v>
      </c>
      <c r="M28" s="195"/>
      <c r="N28" s="105"/>
    </row>
    <row r="29" spans="1:256" ht="14.25" customHeight="1" thickBot="1" x14ac:dyDescent="0.25">
      <c r="B29" s="781"/>
      <c r="C29" s="782"/>
      <c r="D29" s="135" t="s">
        <v>37</v>
      </c>
      <c r="E29" s="196">
        <v>470399263.32843608</v>
      </c>
      <c r="F29" s="196">
        <v>55912525.200000048</v>
      </c>
      <c r="G29" s="197">
        <v>414486738.12843603</v>
      </c>
      <c r="H29" s="110">
        <v>213201.28999999998</v>
      </c>
      <c r="I29" s="198">
        <v>17881.079999999998</v>
      </c>
      <c r="J29" s="108">
        <v>17112.780000000002</v>
      </c>
      <c r="K29" s="108">
        <v>656056.38602199999</v>
      </c>
      <c r="L29" s="196">
        <v>253841554.72000009</v>
      </c>
      <c r="M29" s="109">
        <v>3413.0079999999998</v>
      </c>
      <c r="N29" s="112">
        <v>16.524000000000001</v>
      </c>
    </row>
    <row r="30" spans="1:256" s="137" customFormat="1" ht="21" customHeight="1" thickTop="1" x14ac:dyDescent="0.2"/>
    <row r="31" spans="1:256" x14ac:dyDescent="0.2">
      <c r="B31" s="199" t="s">
        <v>65</v>
      </c>
      <c r="F31" s="145"/>
      <c r="L31" s="145"/>
    </row>
    <row r="32" spans="1:256" x14ac:dyDescent="0.2">
      <c r="E32" s="200"/>
      <c r="F32" s="147"/>
      <c r="J32" s="145"/>
      <c r="K32" s="145"/>
      <c r="L32" s="145"/>
    </row>
    <row r="33" spans="3:12" x14ac:dyDescent="0.2">
      <c r="E33" s="146"/>
      <c r="F33" s="146"/>
      <c r="G33" s="145"/>
      <c r="L33" s="145"/>
    </row>
    <row r="34" spans="3:12" x14ac:dyDescent="0.2">
      <c r="E34" s="146"/>
      <c r="F34" s="148"/>
      <c r="G34" s="149"/>
      <c r="J34" s="149"/>
      <c r="K34" s="149"/>
      <c r="L34" s="149"/>
    </row>
    <row r="35" spans="3:12" x14ac:dyDescent="0.2">
      <c r="E35" s="145"/>
      <c r="F35" s="145"/>
    </row>
    <row r="36" spans="3:12" x14ac:dyDescent="0.2">
      <c r="C36" s="150"/>
      <c r="D36" s="149"/>
      <c r="E36" s="145"/>
      <c r="F36" s="151"/>
      <c r="G36" s="145"/>
      <c r="J36" s="145"/>
      <c r="K36" s="145"/>
      <c r="L36" s="145"/>
    </row>
    <row r="37" spans="3:12" x14ac:dyDescent="0.2">
      <c r="D37" s="149"/>
      <c r="E37" s="145"/>
      <c r="F37" s="151"/>
      <c r="G37" s="145"/>
      <c r="J37" s="145"/>
      <c r="K37" s="145"/>
    </row>
    <row r="38" spans="3:12" x14ac:dyDescent="0.2">
      <c r="C38" s="145"/>
      <c r="D38" s="149"/>
      <c r="E38" s="145"/>
      <c r="F38" s="151"/>
      <c r="G38" s="145"/>
    </row>
    <row r="39" spans="3:12" x14ac:dyDescent="0.2">
      <c r="D39" s="149"/>
      <c r="E39" s="145"/>
      <c r="F39" s="151"/>
      <c r="G39" s="145"/>
      <c r="H39" s="145"/>
      <c r="I39" s="145"/>
      <c r="J39" s="145"/>
      <c r="K39" s="145"/>
    </row>
    <row r="40" spans="3:12" x14ac:dyDescent="0.2">
      <c r="F40" s="145"/>
    </row>
    <row r="41" spans="3:12" x14ac:dyDescent="0.2">
      <c r="F41" s="145"/>
    </row>
    <row r="42" spans="3:12" x14ac:dyDescent="0.2">
      <c r="F42" s="145"/>
    </row>
    <row r="43" spans="3:12" x14ac:dyDescent="0.2">
      <c r="F43" s="145"/>
    </row>
    <row r="44" spans="3:12" x14ac:dyDescent="0.2">
      <c r="F44" s="145"/>
    </row>
    <row r="45" spans="3:12" x14ac:dyDescent="0.2">
      <c r="F45" s="145"/>
    </row>
    <row r="46" spans="3:12" x14ac:dyDescent="0.2">
      <c r="F46" s="145"/>
    </row>
    <row r="47" spans="3:12" x14ac:dyDescent="0.2">
      <c r="F47" s="145"/>
    </row>
    <row r="48" spans="3:12" x14ac:dyDescent="0.2">
      <c r="F48" s="145"/>
    </row>
    <row r="49" spans="6:6" x14ac:dyDescent="0.2">
      <c r="F49" s="145"/>
    </row>
    <row r="50" spans="6:6" x14ac:dyDescent="0.2">
      <c r="F50" s="145"/>
    </row>
    <row r="51" spans="6:6" x14ac:dyDescent="0.2">
      <c r="F51" s="145"/>
    </row>
    <row r="52" spans="6:6" x14ac:dyDescent="0.2">
      <c r="F52" s="145"/>
    </row>
    <row r="53" spans="6:6" x14ac:dyDescent="0.2">
      <c r="F53" s="145"/>
    </row>
    <row r="54" spans="6:6" x14ac:dyDescent="0.2">
      <c r="F54" s="145"/>
    </row>
    <row r="55" spans="6:6" x14ac:dyDescent="0.2">
      <c r="F55" s="145"/>
    </row>
    <row r="56" spans="6:6" x14ac:dyDescent="0.2">
      <c r="F56" s="145"/>
    </row>
    <row r="57" spans="6:6" x14ac:dyDescent="0.2">
      <c r="F57" s="145"/>
    </row>
    <row r="58" spans="6:6" x14ac:dyDescent="0.2">
      <c r="F58" s="145"/>
    </row>
    <row r="59" spans="6:6" x14ac:dyDescent="0.2">
      <c r="F59" s="145"/>
    </row>
    <row r="60" spans="6:6" x14ac:dyDescent="0.2">
      <c r="F60" s="145"/>
    </row>
    <row r="61" spans="6:6" x14ac:dyDescent="0.2">
      <c r="F61" s="145"/>
    </row>
    <row r="62" spans="6:6" x14ac:dyDescent="0.2">
      <c r="F62" s="145"/>
    </row>
    <row r="63" spans="6:6" x14ac:dyDescent="0.2">
      <c r="F63" s="145"/>
    </row>
    <row r="64" spans="6:6" x14ac:dyDescent="0.2">
      <c r="F64" s="145"/>
    </row>
    <row r="65" spans="6:6" x14ac:dyDescent="0.2">
      <c r="F65" s="145"/>
    </row>
    <row r="66" spans="6:6" x14ac:dyDescent="0.2">
      <c r="F66" s="145"/>
    </row>
    <row r="67" spans="6:6" x14ac:dyDescent="0.2">
      <c r="F67" s="145"/>
    </row>
    <row r="68" spans="6:6" x14ac:dyDescent="0.2">
      <c r="F68" s="145"/>
    </row>
    <row r="69" spans="6:6" x14ac:dyDescent="0.2">
      <c r="F69" s="145"/>
    </row>
    <row r="70" spans="6:6" x14ac:dyDescent="0.2">
      <c r="F70" s="145"/>
    </row>
    <row r="71" spans="6:6" x14ac:dyDescent="0.2">
      <c r="F71" s="145"/>
    </row>
    <row r="72" spans="6:6" x14ac:dyDescent="0.2">
      <c r="F72" s="145"/>
    </row>
    <row r="73" spans="6:6" x14ac:dyDescent="0.2">
      <c r="F73" s="145"/>
    </row>
    <row r="74" spans="6:6" x14ac:dyDescent="0.2">
      <c r="F74" s="145"/>
    </row>
    <row r="75" spans="6:6" x14ac:dyDescent="0.2">
      <c r="F75" s="145"/>
    </row>
    <row r="76" spans="6:6" x14ac:dyDescent="0.2">
      <c r="F76" s="145"/>
    </row>
    <row r="77" spans="6:6" x14ac:dyDescent="0.2">
      <c r="F77" s="145"/>
    </row>
    <row r="78" spans="6:6" x14ac:dyDescent="0.2">
      <c r="F78" s="145"/>
    </row>
    <row r="79" spans="6:6" x14ac:dyDescent="0.2">
      <c r="F79" s="145"/>
    </row>
    <row r="80" spans="6:6" x14ac:dyDescent="0.2">
      <c r="F80" s="145"/>
    </row>
    <row r="81" spans="6:6" x14ac:dyDescent="0.2">
      <c r="F81" s="145"/>
    </row>
    <row r="82" spans="6:6" x14ac:dyDescent="0.2">
      <c r="F82" s="145"/>
    </row>
    <row r="83" spans="6:6" x14ac:dyDescent="0.2">
      <c r="F83" s="145"/>
    </row>
    <row r="84" spans="6:6" x14ac:dyDescent="0.2">
      <c r="F84" s="145"/>
    </row>
    <row r="85" spans="6:6" x14ac:dyDescent="0.2">
      <c r="F85" s="145"/>
    </row>
    <row r="86" spans="6:6" x14ac:dyDescent="0.2">
      <c r="F86" s="145"/>
    </row>
    <row r="87" spans="6:6" x14ac:dyDescent="0.2">
      <c r="F87" s="145"/>
    </row>
    <row r="88" spans="6:6" x14ac:dyDescent="0.2">
      <c r="F88" s="145"/>
    </row>
    <row r="89" spans="6:6" x14ac:dyDescent="0.2">
      <c r="F89" s="145"/>
    </row>
    <row r="90" spans="6:6" x14ac:dyDescent="0.2">
      <c r="F90" s="145"/>
    </row>
    <row r="91" spans="6:6" x14ac:dyDescent="0.2">
      <c r="F91" s="145"/>
    </row>
    <row r="92" spans="6:6" x14ac:dyDescent="0.2">
      <c r="F92" s="145"/>
    </row>
    <row r="93" spans="6:6" x14ac:dyDescent="0.2">
      <c r="F93" s="145"/>
    </row>
    <row r="94" spans="6:6" x14ac:dyDescent="0.2">
      <c r="F94" s="145"/>
    </row>
    <row r="95" spans="6:6" x14ac:dyDescent="0.2">
      <c r="F95" s="145"/>
    </row>
    <row r="96" spans="6:6" x14ac:dyDescent="0.2">
      <c r="F96" s="145"/>
    </row>
    <row r="97" spans="6:6" x14ac:dyDescent="0.2">
      <c r="F97" s="145"/>
    </row>
    <row r="98" spans="6:6" x14ac:dyDescent="0.2">
      <c r="F98" s="145"/>
    </row>
    <row r="99" spans="6:6" x14ac:dyDescent="0.2">
      <c r="F99" s="145"/>
    </row>
    <row r="100" spans="6:6" x14ac:dyDescent="0.2">
      <c r="F100" s="145"/>
    </row>
    <row r="101" spans="6:6" x14ac:dyDescent="0.2">
      <c r="F101" s="145"/>
    </row>
    <row r="102" spans="6:6" x14ac:dyDescent="0.2">
      <c r="F102" s="145"/>
    </row>
    <row r="103" spans="6:6" x14ac:dyDescent="0.2">
      <c r="F103" s="145"/>
    </row>
    <row r="104" spans="6:6" x14ac:dyDescent="0.2">
      <c r="F104" s="145"/>
    </row>
    <row r="105" spans="6:6" x14ac:dyDescent="0.2">
      <c r="F105" s="145"/>
    </row>
    <row r="106" spans="6:6" x14ac:dyDescent="0.2">
      <c r="F106" s="145"/>
    </row>
    <row r="107" spans="6:6" x14ac:dyDescent="0.2">
      <c r="F107" s="145"/>
    </row>
    <row r="108" spans="6:6" x14ac:dyDescent="0.2">
      <c r="F108" s="145"/>
    </row>
  </sheetData>
  <mergeCells count="13">
    <mergeCell ref="B1:N1"/>
    <mergeCell ref="B3:B4"/>
    <mergeCell ref="C3:C4"/>
    <mergeCell ref="D3:D4"/>
    <mergeCell ref="E3:G3"/>
    <mergeCell ref="H3:N3"/>
    <mergeCell ref="B24:C29"/>
    <mergeCell ref="B5:B20"/>
    <mergeCell ref="C5:C10"/>
    <mergeCell ref="C11:C14"/>
    <mergeCell ref="C15:C20"/>
    <mergeCell ref="B21:B23"/>
    <mergeCell ref="C21:C23"/>
  </mergeCells>
  <printOptions horizontalCentered="1"/>
  <pageMargins left="7.874015748031496E-2" right="7.874015748031496E-2" top="0.6692913385826772" bottom="0.78740157480314965" header="0.47244094488188981" footer="0"/>
  <pageSetup paperSize="9" scale="6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9"/>
  <sheetViews>
    <sheetView showGridLines="0" showZeros="0" zoomScale="70" zoomScaleNormal="70" workbookViewId="0"/>
  </sheetViews>
  <sheetFormatPr baseColWidth="10" defaultColWidth="12.7109375" defaultRowHeight="12.75" x14ac:dyDescent="0.2"/>
  <cols>
    <col min="1" max="1" width="4" style="201" customWidth="1"/>
    <col min="2" max="2" width="14.7109375" style="204" customWidth="1"/>
    <col min="3" max="3" width="11.85546875" style="204" customWidth="1"/>
    <col min="4" max="4" width="21.42578125" style="204" customWidth="1"/>
    <col min="5" max="14" width="16.140625" style="204" customWidth="1"/>
    <col min="15" max="15" width="3.7109375" style="201" customWidth="1"/>
    <col min="16" max="256" width="12.7109375" style="204"/>
    <col min="257" max="257" width="4" style="204" customWidth="1"/>
    <col min="258" max="258" width="14.7109375" style="204" customWidth="1"/>
    <col min="259" max="259" width="11.85546875" style="204" customWidth="1"/>
    <col min="260" max="260" width="21.42578125" style="204" customWidth="1"/>
    <col min="261" max="270" width="16.140625" style="204" customWidth="1"/>
    <col min="271" max="271" width="3.7109375" style="204" customWidth="1"/>
    <col min="272" max="512" width="12.7109375" style="204"/>
    <col min="513" max="513" width="4" style="204" customWidth="1"/>
    <col min="514" max="514" width="14.7109375" style="204" customWidth="1"/>
    <col min="515" max="515" width="11.85546875" style="204" customWidth="1"/>
    <col min="516" max="516" width="21.42578125" style="204" customWidth="1"/>
    <col min="517" max="526" width="16.140625" style="204" customWidth="1"/>
    <col min="527" max="527" width="3.7109375" style="204" customWidth="1"/>
    <col min="528" max="768" width="12.7109375" style="204"/>
    <col min="769" max="769" width="4" style="204" customWidth="1"/>
    <col min="770" max="770" width="14.7109375" style="204" customWidth="1"/>
    <col min="771" max="771" width="11.85546875" style="204" customWidth="1"/>
    <col min="772" max="772" width="21.42578125" style="204" customWidth="1"/>
    <col min="773" max="782" width="16.140625" style="204" customWidth="1"/>
    <col min="783" max="783" width="3.7109375" style="204" customWidth="1"/>
    <col min="784" max="1024" width="12.7109375" style="204"/>
    <col min="1025" max="1025" width="4" style="204" customWidth="1"/>
    <col min="1026" max="1026" width="14.7109375" style="204" customWidth="1"/>
    <col min="1027" max="1027" width="11.85546875" style="204" customWidth="1"/>
    <col min="1028" max="1028" width="21.42578125" style="204" customWidth="1"/>
    <col min="1029" max="1038" width="16.140625" style="204" customWidth="1"/>
    <col min="1039" max="1039" width="3.7109375" style="204" customWidth="1"/>
    <col min="1040" max="1280" width="12.7109375" style="204"/>
    <col min="1281" max="1281" width="4" style="204" customWidth="1"/>
    <col min="1282" max="1282" width="14.7109375" style="204" customWidth="1"/>
    <col min="1283" max="1283" width="11.85546875" style="204" customWidth="1"/>
    <col min="1284" max="1284" width="21.42578125" style="204" customWidth="1"/>
    <col min="1285" max="1294" width="16.140625" style="204" customWidth="1"/>
    <col min="1295" max="1295" width="3.7109375" style="204" customWidth="1"/>
    <col min="1296" max="1536" width="12.7109375" style="204"/>
    <col min="1537" max="1537" width="4" style="204" customWidth="1"/>
    <col min="1538" max="1538" width="14.7109375" style="204" customWidth="1"/>
    <col min="1539" max="1539" width="11.85546875" style="204" customWidth="1"/>
    <col min="1540" max="1540" width="21.42578125" style="204" customWidth="1"/>
    <col min="1541" max="1550" width="16.140625" style="204" customWidth="1"/>
    <col min="1551" max="1551" width="3.7109375" style="204" customWidth="1"/>
    <col min="1552" max="1792" width="12.7109375" style="204"/>
    <col min="1793" max="1793" width="4" style="204" customWidth="1"/>
    <col min="1794" max="1794" width="14.7109375" style="204" customWidth="1"/>
    <col min="1795" max="1795" width="11.85546875" style="204" customWidth="1"/>
    <col min="1796" max="1796" width="21.42578125" style="204" customWidth="1"/>
    <col min="1797" max="1806" width="16.140625" style="204" customWidth="1"/>
    <col min="1807" max="1807" width="3.7109375" style="204" customWidth="1"/>
    <col min="1808" max="2048" width="12.7109375" style="204"/>
    <col min="2049" max="2049" width="4" style="204" customWidth="1"/>
    <col min="2050" max="2050" width="14.7109375" style="204" customWidth="1"/>
    <col min="2051" max="2051" width="11.85546875" style="204" customWidth="1"/>
    <col min="2052" max="2052" width="21.42578125" style="204" customWidth="1"/>
    <col min="2053" max="2062" width="16.140625" style="204" customWidth="1"/>
    <col min="2063" max="2063" width="3.7109375" style="204" customWidth="1"/>
    <col min="2064" max="2304" width="12.7109375" style="204"/>
    <col min="2305" max="2305" width="4" style="204" customWidth="1"/>
    <col min="2306" max="2306" width="14.7109375" style="204" customWidth="1"/>
    <col min="2307" max="2307" width="11.85546875" style="204" customWidth="1"/>
    <col min="2308" max="2308" width="21.42578125" style="204" customWidth="1"/>
    <col min="2309" max="2318" width="16.140625" style="204" customWidth="1"/>
    <col min="2319" max="2319" width="3.7109375" style="204" customWidth="1"/>
    <col min="2320" max="2560" width="12.7109375" style="204"/>
    <col min="2561" max="2561" width="4" style="204" customWidth="1"/>
    <col min="2562" max="2562" width="14.7109375" style="204" customWidth="1"/>
    <col min="2563" max="2563" width="11.85546875" style="204" customWidth="1"/>
    <col min="2564" max="2564" width="21.42578125" style="204" customWidth="1"/>
    <col min="2565" max="2574" width="16.140625" style="204" customWidth="1"/>
    <col min="2575" max="2575" width="3.7109375" style="204" customWidth="1"/>
    <col min="2576" max="2816" width="12.7109375" style="204"/>
    <col min="2817" max="2817" width="4" style="204" customWidth="1"/>
    <col min="2818" max="2818" width="14.7109375" style="204" customWidth="1"/>
    <col min="2819" max="2819" width="11.85546875" style="204" customWidth="1"/>
    <col min="2820" max="2820" width="21.42578125" style="204" customWidth="1"/>
    <col min="2821" max="2830" width="16.140625" style="204" customWidth="1"/>
    <col min="2831" max="2831" width="3.7109375" style="204" customWidth="1"/>
    <col min="2832" max="3072" width="12.7109375" style="204"/>
    <col min="3073" max="3073" width="4" style="204" customWidth="1"/>
    <col min="3074" max="3074" width="14.7109375" style="204" customWidth="1"/>
    <col min="3075" max="3075" width="11.85546875" style="204" customWidth="1"/>
    <col min="3076" max="3076" width="21.42578125" style="204" customWidth="1"/>
    <col min="3077" max="3086" width="16.140625" style="204" customWidth="1"/>
    <col min="3087" max="3087" width="3.7109375" style="204" customWidth="1"/>
    <col min="3088" max="3328" width="12.7109375" style="204"/>
    <col min="3329" max="3329" width="4" style="204" customWidth="1"/>
    <col min="3330" max="3330" width="14.7109375" style="204" customWidth="1"/>
    <col min="3331" max="3331" width="11.85546875" style="204" customWidth="1"/>
    <col min="3332" max="3332" width="21.42578125" style="204" customWidth="1"/>
    <col min="3333" max="3342" width="16.140625" style="204" customWidth="1"/>
    <col min="3343" max="3343" width="3.7109375" style="204" customWidth="1"/>
    <col min="3344" max="3584" width="12.7109375" style="204"/>
    <col min="3585" max="3585" width="4" style="204" customWidth="1"/>
    <col min="3586" max="3586" width="14.7109375" style="204" customWidth="1"/>
    <col min="3587" max="3587" width="11.85546875" style="204" customWidth="1"/>
    <col min="3588" max="3588" width="21.42578125" style="204" customWidth="1"/>
    <col min="3589" max="3598" width="16.140625" style="204" customWidth="1"/>
    <col min="3599" max="3599" width="3.7109375" style="204" customWidth="1"/>
    <col min="3600" max="3840" width="12.7109375" style="204"/>
    <col min="3841" max="3841" width="4" style="204" customWidth="1"/>
    <col min="3842" max="3842" width="14.7109375" style="204" customWidth="1"/>
    <col min="3843" max="3843" width="11.85546875" style="204" customWidth="1"/>
    <col min="3844" max="3844" width="21.42578125" style="204" customWidth="1"/>
    <col min="3845" max="3854" width="16.140625" style="204" customWidth="1"/>
    <col min="3855" max="3855" width="3.7109375" style="204" customWidth="1"/>
    <col min="3856" max="4096" width="12.7109375" style="204"/>
    <col min="4097" max="4097" width="4" style="204" customWidth="1"/>
    <col min="4098" max="4098" width="14.7109375" style="204" customWidth="1"/>
    <col min="4099" max="4099" width="11.85546875" style="204" customWidth="1"/>
    <col min="4100" max="4100" width="21.42578125" style="204" customWidth="1"/>
    <col min="4101" max="4110" width="16.140625" style="204" customWidth="1"/>
    <col min="4111" max="4111" width="3.7109375" style="204" customWidth="1"/>
    <col min="4112" max="4352" width="12.7109375" style="204"/>
    <col min="4353" max="4353" width="4" style="204" customWidth="1"/>
    <col min="4354" max="4354" width="14.7109375" style="204" customWidth="1"/>
    <col min="4355" max="4355" width="11.85546875" style="204" customWidth="1"/>
    <col min="4356" max="4356" width="21.42578125" style="204" customWidth="1"/>
    <col min="4357" max="4366" width="16.140625" style="204" customWidth="1"/>
    <col min="4367" max="4367" width="3.7109375" style="204" customWidth="1"/>
    <col min="4368" max="4608" width="12.7109375" style="204"/>
    <col min="4609" max="4609" width="4" style="204" customWidth="1"/>
    <col min="4610" max="4610" width="14.7109375" style="204" customWidth="1"/>
    <col min="4611" max="4611" width="11.85546875" style="204" customWidth="1"/>
    <col min="4612" max="4612" width="21.42578125" style="204" customWidth="1"/>
    <col min="4613" max="4622" width="16.140625" style="204" customWidth="1"/>
    <col min="4623" max="4623" width="3.7109375" style="204" customWidth="1"/>
    <col min="4624" max="4864" width="12.7109375" style="204"/>
    <col min="4865" max="4865" width="4" style="204" customWidth="1"/>
    <col min="4866" max="4866" width="14.7109375" style="204" customWidth="1"/>
    <col min="4867" max="4867" width="11.85546875" style="204" customWidth="1"/>
    <col min="4868" max="4868" width="21.42578125" style="204" customWidth="1"/>
    <col min="4869" max="4878" width="16.140625" style="204" customWidth="1"/>
    <col min="4879" max="4879" width="3.7109375" style="204" customWidth="1"/>
    <col min="4880" max="5120" width="12.7109375" style="204"/>
    <col min="5121" max="5121" width="4" style="204" customWidth="1"/>
    <col min="5122" max="5122" width="14.7109375" style="204" customWidth="1"/>
    <col min="5123" max="5123" width="11.85546875" style="204" customWidth="1"/>
    <col min="5124" max="5124" width="21.42578125" style="204" customWidth="1"/>
    <col min="5125" max="5134" width="16.140625" style="204" customWidth="1"/>
    <col min="5135" max="5135" width="3.7109375" style="204" customWidth="1"/>
    <col min="5136" max="5376" width="12.7109375" style="204"/>
    <col min="5377" max="5377" width="4" style="204" customWidth="1"/>
    <col min="5378" max="5378" width="14.7109375" style="204" customWidth="1"/>
    <col min="5379" max="5379" width="11.85546875" style="204" customWidth="1"/>
    <col min="5380" max="5380" width="21.42578125" style="204" customWidth="1"/>
    <col min="5381" max="5390" width="16.140625" style="204" customWidth="1"/>
    <col min="5391" max="5391" width="3.7109375" style="204" customWidth="1"/>
    <col min="5392" max="5632" width="12.7109375" style="204"/>
    <col min="5633" max="5633" width="4" style="204" customWidth="1"/>
    <col min="5634" max="5634" width="14.7109375" style="204" customWidth="1"/>
    <col min="5635" max="5635" width="11.85546875" style="204" customWidth="1"/>
    <col min="5636" max="5636" width="21.42578125" style="204" customWidth="1"/>
    <col min="5637" max="5646" width="16.140625" style="204" customWidth="1"/>
    <col min="5647" max="5647" width="3.7109375" style="204" customWidth="1"/>
    <col min="5648" max="5888" width="12.7109375" style="204"/>
    <col min="5889" max="5889" width="4" style="204" customWidth="1"/>
    <col min="5890" max="5890" width="14.7109375" style="204" customWidth="1"/>
    <col min="5891" max="5891" width="11.85546875" style="204" customWidth="1"/>
    <col min="5892" max="5892" width="21.42578125" style="204" customWidth="1"/>
    <col min="5893" max="5902" width="16.140625" style="204" customWidth="1"/>
    <col min="5903" max="5903" width="3.7109375" style="204" customWidth="1"/>
    <col min="5904" max="6144" width="12.7109375" style="204"/>
    <col min="6145" max="6145" width="4" style="204" customWidth="1"/>
    <col min="6146" max="6146" width="14.7109375" style="204" customWidth="1"/>
    <col min="6147" max="6147" width="11.85546875" style="204" customWidth="1"/>
    <col min="6148" max="6148" width="21.42578125" style="204" customWidth="1"/>
    <col min="6149" max="6158" width="16.140625" style="204" customWidth="1"/>
    <col min="6159" max="6159" width="3.7109375" style="204" customWidth="1"/>
    <col min="6160" max="6400" width="12.7109375" style="204"/>
    <col min="6401" max="6401" width="4" style="204" customWidth="1"/>
    <col min="6402" max="6402" width="14.7109375" style="204" customWidth="1"/>
    <col min="6403" max="6403" width="11.85546875" style="204" customWidth="1"/>
    <col min="6404" max="6404" width="21.42578125" style="204" customWidth="1"/>
    <col min="6405" max="6414" width="16.140625" style="204" customWidth="1"/>
    <col min="6415" max="6415" width="3.7109375" style="204" customWidth="1"/>
    <col min="6416" max="6656" width="12.7109375" style="204"/>
    <col min="6657" max="6657" width="4" style="204" customWidth="1"/>
    <col min="6658" max="6658" width="14.7109375" style="204" customWidth="1"/>
    <col min="6659" max="6659" width="11.85546875" style="204" customWidth="1"/>
    <col min="6660" max="6660" width="21.42578125" style="204" customWidth="1"/>
    <col min="6661" max="6670" width="16.140625" style="204" customWidth="1"/>
    <col min="6671" max="6671" width="3.7109375" style="204" customWidth="1"/>
    <col min="6672" max="6912" width="12.7109375" style="204"/>
    <col min="6913" max="6913" width="4" style="204" customWidth="1"/>
    <col min="6914" max="6914" width="14.7109375" style="204" customWidth="1"/>
    <col min="6915" max="6915" width="11.85546875" style="204" customWidth="1"/>
    <col min="6916" max="6916" width="21.42578125" style="204" customWidth="1"/>
    <col min="6917" max="6926" width="16.140625" style="204" customWidth="1"/>
    <col min="6927" max="6927" width="3.7109375" style="204" customWidth="1"/>
    <col min="6928" max="7168" width="12.7109375" style="204"/>
    <col min="7169" max="7169" width="4" style="204" customWidth="1"/>
    <col min="7170" max="7170" width="14.7109375" style="204" customWidth="1"/>
    <col min="7171" max="7171" width="11.85546875" style="204" customWidth="1"/>
    <col min="7172" max="7172" width="21.42578125" style="204" customWidth="1"/>
    <col min="7173" max="7182" width="16.140625" style="204" customWidth="1"/>
    <col min="7183" max="7183" width="3.7109375" style="204" customWidth="1"/>
    <col min="7184" max="7424" width="12.7109375" style="204"/>
    <col min="7425" max="7425" width="4" style="204" customWidth="1"/>
    <col min="7426" max="7426" width="14.7109375" style="204" customWidth="1"/>
    <col min="7427" max="7427" width="11.85546875" style="204" customWidth="1"/>
    <col min="7428" max="7428" width="21.42578125" style="204" customWidth="1"/>
    <col min="7429" max="7438" width="16.140625" style="204" customWidth="1"/>
    <col min="7439" max="7439" width="3.7109375" style="204" customWidth="1"/>
    <col min="7440" max="7680" width="12.7109375" style="204"/>
    <col min="7681" max="7681" width="4" style="204" customWidth="1"/>
    <col min="7682" max="7682" width="14.7109375" style="204" customWidth="1"/>
    <col min="7683" max="7683" width="11.85546875" style="204" customWidth="1"/>
    <col min="7684" max="7684" width="21.42578125" style="204" customWidth="1"/>
    <col min="7685" max="7694" width="16.140625" style="204" customWidth="1"/>
    <col min="7695" max="7695" width="3.7109375" style="204" customWidth="1"/>
    <col min="7696" max="7936" width="12.7109375" style="204"/>
    <col min="7937" max="7937" width="4" style="204" customWidth="1"/>
    <col min="7938" max="7938" width="14.7109375" style="204" customWidth="1"/>
    <col min="7939" max="7939" width="11.85546875" style="204" customWidth="1"/>
    <col min="7940" max="7940" width="21.42578125" style="204" customWidth="1"/>
    <col min="7941" max="7950" width="16.140625" style="204" customWidth="1"/>
    <col min="7951" max="7951" width="3.7109375" style="204" customWidth="1"/>
    <col min="7952" max="8192" width="12.7109375" style="204"/>
    <col min="8193" max="8193" width="4" style="204" customWidth="1"/>
    <col min="8194" max="8194" width="14.7109375" style="204" customWidth="1"/>
    <col min="8195" max="8195" width="11.85546875" style="204" customWidth="1"/>
    <col min="8196" max="8196" width="21.42578125" style="204" customWidth="1"/>
    <col min="8197" max="8206" width="16.140625" style="204" customWidth="1"/>
    <col min="8207" max="8207" width="3.7109375" style="204" customWidth="1"/>
    <col min="8208" max="8448" width="12.7109375" style="204"/>
    <col min="8449" max="8449" width="4" style="204" customWidth="1"/>
    <col min="8450" max="8450" width="14.7109375" style="204" customWidth="1"/>
    <col min="8451" max="8451" width="11.85546875" style="204" customWidth="1"/>
    <col min="8452" max="8452" width="21.42578125" style="204" customWidth="1"/>
    <col min="8453" max="8462" width="16.140625" style="204" customWidth="1"/>
    <col min="8463" max="8463" width="3.7109375" style="204" customWidth="1"/>
    <col min="8464" max="8704" width="12.7109375" style="204"/>
    <col min="8705" max="8705" width="4" style="204" customWidth="1"/>
    <col min="8706" max="8706" width="14.7109375" style="204" customWidth="1"/>
    <col min="8707" max="8707" width="11.85546875" style="204" customWidth="1"/>
    <col min="8708" max="8708" width="21.42578125" style="204" customWidth="1"/>
    <col min="8709" max="8718" width="16.140625" style="204" customWidth="1"/>
    <col min="8719" max="8719" width="3.7109375" style="204" customWidth="1"/>
    <col min="8720" max="8960" width="12.7109375" style="204"/>
    <col min="8961" max="8961" width="4" style="204" customWidth="1"/>
    <col min="8962" max="8962" width="14.7109375" style="204" customWidth="1"/>
    <col min="8963" max="8963" width="11.85546875" style="204" customWidth="1"/>
    <col min="8964" max="8964" width="21.42578125" style="204" customWidth="1"/>
    <col min="8965" max="8974" width="16.140625" style="204" customWidth="1"/>
    <col min="8975" max="8975" width="3.7109375" style="204" customWidth="1"/>
    <col min="8976" max="9216" width="12.7109375" style="204"/>
    <col min="9217" max="9217" width="4" style="204" customWidth="1"/>
    <col min="9218" max="9218" width="14.7109375" style="204" customWidth="1"/>
    <col min="9219" max="9219" width="11.85546875" style="204" customWidth="1"/>
    <col min="9220" max="9220" width="21.42578125" style="204" customWidth="1"/>
    <col min="9221" max="9230" width="16.140625" style="204" customWidth="1"/>
    <col min="9231" max="9231" width="3.7109375" style="204" customWidth="1"/>
    <col min="9232" max="9472" width="12.7109375" style="204"/>
    <col min="9473" max="9473" width="4" style="204" customWidth="1"/>
    <col min="9474" max="9474" width="14.7109375" style="204" customWidth="1"/>
    <col min="9475" max="9475" width="11.85546875" style="204" customWidth="1"/>
    <col min="9476" max="9476" width="21.42578125" style="204" customWidth="1"/>
    <col min="9477" max="9486" width="16.140625" style="204" customWidth="1"/>
    <col min="9487" max="9487" width="3.7109375" style="204" customWidth="1"/>
    <col min="9488" max="9728" width="12.7109375" style="204"/>
    <col min="9729" max="9729" width="4" style="204" customWidth="1"/>
    <col min="9730" max="9730" width="14.7109375" style="204" customWidth="1"/>
    <col min="9731" max="9731" width="11.85546875" style="204" customWidth="1"/>
    <col min="9732" max="9732" width="21.42578125" style="204" customWidth="1"/>
    <col min="9733" max="9742" width="16.140625" style="204" customWidth="1"/>
    <col min="9743" max="9743" width="3.7109375" style="204" customWidth="1"/>
    <col min="9744" max="9984" width="12.7109375" style="204"/>
    <col min="9985" max="9985" width="4" style="204" customWidth="1"/>
    <col min="9986" max="9986" width="14.7109375" style="204" customWidth="1"/>
    <col min="9987" max="9987" width="11.85546875" style="204" customWidth="1"/>
    <col min="9988" max="9988" width="21.42578125" style="204" customWidth="1"/>
    <col min="9989" max="9998" width="16.140625" style="204" customWidth="1"/>
    <col min="9999" max="9999" width="3.7109375" style="204" customWidth="1"/>
    <col min="10000" max="10240" width="12.7109375" style="204"/>
    <col min="10241" max="10241" width="4" style="204" customWidth="1"/>
    <col min="10242" max="10242" width="14.7109375" style="204" customWidth="1"/>
    <col min="10243" max="10243" width="11.85546875" style="204" customWidth="1"/>
    <col min="10244" max="10244" width="21.42578125" style="204" customWidth="1"/>
    <col min="10245" max="10254" width="16.140625" style="204" customWidth="1"/>
    <col min="10255" max="10255" width="3.7109375" style="204" customWidth="1"/>
    <col min="10256" max="10496" width="12.7109375" style="204"/>
    <col min="10497" max="10497" width="4" style="204" customWidth="1"/>
    <col min="10498" max="10498" width="14.7109375" style="204" customWidth="1"/>
    <col min="10499" max="10499" width="11.85546875" style="204" customWidth="1"/>
    <col min="10500" max="10500" width="21.42578125" style="204" customWidth="1"/>
    <col min="10501" max="10510" width="16.140625" style="204" customWidth="1"/>
    <col min="10511" max="10511" width="3.7109375" style="204" customWidth="1"/>
    <col min="10512" max="10752" width="12.7109375" style="204"/>
    <col min="10753" max="10753" width="4" style="204" customWidth="1"/>
    <col min="10754" max="10754" width="14.7109375" style="204" customWidth="1"/>
    <col min="10755" max="10755" width="11.85546875" style="204" customWidth="1"/>
    <col min="10756" max="10756" width="21.42578125" style="204" customWidth="1"/>
    <col min="10757" max="10766" width="16.140625" style="204" customWidth="1"/>
    <col min="10767" max="10767" width="3.7109375" style="204" customWidth="1"/>
    <col min="10768" max="11008" width="12.7109375" style="204"/>
    <col min="11009" max="11009" width="4" style="204" customWidth="1"/>
    <col min="11010" max="11010" width="14.7109375" style="204" customWidth="1"/>
    <col min="11011" max="11011" width="11.85546875" style="204" customWidth="1"/>
    <col min="11012" max="11012" width="21.42578125" style="204" customWidth="1"/>
    <col min="11013" max="11022" width="16.140625" style="204" customWidth="1"/>
    <col min="11023" max="11023" width="3.7109375" style="204" customWidth="1"/>
    <col min="11024" max="11264" width="12.7109375" style="204"/>
    <col min="11265" max="11265" width="4" style="204" customWidth="1"/>
    <col min="11266" max="11266" width="14.7109375" style="204" customWidth="1"/>
    <col min="11267" max="11267" width="11.85546875" style="204" customWidth="1"/>
    <col min="11268" max="11268" width="21.42578125" style="204" customWidth="1"/>
    <col min="11269" max="11278" width="16.140625" style="204" customWidth="1"/>
    <col min="11279" max="11279" width="3.7109375" style="204" customWidth="1"/>
    <col min="11280" max="11520" width="12.7109375" style="204"/>
    <col min="11521" max="11521" width="4" style="204" customWidth="1"/>
    <col min="11522" max="11522" width="14.7109375" style="204" customWidth="1"/>
    <col min="11523" max="11523" width="11.85546875" style="204" customWidth="1"/>
    <col min="11524" max="11524" width="21.42578125" style="204" customWidth="1"/>
    <col min="11525" max="11534" width="16.140625" style="204" customWidth="1"/>
    <col min="11535" max="11535" width="3.7109375" style="204" customWidth="1"/>
    <col min="11536" max="11776" width="12.7109375" style="204"/>
    <col min="11777" max="11777" width="4" style="204" customWidth="1"/>
    <col min="11778" max="11778" width="14.7109375" style="204" customWidth="1"/>
    <col min="11779" max="11779" width="11.85546875" style="204" customWidth="1"/>
    <col min="11780" max="11780" width="21.42578125" style="204" customWidth="1"/>
    <col min="11781" max="11790" width="16.140625" style="204" customWidth="1"/>
    <col min="11791" max="11791" width="3.7109375" style="204" customWidth="1"/>
    <col min="11792" max="12032" width="12.7109375" style="204"/>
    <col min="12033" max="12033" width="4" style="204" customWidth="1"/>
    <col min="12034" max="12034" width="14.7109375" style="204" customWidth="1"/>
    <col min="12035" max="12035" width="11.85546875" style="204" customWidth="1"/>
    <col min="12036" max="12036" width="21.42578125" style="204" customWidth="1"/>
    <col min="12037" max="12046" width="16.140625" style="204" customWidth="1"/>
    <col min="12047" max="12047" width="3.7109375" style="204" customWidth="1"/>
    <col min="12048" max="12288" width="12.7109375" style="204"/>
    <col min="12289" max="12289" width="4" style="204" customWidth="1"/>
    <col min="12290" max="12290" width="14.7109375" style="204" customWidth="1"/>
    <col min="12291" max="12291" width="11.85546875" style="204" customWidth="1"/>
    <col min="12292" max="12292" width="21.42578125" style="204" customWidth="1"/>
    <col min="12293" max="12302" width="16.140625" style="204" customWidth="1"/>
    <col min="12303" max="12303" width="3.7109375" style="204" customWidth="1"/>
    <col min="12304" max="12544" width="12.7109375" style="204"/>
    <col min="12545" max="12545" width="4" style="204" customWidth="1"/>
    <col min="12546" max="12546" width="14.7109375" style="204" customWidth="1"/>
    <col min="12547" max="12547" width="11.85546875" style="204" customWidth="1"/>
    <col min="12548" max="12548" width="21.42578125" style="204" customWidth="1"/>
    <col min="12549" max="12558" width="16.140625" style="204" customWidth="1"/>
    <col min="12559" max="12559" width="3.7109375" style="204" customWidth="1"/>
    <col min="12560" max="12800" width="12.7109375" style="204"/>
    <col min="12801" max="12801" width="4" style="204" customWidth="1"/>
    <col min="12802" max="12802" width="14.7109375" style="204" customWidth="1"/>
    <col min="12803" max="12803" width="11.85546875" style="204" customWidth="1"/>
    <col min="12804" max="12804" width="21.42578125" style="204" customWidth="1"/>
    <col min="12805" max="12814" width="16.140625" style="204" customWidth="1"/>
    <col min="12815" max="12815" width="3.7109375" style="204" customWidth="1"/>
    <col min="12816" max="13056" width="12.7109375" style="204"/>
    <col min="13057" max="13057" width="4" style="204" customWidth="1"/>
    <col min="13058" max="13058" width="14.7109375" style="204" customWidth="1"/>
    <col min="13059" max="13059" width="11.85546875" style="204" customWidth="1"/>
    <col min="13060" max="13060" width="21.42578125" style="204" customWidth="1"/>
    <col min="13061" max="13070" width="16.140625" style="204" customWidth="1"/>
    <col min="13071" max="13071" width="3.7109375" style="204" customWidth="1"/>
    <col min="13072" max="13312" width="12.7109375" style="204"/>
    <col min="13313" max="13313" width="4" style="204" customWidth="1"/>
    <col min="13314" max="13314" width="14.7109375" style="204" customWidth="1"/>
    <col min="13315" max="13315" width="11.85546875" style="204" customWidth="1"/>
    <col min="13316" max="13316" width="21.42578125" style="204" customWidth="1"/>
    <col min="13317" max="13326" width="16.140625" style="204" customWidth="1"/>
    <col min="13327" max="13327" width="3.7109375" style="204" customWidth="1"/>
    <col min="13328" max="13568" width="12.7109375" style="204"/>
    <col min="13569" max="13569" width="4" style="204" customWidth="1"/>
    <col min="13570" max="13570" width="14.7109375" style="204" customWidth="1"/>
    <col min="13571" max="13571" width="11.85546875" style="204" customWidth="1"/>
    <col min="13572" max="13572" width="21.42578125" style="204" customWidth="1"/>
    <col min="13573" max="13582" width="16.140625" style="204" customWidth="1"/>
    <col min="13583" max="13583" width="3.7109375" style="204" customWidth="1"/>
    <col min="13584" max="13824" width="12.7109375" style="204"/>
    <col min="13825" max="13825" width="4" style="204" customWidth="1"/>
    <col min="13826" max="13826" width="14.7109375" style="204" customWidth="1"/>
    <col min="13827" max="13827" width="11.85546875" style="204" customWidth="1"/>
    <col min="13828" max="13828" width="21.42578125" style="204" customWidth="1"/>
    <col min="13829" max="13838" width="16.140625" style="204" customWidth="1"/>
    <col min="13839" max="13839" width="3.7109375" style="204" customWidth="1"/>
    <col min="13840" max="14080" width="12.7109375" style="204"/>
    <col min="14081" max="14081" width="4" style="204" customWidth="1"/>
    <col min="14082" max="14082" width="14.7109375" style="204" customWidth="1"/>
    <col min="14083" max="14083" width="11.85546875" style="204" customWidth="1"/>
    <col min="14084" max="14084" width="21.42578125" style="204" customWidth="1"/>
    <col min="14085" max="14094" width="16.140625" style="204" customWidth="1"/>
    <col min="14095" max="14095" width="3.7109375" style="204" customWidth="1"/>
    <col min="14096" max="14336" width="12.7109375" style="204"/>
    <col min="14337" max="14337" width="4" style="204" customWidth="1"/>
    <col min="14338" max="14338" width="14.7109375" style="204" customWidth="1"/>
    <col min="14339" max="14339" width="11.85546875" style="204" customWidth="1"/>
    <col min="14340" max="14340" width="21.42578125" style="204" customWidth="1"/>
    <col min="14341" max="14350" width="16.140625" style="204" customWidth="1"/>
    <col min="14351" max="14351" width="3.7109375" style="204" customWidth="1"/>
    <col min="14352" max="14592" width="12.7109375" style="204"/>
    <col min="14593" max="14593" width="4" style="204" customWidth="1"/>
    <col min="14594" max="14594" width="14.7109375" style="204" customWidth="1"/>
    <col min="14595" max="14595" width="11.85546875" style="204" customWidth="1"/>
    <col min="14596" max="14596" width="21.42578125" style="204" customWidth="1"/>
    <col min="14597" max="14606" width="16.140625" style="204" customWidth="1"/>
    <col min="14607" max="14607" width="3.7109375" style="204" customWidth="1"/>
    <col min="14608" max="14848" width="12.7109375" style="204"/>
    <col min="14849" max="14849" width="4" style="204" customWidth="1"/>
    <col min="14850" max="14850" width="14.7109375" style="204" customWidth="1"/>
    <col min="14851" max="14851" width="11.85546875" style="204" customWidth="1"/>
    <col min="14852" max="14852" width="21.42578125" style="204" customWidth="1"/>
    <col min="14853" max="14862" width="16.140625" style="204" customWidth="1"/>
    <col min="14863" max="14863" width="3.7109375" style="204" customWidth="1"/>
    <col min="14864" max="15104" width="12.7109375" style="204"/>
    <col min="15105" max="15105" width="4" style="204" customWidth="1"/>
    <col min="15106" max="15106" width="14.7109375" style="204" customWidth="1"/>
    <col min="15107" max="15107" width="11.85546875" style="204" customWidth="1"/>
    <col min="15108" max="15108" width="21.42578125" style="204" customWidth="1"/>
    <col min="15109" max="15118" width="16.140625" style="204" customWidth="1"/>
    <col min="15119" max="15119" width="3.7109375" style="204" customWidth="1"/>
    <col min="15120" max="15360" width="12.7109375" style="204"/>
    <col min="15361" max="15361" width="4" style="204" customWidth="1"/>
    <col min="15362" max="15362" width="14.7109375" style="204" customWidth="1"/>
    <col min="15363" max="15363" width="11.85546875" style="204" customWidth="1"/>
    <col min="15364" max="15364" width="21.42578125" style="204" customWidth="1"/>
    <col min="15365" max="15374" width="16.140625" style="204" customWidth="1"/>
    <col min="15375" max="15375" width="3.7109375" style="204" customWidth="1"/>
    <col min="15376" max="15616" width="12.7109375" style="204"/>
    <col min="15617" max="15617" width="4" style="204" customWidth="1"/>
    <col min="15618" max="15618" width="14.7109375" style="204" customWidth="1"/>
    <col min="15619" max="15619" width="11.85546875" style="204" customWidth="1"/>
    <col min="15620" max="15620" width="21.42578125" style="204" customWidth="1"/>
    <col min="15621" max="15630" width="16.140625" style="204" customWidth="1"/>
    <col min="15631" max="15631" width="3.7109375" style="204" customWidth="1"/>
    <col min="15632" max="15872" width="12.7109375" style="204"/>
    <col min="15873" max="15873" width="4" style="204" customWidth="1"/>
    <col min="15874" max="15874" width="14.7109375" style="204" customWidth="1"/>
    <col min="15875" max="15875" width="11.85546875" style="204" customWidth="1"/>
    <col min="15876" max="15876" width="21.42578125" style="204" customWidth="1"/>
    <col min="15877" max="15886" width="16.140625" style="204" customWidth="1"/>
    <col min="15887" max="15887" width="3.7109375" style="204" customWidth="1"/>
    <col min="15888" max="16128" width="12.7109375" style="204"/>
    <col min="16129" max="16129" width="4" style="204" customWidth="1"/>
    <col min="16130" max="16130" width="14.7109375" style="204" customWidth="1"/>
    <col min="16131" max="16131" width="11.85546875" style="204" customWidth="1"/>
    <col min="16132" max="16132" width="21.42578125" style="204" customWidth="1"/>
    <col min="16133" max="16142" width="16.140625" style="204" customWidth="1"/>
    <col min="16143" max="16143" width="3.7109375" style="204" customWidth="1"/>
    <col min="16144" max="16384" width="12.7109375" style="204"/>
  </cols>
  <sheetData>
    <row r="1" spans="1:256" s="201" customFormat="1" ht="34.5" customHeight="1" x14ac:dyDescent="0.2">
      <c r="B1" s="752" t="s">
        <v>66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</row>
    <row r="2" spans="1:256" s="202" customFormat="1" ht="21.75" customHeight="1" thickBot="1" x14ac:dyDescent="0.25"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</row>
    <row r="3" spans="1:256" ht="15" customHeight="1" thickTop="1" x14ac:dyDescent="0.2">
      <c r="B3" s="791" t="s">
        <v>32</v>
      </c>
      <c r="C3" s="793" t="s">
        <v>33</v>
      </c>
      <c r="D3" s="795" t="s">
        <v>34</v>
      </c>
      <c r="E3" s="797" t="s">
        <v>35</v>
      </c>
      <c r="F3" s="798"/>
      <c r="G3" s="799"/>
      <c r="H3" s="800" t="s">
        <v>36</v>
      </c>
      <c r="I3" s="801"/>
      <c r="J3" s="801"/>
      <c r="K3" s="801"/>
      <c r="L3" s="801"/>
      <c r="M3" s="801"/>
      <c r="N3" s="802"/>
    </row>
    <row r="4" spans="1:256" ht="116.25" customHeight="1" thickBot="1" x14ac:dyDescent="0.25">
      <c r="B4" s="792"/>
      <c r="C4" s="794"/>
      <c r="D4" s="796"/>
      <c r="E4" s="115" t="s">
        <v>37</v>
      </c>
      <c r="F4" s="14" t="s">
        <v>38</v>
      </c>
      <c r="G4" s="15" t="s">
        <v>39</v>
      </c>
      <c r="H4" s="16" t="s">
        <v>40</v>
      </c>
      <c r="I4" s="17" t="s">
        <v>41</v>
      </c>
      <c r="J4" s="18" t="s">
        <v>42</v>
      </c>
      <c r="K4" s="19" t="s">
        <v>43</v>
      </c>
      <c r="L4" s="19" t="s">
        <v>44</v>
      </c>
      <c r="M4" s="18" t="s">
        <v>45</v>
      </c>
      <c r="N4" s="20" t="s">
        <v>46</v>
      </c>
    </row>
    <row r="5" spans="1:256" ht="14.25" customHeight="1" thickTop="1" x14ac:dyDescent="0.2">
      <c r="B5" s="783" t="s">
        <v>47</v>
      </c>
      <c r="C5" s="786" t="s">
        <v>48</v>
      </c>
      <c r="D5" s="205" t="s">
        <v>49</v>
      </c>
      <c r="E5" s="206">
        <v>253685320.59000006</v>
      </c>
      <c r="F5" s="206">
        <v>31171676.190000027</v>
      </c>
      <c r="G5" s="153">
        <v>222513644.40000004</v>
      </c>
      <c r="H5" s="207"/>
      <c r="I5" s="208"/>
      <c r="J5" s="209">
        <v>1196.1600000000001</v>
      </c>
      <c r="K5" s="27">
        <v>90034.664999999994</v>
      </c>
      <c r="L5" s="155">
        <v>45268925.620000005</v>
      </c>
      <c r="M5" s="29"/>
      <c r="N5" s="210"/>
    </row>
    <row r="6" spans="1:256" x14ac:dyDescent="0.2">
      <c r="B6" s="784"/>
      <c r="C6" s="787"/>
      <c r="D6" s="211" t="s">
        <v>50</v>
      </c>
      <c r="E6" s="212">
        <v>1260188.74</v>
      </c>
      <c r="F6" s="212">
        <v>25000</v>
      </c>
      <c r="G6" s="213">
        <v>1235188.74</v>
      </c>
      <c r="H6" s="214"/>
      <c r="I6" s="215"/>
      <c r="J6" s="213"/>
      <c r="K6" s="216">
        <v>800</v>
      </c>
      <c r="L6" s="213">
        <v>57047</v>
      </c>
      <c r="M6" s="217"/>
      <c r="N6" s="210"/>
    </row>
    <row r="7" spans="1:256" s="218" customFormat="1" x14ac:dyDescent="0.2">
      <c r="A7" s="202"/>
      <c r="B7" s="784"/>
      <c r="C7" s="787"/>
      <c r="D7" s="211" t="s">
        <v>51</v>
      </c>
      <c r="E7" s="212">
        <v>106540917.59414604</v>
      </c>
      <c r="F7" s="212">
        <v>2306568.5499999821</v>
      </c>
      <c r="G7" s="212">
        <v>104234349.04414606</v>
      </c>
      <c r="H7" s="214"/>
      <c r="I7" s="215"/>
      <c r="J7" s="213">
        <v>3023.88</v>
      </c>
      <c r="K7" s="216">
        <v>298052.08</v>
      </c>
      <c r="L7" s="213">
        <v>200854386.27000004</v>
      </c>
      <c r="M7" s="217"/>
      <c r="N7" s="210"/>
      <c r="O7" s="202"/>
    </row>
    <row r="8" spans="1:256" s="218" customFormat="1" x14ac:dyDescent="0.2">
      <c r="A8" s="202"/>
      <c r="B8" s="784"/>
      <c r="C8" s="787"/>
      <c r="D8" s="219" t="s">
        <v>52</v>
      </c>
      <c r="E8" s="220"/>
      <c r="F8" s="220"/>
      <c r="G8" s="220"/>
      <c r="H8" s="214"/>
      <c r="I8" s="215"/>
      <c r="J8" s="213">
        <v>0.15</v>
      </c>
      <c r="K8" s="216"/>
      <c r="L8" s="213"/>
      <c r="M8" s="217"/>
      <c r="N8" s="210"/>
      <c r="O8" s="202"/>
    </row>
    <row r="9" spans="1:256" s="218" customFormat="1" x14ac:dyDescent="0.2">
      <c r="A9" s="202"/>
      <c r="B9" s="784"/>
      <c r="C9" s="787"/>
      <c r="D9" s="219" t="s">
        <v>53</v>
      </c>
      <c r="E9" s="221">
        <v>677240</v>
      </c>
      <c r="F9" s="221"/>
      <c r="G9" s="221">
        <v>677240</v>
      </c>
      <c r="H9" s="214"/>
      <c r="I9" s="215"/>
      <c r="J9" s="213"/>
      <c r="K9" s="216"/>
      <c r="L9" s="213">
        <v>4700</v>
      </c>
      <c r="M9" s="217"/>
      <c r="N9" s="210"/>
      <c r="O9" s="142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3"/>
    </row>
    <row r="10" spans="1:256" s="218" customFormat="1" x14ac:dyDescent="0.2">
      <c r="A10" s="202"/>
      <c r="B10" s="784"/>
      <c r="C10" s="788"/>
      <c r="D10" s="222" t="s">
        <v>54</v>
      </c>
      <c r="E10" s="223">
        <v>362163666.92414612</v>
      </c>
      <c r="F10" s="223">
        <v>33503244.74000001</v>
      </c>
      <c r="G10" s="224">
        <v>328660422.18414611</v>
      </c>
      <c r="H10" s="225"/>
      <c r="I10" s="226"/>
      <c r="J10" s="223">
        <v>4220.1899999999996</v>
      </c>
      <c r="K10" s="227">
        <v>388886.745</v>
      </c>
      <c r="L10" s="223">
        <v>246185058.89000005</v>
      </c>
      <c r="M10" s="228"/>
      <c r="N10" s="229"/>
      <c r="O10" s="202"/>
    </row>
    <row r="11" spans="1:256" ht="13.15" customHeight="1" x14ac:dyDescent="0.2">
      <c r="B11" s="784"/>
      <c r="C11" s="789" t="s">
        <v>55</v>
      </c>
      <c r="D11" s="205" t="s">
        <v>49</v>
      </c>
      <c r="E11" s="213">
        <v>13484833.699999999</v>
      </c>
      <c r="F11" s="213">
        <v>514806.8599999994</v>
      </c>
      <c r="G11" s="213">
        <v>12970026.84</v>
      </c>
      <c r="H11" s="214"/>
      <c r="I11" s="215"/>
      <c r="J11" s="213"/>
      <c r="K11" s="216">
        <v>881.90200000000004</v>
      </c>
      <c r="L11" s="213">
        <v>1949531.18</v>
      </c>
      <c r="M11" s="217"/>
      <c r="N11" s="210"/>
      <c r="HQ11" s="218"/>
      <c r="HR11" s="218"/>
      <c r="HS11" s="218"/>
      <c r="HT11" s="218"/>
      <c r="HU11" s="218"/>
      <c r="HV11" s="218"/>
      <c r="HW11" s="218"/>
      <c r="HX11" s="218"/>
      <c r="HY11" s="218"/>
      <c r="HZ11" s="218"/>
      <c r="IA11" s="218"/>
      <c r="IB11" s="218"/>
      <c r="IC11" s="218"/>
      <c r="ID11" s="218"/>
      <c r="IE11" s="218"/>
      <c r="IF11" s="218"/>
      <c r="IG11" s="218"/>
      <c r="IH11" s="218"/>
      <c r="II11" s="218"/>
      <c r="IJ11" s="218"/>
      <c r="IK11" s="218"/>
      <c r="IL11" s="218"/>
      <c r="IM11" s="218"/>
      <c r="IN11" s="218"/>
      <c r="IO11" s="218"/>
      <c r="IP11" s="218"/>
      <c r="IQ11" s="218"/>
      <c r="IR11" s="218"/>
      <c r="IS11" s="218"/>
      <c r="IT11" s="218"/>
      <c r="IU11" s="218"/>
      <c r="IV11" s="218"/>
    </row>
    <row r="12" spans="1:256" x14ac:dyDescent="0.2">
      <c r="B12" s="784"/>
      <c r="C12" s="787"/>
      <c r="D12" s="211" t="s">
        <v>50</v>
      </c>
      <c r="E12" s="212">
        <v>229175</v>
      </c>
      <c r="F12" s="212"/>
      <c r="G12" s="212">
        <v>229175</v>
      </c>
      <c r="H12" s="214"/>
      <c r="I12" s="215"/>
      <c r="J12" s="213"/>
      <c r="K12" s="216"/>
      <c r="L12" s="213">
        <v>88020</v>
      </c>
      <c r="M12" s="217"/>
      <c r="N12" s="210"/>
    </row>
    <row r="13" spans="1:256" x14ac:dyDescent="0.2">
      <c r="B13" s="784"/>
      <c r="C13" s="787"/>
      <c r="D13" s="219" t="s">
        <v>51</v>
      </c>
      <c r="E13" s="220">
        <v>8607676.8200000115</v>
      </c>
      <c r="F13" s="220"/>
      <c r="G13" s="220">
        <v>8607676.8200000115</v>
      </c>
      <c r="H13" s="214"/>
      <c r="I13" s="215"/>
      <c r="J13" s="213"/>
      <c r="K13" s="216"/>
      <c r="L13" s="213">
        <v>1323691.8100000003</v>
      </c>
      <c r="M13" s="217"/>
      <c r="N13" s="210"/>
    </row>
    <row r="14" spans="1:256" x14ac:dyDescent="0.2">
      <c r="B14" s="784"/>
      <c r="C14" s="788"/>
      <c r="D14" s="222" t="s">
        <v>54</v>
      </c>
      <c r="E14" s="223">
        <v>22321685.520000011</v>
      </c>
      <c r="F14" s="223">
        <v>514806.8599999994</v>
      </c>
      <c r="G14" s="223">
        <v>21806878.660000011</v>
      </c>
      <c r="H14" s="230"/>
      <c r="I14" s="231"/>
      <c r="J14" s="232"/>
      <c r="K14" s="233">
        <v>881.90200000000004</v>
      </c>
      <c r="L14" s="232">
        <v>3361242.99</v>
      </c>
      <c r="M14" s="234"/>
      <c r="N14" s="235"/>
    </row>
    <row r="15" spans="1:256" x14ac:dyDescent="0.2">
      <c r="B15" s="784"/>
      <c r="C15" s="789" t="s">
        <v>37</v>
      </c>
      <c r="D15" s="205" t="s">
        <v>49</v>
      </c>
      <c r="E15" s="236">
        <v>267170154.29000005</v>
      </c>
      <c r="F15" s="236">
        <v>31686483.050000027</v>
      </c>
      <c r="G15" s="236">
        <v>235483671.24000004</v>
      </c>
      <c r="H15" s="237"/>
      <c r="I15" s="238"/>
      <c r="J15" s="239">
        <v>1196.1600000000001</v>
      </c>
      <c r="K15" s="240">
        <v>90916.566999999995</v>
      </c>
      <c r="L15" s="239">
        <v>47218456.800000004</v>
      </c>
      <c r="M15" s="241"/>
      <c r="N15" s="242"/>
    </row>
    <row r="16" spans="1:256" x14ac:dyDescent="0.2">
      <c r="B16" s="784"/>
      <c r="C16" s="787"/>
      <c r="D16" s="211" t="s">
        <v>50</v>
      </c>
      <c r="E16" s="243">
        <v>1489363.74</v>
      </c>
      <c r="F16" s="243">
        <v>25000</v>
      </c>
      <c r="G16" s="243">
        <v>1464363.74</v>
      </c>
      <c r="H16" s="244"/>
      <c r="I16" s="245"/>
      <c r="J16" s="246"/>
      <c r="K16" s="247">
        <v>800</v>
      </c>
      <c r="L16" s="246">
        <v>145067</v>
      </c>
      <c r="M16" s="248"/>
      <c r="N16" s="249"/>
    </row>
    <row r="17" spans="1:256" x14ac:dyDescent="0.2">
      <c r="B17" s="784"/>
      <c r="C17" s="787"/>
      <c r="D17" s="211" t="s">
        <v>51</v>
      </c>
      <c r="E17" s="243">
        <v>115148594.41414605</v>
      </c>
      <c r="F17" s="243">
        <v>2306568.5499999821</v>
      </c>
      <c r="G17" s="243">
        <v>112842025.86414607</v>
      </c>
      <c r="H17" s="244"/>
      <c r="I17" s="245"/>
      <c r="J17" s="246">
        <v>3023.88</v>
      </c>
      <c r="K17" s="247">
        <v>298052.08</v>
      </c>
      <c r="L17" s="246">
        <v>202178078.08000004</v>
      </c>
      <c r="M17" s="248"/>
      <c r="N17" s="249"/>
    </row>
    <row r="18" spans="1:256" x14ac:dyDescent="0.2">
      <c r="B18" s="784"/>
      <c r="C18" s="787"/>
      <c r="D18" s="219" t="s">
        <v>52</v>
      </c>
      <c r="E18" s="250"/>
      <c r="F18" s="250"/>
      <c r="G18" s="250"/>
      <c r="H18" s="251"/>
      <c r="I18" s="252"/>
      <c r="J18" s="253">
        <v>0.15</v>
      </c>
      <c r="K18" s="254"/>
      <c r="L18" s="253"/>
      <c r="M18" s="255"/>
      <c r="N18" s="256"/>
    </row>
    <row r="19" spans="1:256" s="218" customFormat="1" x14ac:dyDescent="0.2">
      <c r="A19" s="202"/>
      <c r="B19" s="784"/>
      <c r="C19" s="787"/>
      <c r="D19" s="219" t="s">
        <v>53</v>
      </c>
      <c r="E19" s="253">
        <v>677240</v>
      </c>
      <c r="F19" s="253"/>
      <c r="G19" s="253">
        <v>677240</v>
      </c>
      <c r="H19" s="251"/>
      <c r="I19" s="252"/>
      <c r="J19" s="253"/>
      <c r="K19" s="254"/>
      <c r="L19" s="253">
        <v>4700</v>
      </c>
      <c r="M19" s="255"/>
      <c r="N19" s="256"/>
      <c r="O19" s="142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  <c r="IU19" s="143"/>
      <c r="IV19" s="143"/>
    </row>
    <row r="20" spans="1:256" x14ac:dyDescent="0.2">
      <c r="B20" s="785"/>
      <c r="C20" s="788"/>
      <c r="D20" s="257" t="s">
        <v>54</v>
      </c>
      <c r="E20" s="258">
        <v>384485352.4441461</v>
      </c>
      <c r="F20" s="258">
        <v>34018051.600000009</v>
      </c>
      <c r="G20" s="258">
        <v>350467300.84414613</v>
      </c>
      <c r="H20" s="259"/>
      <c r="I20" s="260"/>
      <c r="J20" s="261">
        <v>4220.1899999999996</v>
      </c>
      <c r="K20" s="262">
        <v>389768.647</v>
      </c>
      <c r="L20" s="261">
        <v>249546301.88000005</v>
      </c>
      <c r="M20" s="263"/>
      <c r="N20" s="264"/>
    </row>
    <row r="21" spans="1:256" ht="12.75" customHeight="1" x14ac:dyDescent="0.2">
      <c r="B21" s="790" t="s">
        <v>56</v>
      </c>
      <c r="C21" s="789" t="s">
        <v>57</v>
      </c>
      <c r="D21" s="205" t="s">
        <v>49</v>
      </c>
      <c r="E21" s="265">
        <v>55524436.400000006</v>
      </c>
      <c r="F21" s="265">
        <v>7085521.0800000131</v>
      </c>
      <c r="G21" s="213">
        <v>48438915.319999993</v>
      </c>
      <c r="H21" s="237">
        <v>205025.55</v>
      </c>
      <c r="I21" s="238">
        <v>16082.59</v>
      </c>
      <c r="J21" s="239">
        <v>354588.43</v>
      </c>
      <c r="K21" s="240">
        <v>31307.778000000006</v>
      </c>
      <c r="L21" s="239">
        <v>19010747.649999999</v>
      </c>
      <c r="M21" s="241">
        <v>3067.348371</v>
      </c>
      <c r="N21" s="242">
        <v>8.048</v>
      </c>
    </row>
    <row r="22" spans="1:256" x14ac:dyDescent="0.2">
      <c r="B22" s="784"/>
      <c r="C22" s="787"/>
      <c r="D22" s="219" t="s">
        <v>50</v>
      </c>
      <c r="E22" s="220">
        <v>5400</v>
      </c>
      <c r="F22" s="220"/>
      <c r="G22" s="220">
        <v>5400</v>
      </c>
      <c r="H22" s="237"/>
      <c r="I22" s="238"/>
      <c r="J22" s="239">
        <v>14.28</v>
      </c>
      <c r="K22" s="240">
        <v>93.543999999999997</v>
      </c>
      <c r="L22" s="239">
        <v>300</v>
      </c>
      <c r="M22" s="241"/>
      <c r="N22" s="242"/>
    </row>
    <row r="23" spans="1:256" ht="13.5" thickBot="1" x14ac:dyDescent="0.25">
      <c r="B23" s="784"/>
      <c r="C23" s="787"/>
      <c r="D23" s="266" t="s">
        <v>54</v>
      </c>
      <c r="E23" s="267">
        <v>55529836.400000006</v>
      </c>
      <c r="F23" s="267">
        <v>7085521.0800000131</v>
      </c>
      <c r="G23" s="267">
        <v>48444315.319999993</v>
      </c>
      <c r="H23" s="268">
        <v>205025.55</v>
      </c>
      <c r="I23" s="269">
        <v>16082.59</v>
      </c>
      <c r="J23" s="270">
        <v>354602.71</v>
      </c>
      <c r="K23" s="271">
        <v>31401.322000000007</v>
      </c>
      <c r="L23" s="270">
        <v>19011047.649999999</v>
      </c>
      <c r="M23" s="272">
        <v>3067.348371</v>
      </c>
      <c r="N23" s="273">
        <v>8.048</v>
      </c>
    </row>
    <row r="24" spans="1:256" ht="14.25" customHeight="1" thickTop="1" x14ac:dyDescent="0.2">
      <c r="B24" s="777" t="s">
        <v>58</v>
      </c>
      <c r="C24" s="778"/>
      <c r="D24" s="274" t="s">
        <v>49</v>
      </c>
      <c r="E24" s="275">
        <v>322694590.69000006</v>
      </c>
      <c r="F24" s="275">
        <v>38772004.13000004</v>
      </c>
      <c r="G24" s="276">
        <v>283922586.56000006</v>
      </c>
      <c r="H24" s="277">
        <v>205025.55</v>
      </c>
      <c r="I24" s="278">
        <v>16082.59</v>
      </c>
      <c r="J24" s="279">
        <v>355784.59</v>
      </c>
      <c r="K24" s="280">
        <v>122224.345</v>
      </c>
      <c r="L24" s="279">
        <v>66229204.450000003</v>
      </c>
      <c r="M24" s="281">
        <v>3067.348371</v>
      </c>
      <c r="N24" s="282">
        <v>8.048</v>
      </c>
    </row>
    <row r="25" spans="1:256" x14ac:dyDescent="0.2">
      <c r="B25" s="779"/>
      <c r="C25" s="780"/>
      <c r="D25" s="283" t="s">
        <v>50</v>
      </c>
      <c r="E25" s="243">
        <v>1494763.74</v>
      </c>
      <c r="F25" s="243">
        <v>25000</v>
      </c>
      <c r="G25" s="284">
        <v>1469763.74</v>
      </c>
      <c r="H25" s="244"/>
      <c r="I25" s="245"/>
      <c r="J25" s="246">
        <v>14.28</v>
      </c>
      <c r="K25" s="247">
        <v>893.54399999999998</v>
      </c>
      <c r="L25" s="246">
        <v>145367</v>
      </c>
      <c r="M25" s="248"/>
      <c r="N25" s="249"/>
    </row>
    <row r="26" spans="1:256" x14ac:dyDescent="0.2">
      <c r="B26" s="779"/>
      <c r="C26" s="780"/>
      <c r="D26" s="283" t="s">
        <v>51</v>
      </c>
      <c r="E26" s="243">
        <v>115148594.41414605</v>
      </c>
      <c r="F26" s="243">
        <v>2306568.5499999821</v>
      </c>
      <c r="G26" s="284">
        <v>112842025.86414607</v>
      </c>
      <c r="H26" s="244"/>
      <c r="I26" s="245"/>
      <c r="J26" s="246">
        <v>3023.88</v>
      </c>
      <c r="K26" s="247">
        <v>298052.08</v>
      </c>
      <c r="L26" s="246">
        <v>202178078.08000004</v>
      </c>
      <c r="M26" s="248"/>
      <c r="N26" s="249"/>
    </row>
    <row r="27" spans="1:256" x14ac:dyDescent="0.2">
      <c r="B27" s="779"/>
      <c r="C27" s="780"/>
      <c r="D27" s="285" t="s">
        <v>52</v>
      </c>
      <c r="E27" s="250"/>
      <c r="F27" s="250"/>
      <c r="G27" s="286"/>
      <c r="H27" s="251"/>
      <c r="I27" s="252"/>
      <c r="J27" s="253">
        <v>0.15</v>
      </c>
      <c r="K27" s="254"/>
      <c r="L27" s="253"/>
      <c r="M27" s="255"/>
      <c r="N27" s="256"/>
    </row>
    <row r="28" spans="1:256" x14ac:dyDescent="0.2">
      <c r="B28" s="779"/>
      <c r="C28" s="780"/>
      <c r="D28" s="287" t="s">
        <v>53</v>
      </c>
      <c r="E28" s="288">
        <v>677240</v>
      </c>
      <c r="F28" s="288"/>
      <c r="G28" s="289">
        <v>677240</v>
      </c>
      <c r="H28" s="290"/>
      <c r="I28" s="291"/>
      <c r="J28" s="292"/>
      <c r="K28" s="293"/>
      <c r="L28" s="292">
        <v>4700</v>
      </c>
      <c r="M28" s="294"/>
      <c r="N28" s="295"/>
    </row>
    <row r="29" spans="1:256" ht="14.25" customHeight="1" thickBot="1" x14ac:dyDescent="0.25">
      <c r="B29" s="781"/>
      <c r="C29" s="782"/>
      <c r="D29" s="135" t="s">
        <v>37</v>
      </c>
      <c r="E29" s="296">
        <v>440015188.84414613</v>
      </c>
      <c r="F29" s="296">
        <v>41103572.680000007</v>
      </c>
      <c r="G29" s="297">
        <v>398911616.16414613</v>
      </c>
      <c r="H29" s="298">
        <v>205025.55</v>
      </c>
      <c r="I29" s="299">
        <v>16082.59</v>
      </c>
      <c r="J29" s="296">
        <v>358822.90000000008</v>
      </c>
      <c r="K29" s="300">
        <v>421169.96900000004</v>
      </c>
      <c r="L29" s="296">
        <v>268557349.53000003</v>
      </c>
      <c r="M29" s="301">
        <v>3067.348371</v>
      </c>
      <c r="N29" s="302">
        <v>8.048</v>
      </c>
    </row>
    <row r="30" spans="1:256" ht="21" customHeight="1" thickTop="1" x14ac:dyDescent="0.2"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</row>
    <row r="31" spans="1:256" x14ac:dyDescent="0.2">
      <c r="B31" s="199" t="s">
        <v>65</v>
      </c>
    </row>
    <row r="32" spans="1:256" x14ac:dyDescent="0.2">
      <c r="E32" s="303"/>
      <c r="F32" s="303"/>
      <c r="J32" s="304"/>
      <c r="K32" s="304"/>
      <c r="L32" s="304"/>
    </row>
    <row r="33" spans="3:12" x14ac:dyDescent="0.2">
      <c r="E33" s="146"/>
      <c r="F33" s="146"/>
      <c r="G33" s="304"/>
    </row>
    <row r="34" spans="3:12" x14ac:dyDescent="0.2">
      <c r="E34" s="146"/>
      <c r="F34" s="305"/>
      <c r="G34" s="306"/>
      <c r="J34" s="306"/>
      <c r="K34" s="306"/>
      <c r="L34" s="306"/>
    </row>
    <row r="35" spans="3:12" x14ac:dyDescent="0.2">
      <c r="E35" s="304"/>
      <c r="F35" s="304"/>
    </row>
    <row r="36" spans="3:12" x14ac:dyDescent="0.2">
      <c r="C36" s="150"/>
      <c r="D36" s="306"/>
      <c r="E36" s="304"/>
      <c r="F36" s="307"/>
      <c r="G36" s="304"/>
      <c r="J36" s="304"/>
      <c r="K36" s="304"/>
      <c r="L36" s="304"/>
    </row>
    <row r="37" spans="3:12" x14ac:dyDescent="0.2">
      <c r="D37" s="306"/>
      <c r="E37" s="304"/>
      <c r="F37" s="307"/>
      <c r="G37" s="304"/>
      <c r="J37" s="304"/>
      <c r="K37" s="304"/>
    </row>
    <row r="38" spans="3:12" x14ac:dyDescent="0.2">
      <c r="D38" s="306"/>
      <c r="E38" s="150"/>
      <c r="F38" s="307"/>
      <c r="G38" s="304"/>
      <c r="J38" s="304"/>
      <c r="K38" s="304"/>
    </row>
    <row r="39" spans="3:12" x14ac:dyDescent="0.2">
      <c r="C39" s="304"/>
      <c r="D39" s="306"/>
      <c r="E39" s="304"/>
      <c r="F39" s="307"/>
      <c r="G39" s="304"/>
    </row>
    <row r="40" spans="3:12" x14ac:dyDescent="0.2">
      <c r="D40" s="306"/>
      <c r="E40" s="304"/>
      <c r="F40" s="307"/>
      <c r="G40" s="304"/>
      <c r="H40" s="304"/>
      <c r="I40" s="304"/>
      <c r="J40" s="304"/>
      <c r="K40" s="304"/>
    </row>
    <row r="41" spans="3:12" x14ac:dyDescent="0.2">
      <c r="F41" s="304"/>
    </row>
    <row r="42" spans="3:12" x14ac:dyDescent="0.2">
      <c r="F42" s="304"/>
    </row>
    <row r="43" spans="3:12" x14ac:dyDescent="0.2">
      <c r="F43" s="304"/>
    </row>
    <row r="44" spans="3:12" x14ac:dyDescent="0.2">
      <c r="F44" s="304"/>
    </row>
    <row r="45" spans="3:12" x14ac:dyDescent="0.2">
      <c r="F45" s="304"/>
    </row>
    <row r="46" spans="3:12" x14ac:dyDescent="0.2">
      <c r="F46" s="304"/>
    </row>
    <row r="47" spans="3:12" x14ac:dyDescent="0.2">
      <c r="F47" s="304"/>
    </row>
    <row r="48" spans="3:12" x14ac:dyDescent="0.2">
      <c r="F48" s="304"/>
    </row>
    <row r="49" spans="6:6" x14ac:dyDescent="0.2">
      <c r="F49" s="304"/>
    </row>
    <row r="50" spans="6:6" x14ac:dyDescent="0.2">
      <c r="F50" s="304"/>
    </row>
    <row r="51" spans="6:6" x14ac:dyDescent="0.2">
      <c r="F51" s="304"/>
    </row>
    <row r="52" spans="6:6" x14ac:dyDescent="0.2">
      <c r="F52" s="304"/>
    </row>
    <row r="53" spans="6:6" x14ac:dyDescent="0.2">
      <c r="F53" s="304"/>
    </row>
    <row r="54" spans="6:6" x14ac:dyDescent="0.2">
      <c r="F54" s="304"/>
    </row>
    <row r="55" spans="6:6" x14ac:dyDescent="0.2">
      <c r="F55" s="304"/>
    </row>
    <row r="56" spans="6:6" x14ac:dyDescent="0.2">
      <c r="F56" s="304"/>
    </row>
    <row r="57" spans="6:6" x14ac:dyDescent="0.2">
      <c r="F57" s="304"/>
    </row>
    <row r="58" spans="6:6" x14ac:dyDescent="0.2">
      <c r="F58" s="304"/>
    </row>
    <row r="59" spans="6:6" x14ac:dyDescent="0.2">
      <c r="F59" s="304"/>
    </row>
    <row r="60" spans="6:6" x14ac:dyDescent="0.2">
      <c r="F60" s="304"/>
    </row>
    <row r="61" spans="6:6" x14ac:dyDescent="0.2">
      <c r="F61" s="304"/>
    </row>
    <row r="62" spans="6:6" x14ac:dyDescent="0.2">
      <c r="F62" s="304"/>
    </row>
    <row r="63" spans="6:6" x14ac:dyDescent="0.2">
      <c r="F63" s="304"/>
    </row>
    <row r="64" spans="6:6" x14ac:dyDescent="0.2">
      <c r="F64" s="304"/>
    </row>
    <row r="65" spans="6:6" x14ac:dyDescent="0.2">
      <c r="F65" s="304"/>
    </row>
    <row r="66" spans="6:6" x14ac:dyDescent="0.2">
      <c r="F66" s="304"/>
    </row>
    <row r="67" spans="6:6" x14ac:dyDescent="0.2">
      <c r="F67" s="304"/>
    </row>
    <row r="68" spans="6:6" x14ac:dyDescent="0.2">
      <c r="F68" s="304"/>
    </row>
    <row r="69" spans="6:6" x14ac:dyDescent="0.2">
      <c r="F69" s="304"/>
    </row>
    <row r="70" spans="6:6" x14ac:dyDescent="0.2">
      <c r="F70" s="304"/>
    </row>
    <row r="71" spans="6:6" x14ac:dyDescent="0.2">
      <c r="F71" s="304"/>
    </row>
    <row r="72" spans="6:6" x14ac:dyDescent="0.2">
      <c r="F72" s="304"/>
    </row>
    <row r="73" spans="6:6" x14ac:dyDescent="0.2">
      <c r="F73" s="304"/>
    </row>
    <row r="74" spans="6:6" x14ac:dyDescent="0.2">
      <c r="F74" s="304"/>
    </row>
    <row r="75" spans="6:6" x14ac:dyDescent="0.2">
      <c r="F75" s="304"/>
    </row>
    <row r="76" spans="6:6" x14ac:dyDescent="0.2">
      <c r="F76" s="304"/>
    </row>
    <row r="77" spans="6:6" x14ac:dyDescent="0.2">
      <c r="F77" s="304"/>
    </row>
    <row r="78" spans="6:6" x14ac:dyDescent="0.2">
      <c r="F78" s="304"/>
    </row>
    <row r="79" spans="6:6" x14ac:dyDescent="0.2">
      <c r="F79" s="304"/>
    </row>
    <row r="80" spans="6:6" x14ac:dyDescent="0.2">
      <c r="F80" s="304"/>
    </row>
    <row r="81" spans="6:6" x14ac:dyDescent="0.2">
      <c r="F81" s="304"/>
    </row>
    <row r="82" spans="6:6" x14ac:dyDescent="0.2">
      <c r="F82" s="304"/>
    </row>
    <row r="83" spans="6:6" x14ac:dyDescent="0.2">
      <c r="F83" s="304"/>
    </row>
    <row r="84" spans="6:6" x14ac:dyDescent="0.2">
      <c r="F84" s="304"/>
    </row>
    <row r="85" spans="6:6" x14ac:dyDescent="0.2">
      <c r="F85" s="304"/>
    </row>
    <row r="86" spans="6:6" x14ac:dyDescent="0.2">
      <c r="F86" s="304"/>
    </row>
    <row r="87" spans="6:6" x14ac:dyDescent="0.2">
      <c r="F87" s="304"/>
    </row>
    <row r="88" spans="6:6" x14ac:dyDescent="0.2">
      <c r="F88" s="304"/>
    </row>
    <row r="89" spans="6:6" x14ac:dyDescent="0.2">
      <c r="F89" s="304"/>
    </row>
    <row r="90" spans="6:6" x14ac:dyDescent="0.2">
      <c r="F90" s="304"/>
    </row>
    <row r="91" spans="6:6" x14ac:dyDescent="0.2">
      <c r="F91" s="304"/>
    </row>
    <row r="92" spans="6:6" x14ac:dyDescent="0.2">
      <c r="F92" s="304"/>
    </row>
    <row r="93" spans="6:6" x14ac:dyDescent="0.2">
      <c r="F93" s="304"/>
    </row>
    <row r="94" spans="6:6" x14ac:dyDescent="0.2">
      <c r="F94" s="304"/>
    </row>
    <row r="95" spans="6:6" x14ac:dyDescent="0.2">
      <c r="F95" s="304"/>
    </row>
    <row r="96" spans="6:6" x14ac:dyDescent="0.2">
      <c r="F96" s="304"/>
    </row>
    <row r="97" spans="6:6" x14ac:dyDescent="0.2">
      <c r="F97" s="304"/>
    </row>
    <row r="98" spans="6:6" x14ac:dyDescent="0.2">
      <c r="F98" s="304"/>
    </row>
    <row r="99" spans="6:6" x14ac:dyDescent="0.2">
      <c r="F99" s="304"/>
    </row>
    <row r="100" spans="6:6" x14ac:dyDescent="0.2">
      <c r="F100" s="304"/>
    </row>
    <row r="101" spans="6:6" x14ac:dyDescent="0.2">
      <c r="F101" s="304"/>
    </row>
    <row r="102" spans="6:6" x14ac:dyDescent="0.2">
      <c r="F102" s="304"/>
    </row>
    <row r="103" spans="6:6" x14ac:dyDescent="0.2">
      <c r="F103" s="304"/>
    </row>
    <row r="104" spans="6:6" x14ac:dyDescent="0.2">
      <c r="F104" s="304"/>
    </row>
    <row r="105" spans="6:6" x14ac:dyDescent="0.2">
      <c r="F105" s="304"/>
    </row>
    <row r="106" spans="6:6" x14ac:dyDescent="0.2">
      <c r="F106" s="304"/>
    </row>
    <row r="107" spans="6:6" x14ac:dyDescent="0.2">
      <c r="F107" s="304"/>
    </row>
    <row r="108" spans="6:6" x14ac:dyDescent="0.2">
      <c r="F108" s="304"/>
    </row>
    <row r="109" spans="6:6" x14ac:dyDescent="0.2">
      <c r="F109" s="304"/>
    </row>
  </sheetData>
  <mergeCells count="13">
    <mergeCell ref="B1:N1"/>
    <mergeCell ref="B3:B4"/>
    <mergeCell ref="C3:C4"/>
    <mergeCell ref="D3:D4"/>
    <mergeCell ref="E3:G3"/>
    <mergeCell ref="H3:N3"/>
    <mergeCell ref="B24:C29"/>
    <mergeCell ref="B5:B20"/>
    <mergeCell ref="C5:C10"/>
    <mergeCell ref="C11:C14"/>
    <mergeCell ref="C15:C20"/>
    <mergeCell ref="B21:B23"/>
    <mergeCell ref="C21:C23"/>
  </mergeCells>
  <printOptions horizontalCentered="1"/>
  <pageMargins left="7.874015748031496E-2" right="7.874015748031496E-2" top="0.6692913385826772" bottom="0.78740157480314965" header="0.47244094488188981" footer="0"/>
  <pageSetup paperSize="9" scale="6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6"/>
  <sheetViews>
    <sheetView showGridLines="0" showZeros="0" zoomScale="70" zoomScaleNormal="70" workbookViewId="0"/>
  </sheetViews>
  <sheetFormatPr baseColWidth="10" defaultColWidth="12.7109375" defaultRowHeight="12.75" x14ac:dyDescent="0.2"/>
  <cols>
    <col min="1" max="1" width="4" style="308" customWidth="1"/>
    <col min="2" max="2" width="15" style="311" customWidth="1"/>
    <col min="3" max="3" width="12.28515625" style="311" customWidth="1"/>
    <col min="4" max="4" width="21.5703125" style="311" bestFit="1" customWidth="1"/>
    <col min="5" max="12" width="16.140625" style="311" customWidth="1"/>
    <col min="13" max="13" width="16.140625" style="308" customWidth="1"/>
    <col min="14" max="14" width="16.140625" style="311" customWidth="1"/>
    <col min="15" max="256" width="12.7109375" style="311"/>
    <col min="257" max="257" width="4" style="311" customWidth="1"/>
    <col min="258" max="258" width="15" style="311" customWidth="1"/>
    <col min="259" max="259" width="12.28515625" style="311" customWidth="1"/>
    <col min="260" max="260" width="21.5703125" style="311" bestFit="1" customWidth="1"/>
    <col min="261" max="270" width="16.140625" style="311" customWidth="1"/>
    <col min="271" max="512" width="12.7109375" style="311"/>
    <col min="513" max="513" width="4" style="311" customWidth="1"/>
    <col min="514" max="514" width="15" style="311" customWidth="1"/>
    <col min="515" max="515" width="12.28515625" style="311" customWidth="1"/>
    <col min="516" max="516" width="21.5703125" style="311" bestFit="1" customWidth="1"/>
    <col min="517" max="526" width="16.140625" style="311" customWidth="1"/>
    <col min="527" max="768" width="12.7109375" style="311"/>
    <col min="769" max="769" width="4" style="311" customWidth="1"/>
    <col min="770" max="770" width="15" style="311" customWidth="1"/>
    <col min="771" max="771" width="12.28515625" style="311" customWidth="1"/>
    <col min="772" max="772" width="21.5703125" style="311" bestFit="1" customWidth="1"/>
    <col min="773" max="782" width="16.140625" style="311" customWidth="1"/>
    <col min="783" max="1024" width="12.7109375" style="311"/>
    <col min="1025" max="1025" width="4" style="311" customWidth="1"/>
    <col min="1026" max="1026" width="15" style="311" customWidth="1"/>
    <col min="1027" max="1027" width="12.28515625" style="311" customWidth="1"/>
    <col min="1028" max="1028" width="21.5703125" style="311" bestFit="1" customWidth="1"/>
    <col min="1029" max="1038" width="16.140625" style="311" customWidth="1"/>
    <col min="1039" max="1280" width="12.7109375" style="311"/>
    <col min="1281" max="1281" width="4" style="311" customWidth="1"/>
    <col min="1282" max="1282" width="15" style="311" customWidth="1"/>
    <col min="1283" max="1283" width="12.28515625" style="311" customWidth="1"/>
    <col min="1284" max="1284" width="21.5703125" style="311" bestFit="1" customWidth="1"/>
    <col min="1285" max="1294" width="16.140625" style="311" customWidth="1"/>
    <col min="1295" max="1536" width="12.7109375" style="311"/>
    <col min="1537" max="1537" width="4" style="311" customWidth="1"/>
    <col min="1538" max="1538" width="15" style="311" customWidth="1"/>
    <col min="1539" max="1539" width="12.28515625" style="311" customWidth="1"/>
    <col min="1540" max="1540" width="21.5703125" style="311" bestFit="1" customWidth="1"/>
    <col min="1541" max="1550" width="16.140625" style="311" customWidth="1"/>
    <col min="1551" max="1792" width="12.7109375" style="311"/>
    <col min="1793" max="1793" width="4" style="311" customWidth="1"/>
    <col min="1794" max="1794" width="15" style="311" customWidth="1"/>
    <col min="1795" max="1795" width="12.28515625" style="311" customWidth="1"/>
    <col min="1796" max="1796" width="21.5703125" style="311" bestFit="1" customWidth="1"/>
    <col min="1797" max="1806" width="16.140625" style="311" customWidth="1"/>
    <col min="1807" max="2048" width="12.7109375" style="311"/>
    <col min="2049" max="2049" width="4" style="311" customWidth="1"/>
    <col min="2050" max="2050" width="15" style="311" customWidth="1"/>
    <col min="2051" max="2051" width="12.28515625" style="311" customWidth="1"/>
    <col min="2052" max="2052" width="21.5703125" style="311" bestFit="1" customWidth="1"/>
    <col min="2053" max="2062" width="16.140625" style="311" customWidth="1"/>
    <col min="2063" max="2304" width="12.7109375" style="311"/>
    <col min="2305" max="2305" width="4" style="311" customWidth="1"/>
    <col min="2306" max="2306" width="15" style="311" customWidth="1"/>
    <col min="2307" max="2307" width="12.28515625" style="311" customWidth="1"/>
    <col min="2308" max="2308" width="21.5703125" style="311" bestFit="1" customWidth="1"/>
    <col min="2309" max="2318" width="16.140625" style="311" customWidth="1"/>
    <col min="2319" max="2560" width="12.7109375" style="311"/>
    <col min="2561" max="2561" width="4" style="311" customWidth="1"/>
    <col min="2562" max="2562" width="15" style="311" customWidth="1"/>
    <col min="2563" max="2563" width="12.28515625" style="311" customWidth="1"/>
    <col min="2564" max="2564" width="21.5703125" style="311" bestFit="1" customWidth="1"/>
    <col min="2565" max="2574" width="16.140625" style="311" customWidth="1"/>
    <col min="2575" max="2816" width="12.7109375" style="311"/>
    <col min="2817" max="2817" width="4" style="311" customWidth="1"/>
    <col min="2818" max="2818" width="15" style="311" customWidth="1"/>
    <col min="2819" max="2819" width="12.28515625" style="311" customWidth="1"/>
    <col min="2820" max="2820" width="21.5703125" style="311" bestFit="1" customWidth="1"/>
    <col min="2821" max="2830" width="16.140625" style="311" customWidth="1"/>
    <col min="2831" max="3072" width="12.7109375" style="311"/>
    <col min="3073" max="3073" width="4" style="311" customWidth="1"/>
    <col min="3074" max="3074" width="15" style="311" customWidth="1"/>
    <col min="3075" max="3075" width="12.28515625" style="311" customWidth="1"/>
    <col min="3076" max="3076" width="21.5703125" style="311" bestFit="1" customWidth="1"/>
    <col min="3077" max="3086" width="16.140625" style="311" customWidth="1"/>
    <col min="3087" max="3328" width="12.7109375" style="311"/>
    <col min="3329" max="3329" width="4" style="311" customWidth="1"/>
    <col min="3330" max="3330" width="15" style="311" customWidth="1"/>
    <col min="3331" max="3331" width="12.28515625" style="311" customWidth="1"/>
    <col min="3332" max="3332" width="21.5703125" style="311" bestFit="1" customWidth="1"/>
    <col min="3333" max="3342" width="16.140625" style="311" customWidth="1"/>
    <col min="3343" max="3584" width="12.7109375" style="311"/>
    <col min="3585" max="3585" width="4" style="311" customWidth="1"/>
    <col min="3586" max="3586" width="15" style="311" customWidth="1"/>
    <col min="3587" max="3587" width="12.28515625" style="311" customWidth="1"/>
    <col min="3588" max="3588" width="21.5703125" style="311" bestFit="1" customWidth="1"/>
    <col min="3589" max="3598" width="16.140625" style="311" customWidth="1"/>
    <col min="3599" max="3840" width="12.7109375" style="311"/>
    <col min="3841" max="3841" width="4" style="311" customWidth="1"/>
    <col min="3842" max="3842" width="15" style="311" customWidth="1"/>
    <col min="3843" max="3843" width="12.28515625" style="311" customWidth="1"/>
    <col min="3844" max="3844" width="21.5703125" style="311" bestFit="1" customWidth="1"/>
    <col min="3845" max="3854" width="16.140625" style="311" customWidth="1"/>
    <col min="3855" max="4096" width="12.7109375" style="311"/>
    <col min="4097" max="4097" width="4" style="311" customWidth="1"/>
    <col min="4098" max="4098" width="15" style="311" customWidth="1"/>
    <col min="4099" max="4099" width="12.28515625" style="311" customWidth="1"/>
    <col min="4100" max="4100" width="21.5703125" style="311" bestFit="1" customWidth="1"/>
    <col min="4101" max="4110" width="16.140625" style="311" customWidth="1"/>
    <col min="4111" max="4352" width="12.7109375" style="311"/>
    <col min="4353" max="4353" width="4" style="311" customWidth="1"/>
    <col min="4354" max="4354" width="15" style="311" customWidth="1"/>
    <col min="4355" max="4355" width="12.28515625" style="311" customWidth="1"/>
    <col min="4356" max="4356" width="21.5703125" style="311" bestFit="1" customWidth="1"/>
    <col min="4357" max="4366" width="16.140625" style="311" customWidth="1"/>
    <col min="4367" max="4608" width="12.7109375" style="311"/>
    <col min="4609" max="4609" width="4" style="311" customWidth="1"/>
    <col min="4610" max="4610" width="15" style="311" customWidth="1"/>
    <col min="4611" max="4611" width="12.28515625" style="311" customWidth="1"/>
    <col min="4612" max="4612" width="21.5703125" style="311" bestFit="1" customWidth="1"/>
    <col min="4613" max="4622" width="16.140625" style="311" customWidth="1"/>
    <col min="4623" max="4864" width="12.7109375" style="311"/>
    <col min="4865" max="4865" width="4" style="311" customWidth="1"/>
    <col min="4866" max="4866" width="15" style="311" customWidth="1"/>
    <col min="4867" max="4867" width="12.28515625" style="311" customWidth="1"/>
    <col min="4868" max="4868" width="21.5703125" style="311" bestFit="1" customWidth="1"/>
    <col min="4869" max="4878" width="16.140625" style="311" customWidth="1"/>
    <col min="4879" max="5120" width="12.7109375" style="311"/>
    <col min="5121" max="5121" width="4" style="311" customWidth="1"/>
    <col min="5122" max="5122" width="15" style="311" customWidth="1"/>
    <col min="5123" max="5123" width="12.28515625" style="311" customWidth="1"/>
    <col min="5124" max="5124" width="21.5703125" style="311" bestFit="1" customWidth="1"/>
    <col min="5125" max="5134" width="16.140625" style="311" customWidth="1"/>
    <col min="5135" max="5376" width="12.7109375" style="311"/>
    <col min="5377" max="5377" width="4" style="311" customWidth="1"/>
    <col min="5378" max="5378" width="15" style="311" customWidth="1"/>
    <col min="5379" max="5379" width="12.28515625" style="311" customWidth="1"/>
    <col min="5380" max="5380" width="21.5703125" style="311" bestFit="1" customWidth="1"/>
    <col min="5381" max="5390" width="16.140625" style="311" customWidth="1"/>
    <col min="5391" max="5632" width="12.7109375" style="311"/>
    <col min="5633" max="5633" width="4" style="311" customWidth="1"/>
    <col min="5634" max="5634" width="15" style="311" customWidth="1"/>
    <col min="5635" max="5635" width="12.28515625" style="311" customWidth="1"/>
    <col min="5636" max="5636" width="21.5703125" style="311" bestFit="1" customWidth="1"/>
    <col min="5637" max="5646" width="16.140625" style="311" customWidth="1"/>
    <col min="5647" max="5888" width="12.7109375" style="311"/>
    <col min="5889" max="5889" width="4" style="311" customWidth="1"/>
    <col min="5890" max="5890" width="15" style="311" customWidth="1"/>
    <col min="5891" max="5891" width="12.28515625" style="311" customWidth="1"/>
    <col min="5892" max="5892" width="21.5703125" style="311" bestFit="1" customWidth="1"/>
    <col min="5893" max="5902" width="16.140625" style="311" customWidth="1"/>
    <col min="5903" max="6144" width="12.7109375" style="311"/>
    <col min="6145" max="6145" width="4" style="311" customWidth="1"/>
    <col min="6146" max="6146" width="15" style="311" customWidth="1"/>
    <col min="6147" max="6147" width="12.28515625" style="311" customWidth="1"/>
    <col min="6148" max="6148" width="21.5703125" style="311" bestFit="1" customWidth="1"/>
    <col min="6149" max="6158" width="16.140625" style="311" customWidth="1"/>
    <col min="6159" max="6400" width="12.7109375" style="311"/>
    <col min="6401" max="6401" width="4" style="311" customWidth="1"/>
    <col min="6402" max="6402" width="15" style="311" customWidth="1"/>
    <col min="6403" max="6403" width="12.28515625" style="311" customWidth="1"/>
    <col min="6404" max="6404" width="21.5703125" style="311" bestFit="1" customWidth="1"/>
    <col min="6405" max="6414" width="16.140625" style="311" customWidth="1"/>
    <col min="6415" max="6656" width="12.7109375" style="311"/>
    <col min="6657" max="6657" width="4" style="311" customWidth="1"/>
    <col min="6658" max="6658" width="15" style="311" customWidth="1"/>
    <col min="6659" max="6659" width="12.28515625" style="311" customWidth="1"/>
    <col min="6660" max="6660" width="21.5703125" style="311" bestFit="1" customWidth="1"/>
    <col min="6661" max="6670" width="16.140625" style="311" customWidth="1"/>
    <col min="6671" max="6912" width="12.7109375" style="311"/>
    <col min="6913" max="6913" width="4" style="311" customWidth="1"/>
    <col min="6914" max="6914" width="15" style="311" customWidth="1"/>
    <col min="6915" max="6915" width="12.28515625" style="311" customWidth="1"/>
    <col min="6916" max="6916" width="21.5703125" style="311" bestFit="1" customWidth="1"/>
    <col min="6917" max="6926" width="16.140625" style="311" customWidth="1"/>
    <col min="6927" max="7168" width="12.7109375" style="311"/>
    <col min="7169" max="7169" width="4" style="311" customWidth="1"/>
    <col min="7170" max="7170" width="15" style="311" customWidth="1"/>
    <col min="7171" max="7171" width="12.28515625" style="311" customWidth="1"/>
    <col min="7172" max="7172" width="21.5703125" style="311" bestFit="1" customWidth="1"/>
    <col min="7173" max="7182" width="16.140625" style="311" customWidth="1"/>
    <col min="7183" max="7424" width="12.7109375" style="311"/>
    <col min="7425" max="7425" width="4" style="311" customWidth="1"/>
    <col min="7426" max="7426" width="15" style="311" customWidth="1"/>
    <col min="7427" max="7427" width="12.28515625" style="311" customWidth="1"/>
    <col min="7428" max="7428" width="21.5703125" style="311" bestFit="1" customWidth="1"/>
    <col min="7429" max="7438" width="16.140625" style="311" customWidth="1"/>
    <col min="7439" max="7680" width="12.7109375" style="311"/>
    <col min="7681" max="7681" width="4" style="311" customWidth="1"/>
    <col min="7682" max="7682" width="15" style="311" customWidth="1"/>
    <col min="7683" max="7683" width="12.28515625" style="311" customWidth="1"/>
    <col min="7684" max="7684" width="21.5703125" style="311" bestFit="1" customWidth="1"/>
    <col min="7685" max="7694" width="16.140625" style="311" customWidth="1"/>
    <col min="7695" max="7936" width="12.7109375" style="311"/>
    <col min="7937" max="7937" width="4" style="311" customWidth="1"/>
    <col min="7938" max="7938" width="15" style="311" customWidth="1"/>
    <col min="7939" max="7939" width="12.28515625" style="311" customWidth="1"/>
    <col min="7940" max="7940" width="21.5703125" style="311" bestFit="1" customWidth="1"/>
    <col min="7941" max="7950" width="16.140625" style="311" customWidth="1"/>
    <col min="7951" max="8192" width="12.7109375" style="311"/>
    <col min="8193" max="8193" width="4" style="311" customWidth="1"/>
    <col min="8194" max="8194" width="15" style="311" customWidth="1"/>
    <col min="8195" max="8195" width="12.28515625" style="311" customWidth="1"/>
    <col min="8196" max="8196" width="21.5703125" style="311" bestFit="1" customWidth="1"/>
    <col min="8197" max="8206" width="16.140625" style="311" customWidth="1"/>
    <col min="8207" max="8448" width="12.7109375" style="311"/>
    <col min="8449" max="8449" width="4" style="311" customWidth="1"/>
    <col min="8450" max="8450" width="15" style="311" customWidth="1"/>
    <col min="8451" max="8451" width="12.28515625" style="311" customWidth="1"/>
    <col min="8452" max="8452" width="21.5703125" style="311" bestFit="1" customWidth="1"/>
    <col min="8453" max="8462" width="16.140625" style="311" customWidth="1"/>
    <col min="8463" max="8704" width="12.7109375" style="311"/>
    <col min="8705" max="8705" width="4" style="311" customWidth="1"/>
    <col min="8706" max="8706" width="15" style="311" customWidth="1"/>
    <col min="8707" max="8707" width="12.28515625" style="311" customWidth="1"/>
    <col min="8708" max="8708" width="21.5703125" style="311" bestFit="1" customWidth="1"/>
    <col min="8709" max="8718" width="16.140625" style="311" customWidth="1"/>
    <col min="8719" max="8960" width="12.7109375" style="311"/>
    <col min="8961" max="8961" width="4" style="311" customWidth="1"/>
    <col min="8962" max="8962" width="15" style="311" customWidth="1"/>
    <col min="8963" max="8963" width="12.28515625" style="311" customWidth="1"/>
    <col min="8964" max="8964" width="21.5703125" style="311" bestFit="1" customWidth="1"/>
    <col min="8965" max="8974" width="16.140625" style="311" customWidth="1"/>
    <col min="8975" max="9216" width="12.7109375" style="311"/>
    <col min="9217" max="9217" width="4" style="311" customWidth="1"/>
    <col min="9218" max="9218" width="15" style="311" customWidth="1"/>
    <col min="9219" max="9219" width="12.28515625" style="311" customWidth="1"/>
    <col min="9220" max="9220" width="21.5703125" style="311" bestFit="1" customWidth="1"/>
    <col min="9221" max="9230" width="16.140625" style="311" customWidth="1"/>
    <col min="9231" max="9472" width="12.7109375" style="311"/>
    <col min="9473" max="9473" width="4" style="311" customWidth="1"/>
    <col min="9474" max="9474" width="15" style="311" customWidth="1"/>
    <col min="9475" max="9475" width="12.28515625" style="311" customWidth="1"/>
    <col min="9476" max="9476" width="21.5703125" style="311" bestFit="1" customWidth="1"/>
    <col min="9477" max="9486" width="16.140625" style="311" customWidth="1"/>
    <col min="9487" max="9728" width="12.7109375" style="311"/>
    <col min="9729" max="9729" width="4" style="311" customWidth="1"/>
    <col min="9730" max="9730" width="15" style="311" customWidth="1"/>
    <col min="9731" max="9731" width="12.28515625" style="311" customWidth="1"/>
    <col min="9732" max="9732" width="21.5703125" style="311" bestFit="1" customWidth="1"/>
    <col min="9733" max="9742" width="16.140625" style="311" customWidth="1"/>
    <col min="9743" max="9984" width="12.7109375" style="311"/>
    <col min="9985" max="9985" width="4" style="311" customWidth="1"/>
    <col min="9986" max="9986" width="15" style="311" customWidth="1"/>
    <col min="9987" max="9987" width="12.28515625" style="311" customWidth="1"/>
    <col min="9988" max="9988" width="21.5703125" style="311" bestFit="1" customWidth="1"/>
    <col min="9989" max="9998" width="16.140625" style="311" customWidth="1"/>
    <col min="9999" max="10240" width="12.7109375" style="311"/>
    <col min="10241" max="10241" width="4" style="311" customWidth="1"/>
    <col min="10242" max="10242" width="15" style="311" customWidth="1"/>
    <col min="10243" max="10243" width="12.28515625" style="311" customWidth="1"/>
    <col min="10244" max="10244" width="21.5703125" style="311" bestFit="1" customWidth="1"/>
    <col min="10245" max="10254" width="16.140625" style="311" customWidth="1"/>
    <col min="10255" max="10496" width="12.7109375" style="311"/>
    <col min="10497" max="10497" width="4" style="311" customWidth="1"/>
    <col min="10498" max="10498" width="15" style="311" customWidth="1"/>
    <col min="10499" max="10499" width="12.28515625" style="311" customWidth="1"/>
    <col min="10500" max="10500" width="21.5703125" style="311" bestFit="1" customWidth="1"/>
    <col min="10501" max="10510" width="16.140625" style="311" customWidth="1"/>
    <col min="10511" max="10752" width="12.7109375" style="311"/>
    <col min="10753" max="10753" width="4" style="311" customWidth="1"/>
    <col min="10754" max="10754" width="15" style="311" customWidth="1"/>
    <col min="10755" max="10755" width="12.28515625" style="311" customWidth="1"/>
    <col min="10756" max="10756" width="21.5703125" style="311" bestFit="1" customWidth="1"/>
    <col min="10757" max="10766" width="16.140625" style="311" customWidth="1"/>
    <col min="10767" max="11008" width="12.7109375" style="311"/>
    <col min="11009" max="11009" width="4" style="311" customWidth="1"/>
    <col min="11010" max="11010" width="15" style="311" customWidth="1"/>
    <col min="11011" max="11011" width="12.28515625" style="311" customWidth="1"/>
    <col min="11012" max="11012" width="21.5703125" style="311" bestFit="1" customWidth="1"/>
    <col min="11013" max="11022" width="16.140625" style="311" customWidth="1"/>
    <col min="11023" max="11264" width="12.7109375" style="311"/>
    <col min="11265" max="11265" width="4" style="311" customWidth="1"/>
    <col min="11266" max="11266" width="15" style="311" customWidth="1"/>
    <col min="11267" max="11267" width="12.28515625" style="311" customWidth="1"/>
    <col min="11268" max="11268" width="21.5703125" style="311" bestFit="1" customWidth="1"/>
    <col min="11269" max="11278" width="16.140625" style="311" customWidth="1"/>
    <col min="11279" max="11520" width="12.7109375" style="311"/>
    <col min="11521" max="11521" width="4" style="311" customWidth="1"/>
    <col min="11522" max="11522" width="15" style="311" customWidth="1"/>
    <col min="11523" max="11523" width="12.28515625" style="311" customWidth="1"/>
    <col min="11524" max="11524" width="21.5703125" style="311" bestFit="1" customWidth="1"/>
    <col min="11525" max="11534" width="16.140625" style="311" customWidth="1"/>
    <col min="11535" max="11776" width="12.7109375" style="311"/>
    <col min="11777" max="11777" width="4" style="311" customWidth="1"/>
    <col min="11778" max="11778" width="15" style="311" customWidth="1"/>
    <col min="11779" max="11779" width="12.28515625" style="311" customWidth="1"/>
    <col min="11780" max="11780" width="21.5703125" style="311" bestFit="1" customWidth="1"/>
    <col min="11781" max="11790" width="16.140625" style="311" customWidth="1"/>
    <col min="11791" max="12032" width="12.7109375" style="311"/>
    <col min="12033" max="12033" width="4" style="311" customWidth="1"/>
    <col min="12034" max="12034" width="15" style="311" customWidth="1"/>
    <col min="12035" max="12035" width="12.28515625" style="311" customWidth="1"/>
    <col min="12036" max="12036" width="21.5703125" style="311" bestFit="1" customWidth="1"/>
    <col min="12037" max="12046" width="16.140625" style="311" customWidth="1"/>
    <col min="12047" max="12288" width="12.7109375" style="311"/>
    <col min="12289" max="12289" width="4" style="311" customWidth="1"/>
    <col min="12290" max="12290" width="15" style="311" customWidth="1"/>
    <col min="12291" max="12291" width="12.28515625" style="311" customWidth="1"/>
    <col min="12292" max="12292" width="21.5703125" style="311" bestFit="1" customWidth="1"/>
    <col min="12293" max="12302" width="16.140625" style="311" customWidth="1"/>
    <col min="12303" max="12544" width="12.7109375" style="311"/>
    <col min="12545" max="12545" width="4" style="311" customWidth="1"/>
    <col min="12546" max="12546" width="15" style="311" customWidth="1"/>
    <col min="12547" max="12547" width="12.28515625" style="311" customWidth="1"/>
    <col min="12548" max="12548" width="21.5703125" style="311" bestFit="1" customWidth="1"/>
    <col min="12549" max="12558" width="16.140625" style="311" customWidth="1"/>
    <col min="12559" max="12800" width="12.7109375" style="311"/>
    <col min="12801" max="12801" width="4" style="311" customWidth="1"/>
    <col min="12802" max="12802" width="15" style="311" customWidth="1"/>
    <col min="12803" max="12803" width="12.28515625" style="311" customWidth="1"/>
    <col min="12804" max="12804" width="21.5703125" style="311" bestFit="1" customWidth="1"/>
    <col min="12805" max="12814" width="16.140625" style="311" customWidth="1"/>
    <col min="12815" max="13056" width="12.7109375" style="311"/>
    <col min="13057" max="13057" width="4" style="311" customWidth="1"/>
    <col min="13058" max="13058" width="15" style="311" customWidth="1"/>
    <col min="13059" max="13059" width="12.28515625" style="311" customWidth="1"/>
    <col min="13060" max="13060" width="21.5703125" style="311" bestFit="1" customWidth="1"/>
    <col min="13061" max="13070" width="16.140625" style="311" customWidth="1"/>
    <col min="13071" max="13312" width="12.7109375" style="311"/>
    <col min="13313" max="13313" width="4" style="311" customWidth="1"/>
    <col min="13314" max="13314" width="15" style="311" customWidth="1"/>
    <col min="13315" max="13315" width="12.28515625" style="311" customWidth="1"/>
    <col min="13316" max="13316" width="21.5703125" style="311" bestFit="1" customWidth="1"/>
    <col min="13317" max="13326" width="16.140625" style="311" customWidth="1"/>
    <col min="13327" max="13568" width="12.7109375" style="311"/>
    <col min="13569" max="13569" width="4" style="311" customWidth="1"/>
    <col min="13570" max="13570" width="15" style="311" customWidth="1"/>
    <col min="13571" max="13571" width="12.28515625" style="311" customWidth="1"/>
    <col min="13572" max="13572" width="21.5703125" style="311" bestFit="1" customWidth="1"/>
    <col min="13573" max="13582" width="16.140625" style="311" customWidth="1"/>
    <col min="13583" max="13824" width="12.7109375" style="311"/>
    <col min="13825" max="13825" width="4" style="311" customWidth="1"/>
    <col min="13826" max="13826" width="15" style="311" customWidth="1"/>
    <col min="13827" max="13827" width="12.28515625" style="311" customWidth="1"/>
    <col min="13828" max="13828" width="21.5703125" style="311" bestFit="1" customWidth="1"/>
    <col min="13829" max="13838" width="16.140625" style="311" customWidth="1"/>
    <col min="13839" max="14080" width="12.7109375" style="311"/>
    <col min="14081" max="14081" width="4" style="311" customWidth="1"/>
    <col min="14082" max="14082" width="15" style="311" customWidth="1"/>
    <col min="14083" max="14083" width="12.28515625" style="311" customWidth="1"/>
    <col min="14084" max="14084" width="21.5703125" style="311" bestFit="1" customWidth="1"/>
    <col min="14085" max="14094" width="16.140625" style="311" customWidth="1"/>
    <col min="14095" max="14336" width="12.7109375" style="311"/>
    <col min="14337" max="14337" width="4" style="311" customWidth="1"/>
    <col min="14338" max="14338" width="15" style="311" customWidth="1"/>
    <col min="14339" max="14339" width="12.28515625" style="311" customWidth="1"/>
    <col min="14340" max="14340" width="21.5703125" style="311" bestFit="1" customWidth="1"/>
    <col min="14341" max="14350" width="16.140625" style="311" customWidth="1"/>
    <col min="14351" max="14592" width="12.7109375" style="311"/>
    <col min="14593" max="14593" width="4" style="311" customWidth="1"/>
    <col min="14594" max="14594" width="15" style="311" customWidth="1"/>
    <col min="14595" max="14595" width="12.28515625" style="311" customWidth="1"/>
    <col min="14596" max="14596" width="21.5703125" style="311" bestFit="1" customWidth="1"/>
    <col min="14597" max="14606" width="16.140625" style="311" customWidth="1"/>
    <col min="14607" max="14848" width="12.7109375" style="311"/>
    <col min="14849" max="14849" width="4" style="311" customWidth="1"/>
    <col min="14850" max="14850" width="15" style="311" customWidth="1"/>
    <col min="14851" max="14851" width="12.28515625" style="311" customWidth="1"/>
    <col min="14852" max="14852" width="21.5703125" style="311" bestFit="1" customWidth="1"/>
    <col min="14853" max="14862" width="16.140625" style="311" customWidth="1"/>
    <col min="14863" max="15104" width="12.7109375" style="311"/>
    <col min="15105" max="15105" width="4" style="311" customWidth="1"/>
    <col min="15106" max="15106" width="15" style="311" customWidth="1"/>
    <col min="15107" max="15107" width="12.28515625" style="311" customWidth="1"/>
    <col min="15108" max="15108" width="21.5703125" style="311" bestFit="1" customWidth="1"/>
    <col min="15109" max="15118" width="16.140625" style="311" customWidth="1"/>
    <col min="15119" max="15360" width="12.7109375" style="311"/>
    <col min="15361" max="15361" width="4" style="311" customWidth="1"/>
    <col min="15362" max="15362" width="15" style="311" customWidth="1"/>
    <col min="15363" max="15363" width="12.28515625" style="311" customWidth="1"/>
    <col min="15364" max="15364" width="21.5703125" style="311" bestFit="1" customWidth="1"/>
    <col min="15365" max="15374" width="16.140625" style="311" customWidth="1"/>
    <col min="15375" max="15616" width="12.7109375" style="311"/>
    <col min="15617" max="15617" width="4" style="311" customWidth="1"/>
    <col min="15618" max="15618" width="15" style="311" customWidth="1"/>
    <col min="15619" max="15619" width="12.28515625" style="311" customWidth="1"/>
    <col min="15620" max="15620" width="21.5703125" style="311" bestFit="1" customWidth="1"/>
    <col min="15621" max="15630" width="16.140625" style="311" customWidth="1"/>
    <col min="15631" max="15872" width="12.7109375" style="311"/>
    <col min="15873" max="15873" width="4" style="311" customWidth="1"/>
    <col min="15874" max="15874" width="15" style="311" customWidth="1"/>
    <col min="15875" max="15875" width="12.28515625" style="311" customWidth="1"/>
    <col min="15876" max="15876" width="21.5703125" style="311" bestFit="1" customWidth="1"/>
    <col min="15877" max="15886" width="16.140625" style="311" customWidth="1"/>
    <col min="15887" max="16128" width="12.7109375" style="311"/>
    <col min="16129" max="16129" width="4" style="311" customWidth="1"/>
    <col min="16130" max="16130" width="15" style="311" customWidth="1"/>
    <col min="16131" max="16131" width="12.28515625" style="311" customWidth="1"/>
    <col min="16132" max="16132" width="21.5703125" style="311" bestFit="1" customWidth="1"/>
    <col min="16133" max="16142" width="16.140625" style="311" customWidth="1"/>
    <col min="16143" max="16384" width="12.7109375" style="311"/>
  </cols>
  <sheetData>
    <row r="1" spans="1:255" s="308" customFormat="1" ht="34.5" customHeight="1" x14ac:dyDescent="0.2">
      <c r="B1" s="752" t="s">
        <v>67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</row>
    <row r="2" spans="1:255" s="309" customFormat="1" ht="21.75" customHeight="1" thickBot="1" x14ac:dyDescent="0.25"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255" ht="15" customHeight="1" thickTop="1" x14ac:dyDescent="0.2">
      <c r="B3" s="791" t="s">
        <v>32</v>
      </c>
      <c r="C3" s="793" t="s">
        <v>33</v>
      </c>
      <c r="D3" s="795" t="s">
        <v>34</v>
      </c>
      <c r="E3" s="759" t="s">
        <v>35</v>
      </c>
      <c r="F3" s="760"/>
      <c r="G3" s="761"/>
      <c r="H3" s="762" t="s">
        <v>36</v>
      </c>
      <c r="I3" s="763"/>
      <c r="J3" s="763"/>
      <c r="K3" s="763"/>
      <c r="L3" s="763"/>
      <c r="M3" s="763"/>
      <c r="N3" s="764"/>
    </row>
    <row r="4" spans="1:255" ht="116.25" customHeight="1" thickBot="1" x14ac:dyDescent="0.25">
      <c r="B4" s="792"/>
      <c r="C4" s="794"/>
      <c r="D4" s="796"/>
      <c r="E4" s="115" t="s">
        <v>37</v>
      </c>
      <c r="F4" s="14" t="s">
        <v>38</v>
      </c>
      <c r="G4" s="15" t="s">
        <v>39</v>
      </c>
      <c r="H4" s="16" t="s">
        <v>40</v>
      </c>
      <c r="I4" s="17" t="s">
        <v>41</v>
      </c>
      <c r="J4" s="18" t="s">
        <v>42</v>
      </c>
      <c r="K4" s="19" t="s">
        <v>43</v>
      </c>
      <c r="L4" s="19" t="s">
        <v>44</v>
      </c>
      <c r="M4" s="18" t="s">
        <v>45</v>
      </c>
      <c r="N4" s="20" t="s">
        <v>46</v>
      </c>
    </row>
    <row r="5" spans="1:255" ht="14.25" customHeight="1" thickTop="1" x14ac:dyDescent="0.2">
      <c r="B5" s="783" t="s">
        <v>47</v>
      </c>
      <c r="C5" s="786" t="s">
        <v>48</v>
      </c>
      <c r="D5" s="312" t="s">
        <v>49</v>
      </c>
      <c r="E5" s="152">
        <v>264501737.47999996</v>
      </c>
      <c r="F5" s="152">
        <f>+E5-G5</f>
        <v>36771789.689999998</v>
      </c>
      <c r="G5" s="153">
        <v>227729947.78999996</v>
      </c>
      <c r="H5" s="25"/>
      <c r="I5" s="26"/>
      <c r="J5" s="27">
        <v>1180.24</v>
      </c>
      <c r="K5" s="27">
        <v>95750.744000000006</v>
      </c>
      <c r="L5" s="155">
        <v>43267834.220000006</v>
      </c>
      <c r="M5" s="29"/>
      <c r="N5" s="30"/>
    </row>
    <row r="6" spans="1:255" x14ac:dyDescent="0.2">
      <c r="B6" s="784"/>
      <c r="C6" s="787"/>
      <c r="D6" s="313" t="s">
        <v>50</v>
      </c>
      <c r="E6" s="156">
        <v>11541.11</v>
      </c>
      <c r="F6" s="156">
        <f>+E6-G6</f>
        <v>0</v>
      </c>
      <c r="G6" s="157">
        <v>11541.11</v>
      </c>
      <c r="H6" s="35"/>
      <c r="I6" s="36"/>
      <c r="J6" s="34"/>
      <c r="K6" s="34"/>
      <c r="L6" s="157">
        <v>802</v>
      </c>
      <c r="M6" s="37"/>
      <c r="N6" s="30"/>
    </row>
    <row r="7" spans="1:255" s="314" customFormat="1" x14ac:dyDescent="0.2">
      <c r="A7" s="309"/>
      <c r="B7" s="784"/>
      <c r="C7" s="787"/>
      <c r="D7" s="313" t="s">
        <v>51</v>
      </c>
      <c r="E7" s="156">
        <v>100760639.34000002</v>
      </c>
      <c r="F7" s="156">
        <f>+E7-G7</f>
        <v>1402709.2399999946</v>
      </c>
      <c r="G7" s="156">
        <v>99357930.100000024</v>
      </c>
      <c r="H7" s="35"/>
      <c r="I7" s="36"/>
      <c r="J7" s="34"/>
      <c r="K7" s="34">
        <v>218194.37299999999</v>
      </c>
      <c r="L7" s="157">
        <v>182579217.47000009</v>
      </c>
      <c r="M7" s="37"/>
      <c r="N7" s="30"/>
    </row>
    <row r="8" spans="1:255" s="314" customFormat="1" x14ac:dyDescent="0.2">
      <c r="A8" s="309"/>
      <c r="B8" s="784"/>
      <c r="C8" s="787"/>
      <c r="D8" s="127" t="s">
        <v>52</v>
      </c>
      <c r="E8" s="159"/>
      <c r="F8" s="159"/>
      <c r="G8" s="159"/>
      <c r="H8" s="35"/>
      <c r="I8" s="36"/>
      <c r="J8" s="34"/>
      <c r="K8" s="34"/>
      <c r="L8" s="157"/>
      <c r="M8" s="37"/>
      <c r="N8" s="30"/>
    </row>
    <row r="9" spans="1:255" s="314" customFormat="1" x14ac:dyDescent="0.2">
      <c r="A9" s="309"/>
      <c r="B9" s="784"/>
      <c r="C9" s="787"/>
      <c r="D9" s="315" t="s">
        <v>53</v>
      </c>
      <c r="E9" s="160">
        <v>685860</v>
      </c>
      <c r="F9" s="160"/>
      <c r="G9" s="160">
        <v>685860</v>
      </c>
      <c r="H9" s="35"/>
      <c r="I9" s="36"/>
      <c r="J9" s="34"/>
      <c r="K9" s="34"/>
      <c r="L9" s="157">
        <v>13500</v>
      </c>
      <c r="M9" s="37"/>
      <c r="N9" s="30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</row>
    <row r="10" spans="1:255" s="314" customFormat="1" x14ac:dyDescent="0.2">
      <c r="A10" s="309"/>
      <c r="B10" s="784"/>
      <c r="C10" s="788"/>
      <c r="D10" s="316" t="s">
        <v>54</v>
      </c>
      <c r="E10" s="161">
        <v>365959777.93000001</v>
      </c>
      <c r="F10" s="161">
        <f>+E10-G10</f>
        <v>38174498.930000007</v>
      </c>
      <c r="G10" s="162">
        <v>327785279</v>
      </c>
      <c r="H10" s="117"/>
      <c r="I10" s="45"/>
      <c r="J10" s="44">
        <v>1180.24</v>
      </c>
      <c r="K10" s="44">
        <v>313945.11699999997</v>
      </c>
      <c r="L10" s="161">
        <v>225861353.69000009</v>
      </c>
      <c r="M10" s="46"/>
      <c r="N10" s="47"/>
    </row>
    <row r="11" spans="1:255" ht="13.15" customHeight="1" x14ac:dyDescent="0.2">
      <c r="B11" s="784"/>
      <c r="C11" s="789" t="s">
        <v>55</v>
      </c>
      <c r="D11" s="312" t="s">
        <v>49</v>
      </c>
      <c r="E11" s="157">
        <v>12496567.15</v>
      </c>
      <c r="F11" s="157">
        <f>+E11-G11</f>
        <v>1810400</v>
      </c>
      <c r="G11" s="157">
        <v>10686167.15</v>
      </c>
      <c r="H11" s="35"/>
      <c r="I11" s="36"/>
      <c r="J11" s="34"/>
      <c r="K11" s="34">
        <v>4095.63</v>
      </c>
      <c r="L11" s="157">
        <v>1428697.1</v>
      </c>
      <c r="M11" s="37"/>
      <c r="N11" s="30">
        <v>0.58799999999999997</v>
      </c>
      <c r="HO11" s="314"/>
      <c r="HP11" s="314"/>
      <c r="HQ11" s="314"/>
      <c r="HR11" s="314"/>
      <c r="HS11" s="314"/>
      <c r="HT11" s="314"/>
      <c r="HU11" s="314"/>
      <c r="HV11" s="314"/>
      <c r="HW11" s="314"/>
      <c r="HX11" s="314"/>
      <c r="HY11" s="314"/>
      <c r="HZ11" s="314"/>
      <c r="IA11" s="314"/>
      <c r="IB11" s="314"/>
      <c r="IC11" s="314"/>
      <c r="ID11" s="314"/>
      <c r="IE11" s="314"/>
      <c r="IF11" s="314"/>
      <c r="IG11" s="314"/>
      <c r="IH11" s="314"/>
      <c r="II11" s="314"/>
      <c r="IJ11" s="314"/>
      <c r="IK11" s="314"/>
      <c r="IL11" s="314"/>
      <c r="IM11" s="314"/>
      <c r="IN11" s="314"/>
      <c r="IO11" s="314"/>
      <c r="IP11" s="314"/>
      <c r="IQ11" s="314"/>
      <c r="IR11" s="314"/>
      <c r="IS11" s="314"/>
      <c r="IT11" s="314"/>
      <c r="IU11" s="314"/>
    </row>
    <row r="12" spans="1:255" x14ac:dyDescent="0.2">
      <c r="B12" s="784"/>
      <c r="C12" s="787"/>
      <c r="D12" s="313" t="s">
        <v>50</v>
      </c>
      <c r="E12" s="157">
        <v>1244083</v>
      </c>
      <c r="F12" s="156">
        <f>+E12-G12</f>
        <v>23000</v>
      </c>
      <c r="G12" s="156">
        <v>1221083</v>
      </c>
      <c r="H12" s="35"/>
      <c r="I12" s="36"/>
      <c r="J12" s="34"/>
      <c r="K12" s="34">
        <v>700</v>
      </c>
      <c r="L12" s="157">
        <v>111884</v>
      </c>
      <c r="M12" s="37"/>
      <c r="N12" s="30"/>
    </row>
    <row r="13" spans="1:255" x14ac:dyDescent="0.2">
      <c r="B13" s="784"/>
      <c r="C13" s="787"/>
      <c r="D13" s="315" t="s">
        <v>51</v>
      </c>
      <c r="E13" s="157">
        <v>14165223.849999985</v>
      </c>
      <c r="F13" s="159">
        <f>+E13-G13</f>
        <v>10084.859999999404</v>
      </c>
      <c r="G13" s="159">
        <v>14155138.989999985</v>
      </c>
      <c r="H13" s="35"/>
      <c r="I13" s="36"/>
      <c r="J13" s="34"/>
      <c r="K13" s="34">
        <v>1500</v>
      </c>
      <c r="L13" s="157">
        <v>2605243.600000001</v>
      </c>
      <c r="M13" s="37"/>
      <c r="N13" s="30"/>
    </row>
    <row r="14" spans="1:255" x14ac:dyDescent="0.2">
      <c r="B14" s="784"/>
      <c r="C14" s="788"/>
      <c r="D14" s="316" t="s">
        <v>54</v>
      </c>
      <c r="E14" s="161">
        <v>27905873.999999985</v>
      </c>
      <c r="F14" s="161">
        <f>+E14-G14</f>
        <v>1843484.8599999994</v>
      </c>
      <c r="G14" s="161">
        <v>26062389.139999986</v>
      </c>
      <c r="H14" s="118"/>
      <c r="I14" s="119"/>
      <c r="J14" s="52"/>
      <c r="K14" s="52">
        <v>6295.63</v>
      </c>
      <c r="L14" s="165">
        <v>4145824.7000000011</v>
      </c>
      <c r="M14" s="120"/>
      <c r="N14" s="121">
        <v>0.58799999999999997</v>
      </c>
    </row>
    <row r="15" spans="1:255" x14ac:dyDescent="0.2">
      <c r="B15" s="784"/>
      <c r="C15" s="789" t="s">
        <v>37</v>
      </c>
      <c r="D15" s="312" t="s">
        <v>49</v>
      </c>
      <c r="E15" s="166">
        <f t="shared" ref="E15:G17" si="0">+E5+E11</f>
        <v>276998304.62999994</v>
      </c>
      <c r="F15" s="166">
        <f t="shared" si="0"/>
        <v>38582189.689999998</v>
      </c>
      <c r="G15" s="166">
        <f t="shared" si="0"/>
        <v>238416114.93999997</v>
      </c>
      <c r="H15" s="56"/>
      <c r="I15" s="57"/>
      <c r="J15" s="58">
        <f t="shared" ref="J15:N17" si="1">+J5+J11</f>
        <v>1180.24</v>
      </c>
      <c r="K15" s="58">
        <f t="shared" si="1"/>
        <v>99846.374000000011</v>
      </c>
      <c r="L15" s="168">
        <f t="shared" si="1"/>
        <v>44696531.320000008</v>
      </c>
      <c r="M15" s="59"/>
      <c r="N15" s="60">
        <f t="shared" si="1"/>
        <v>0.58799999999999997</v>
      </c>
    </row>
    <row r="16" spans="1:255" x14ac:dyDescent="0.2">
      <c r="B16" s="784"/>
      <c r="C16" s="787"/>
      <c r="D16" s="313" t="s">
        <v>50</v>
      </c>
      <c r="E16" s="169">
        <f t="shared" si="0"/>
        <v>1255624.1100000001</v>
      </c>
      <c r="F16" s="169">
        <f t="shared" si="0"/>
        <v>23000</v>
      </c>
      <c r="G16" s="169">
        <f t="shared" si="0"/>
        <v>1232624.1100000001</v>
      </c>
      <c r="H16" s="62"/>
      <c r="I16" s="63"/>
      <c r="J16" s="64"/>
      <c r="K16" s="64">
        <f t="shared" si="1"/>
        <v>700</v>
      </c>
      <c r="L16" s="171">
        <f t="shared" si="1"/>
        <v>112686</v>
      </c>
      <c r="M16" s="65"/>
      <c r="N16" s="66"/>
    </row>
    <row r="17" spans="1:255" x14ac:dyDescent="0.2">
      <c r="B17" s="784"/>
      <c r="C17" s="787"/>
      <c r="D17" s="313" t="s">
        <v>51</v>
      </c>
      <c r="E17" s="169">
        <f t="shared" si="0"/>
        <v>114925863.19</v>
      </c>
      <c r="F17" s="169">
        <f t="shared" si="0"/>
        <v>1412794.099999994</v>
      </c>
      <c r="G17" s="169">
        <f t="shared" si="0"/>
        <v>113513069.09</v>
      </c>
      <c r="H17" s="62"/>
      <c r="I17" s="63"/>
      <c r="J17" s="64"/>
      <c r="K17" s="64">
        <f t="shared" si="1"/>
        <v>219694.37299999999</v>
      </c>
      <c r="L17" s="171">
        <f t="shared" si="1"/>
        <v>185184461.07000008</v>
      </c>
      <c r="M17" s="65"/>
      <c r="N17" s="66"/>
    </row>
    <row r="18" spans="1:255" x14ac:dyDescent="0.2">
      <c r="B18" s="784"/>
      <c r="C18" s="787"/>
      <c r="D18" s="127" t="s">
        <v>52</v>
      </c>
      <c r="E18" s="172"/>
      <c r="F18" s="172"/>
      <c r="G18" s="172"/>
      <c r="H18" s="68"/>
      <c r="I18" s="69"/>
      <c r="J18" s="70"/>
      <c r="K18" s="70"/>
      <c r="L18" s="174"/>
      <c r="M18" s="71"/>
      <c r="N18" s="72"/>
    </row>
    <row r="19" spans="1:255" s="314" customFormat="1" x14ac:dyDescent="0.2">
      <c r="A19" s="309"/>
      <c r="B19" s="784"/>
      <c r="C19" s="787"/>
      <c r="D19" s="315" t="s">
        <v>53</v>
      </c>
      <c r="E19" s="174">
        <f>+E9</f>
        <v>685860</v>
      </c>
      <c r="F19" s="174"/>
      <c r="G19" s="174">
        <f>+G9</f>
        <v>685860</v>
      </c>
      <c r="H19" s="68"/>
      <c r="I19" s="69"/>
      <c r="J19" s="70"/>
      <c r="K19" s="70"/>
      <c r="L19" s="174">
        <f>+L9</f>
        <v>13500</v>
      </c>
      <c r="M19" s="71"/>
      <c r="N19" s="72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  <c r="IU19" s="143"/>
    </row>
    <row r="20" spans="1:255" x14ac:dyDescent="0.2">
      <c r="B20" s="785"/>
      <c r="C20" s="788"/>
      <c r="D20" s="317" t="s">
        <v>54</v>
      </c>
      <c r="E20" s="175">
        <f>SUM(E15:E19)</f>
        <v>393865651.92999995</v>
      </c>
      <c r="F20" s="175">
        <f>SUM(F15:F19)</f>
        <v>40017983.789999992</v>
      </c>
      <c r="G20" s="175">
        <f>SUM(G15:G19)</f>
        <v>353847668.13999999</v>
      </c>
      <c r="H20" s="122"/>
      <c r="I20" s="76"/>
      <c r="J20" s="77">
        <f>SUM(J15:J19)</f>
        <v>1180.24</v>
      </c>
      <c r="K20" s="77">
        <f>SUM(K15:K19)</f>
        <v>320240.74699999997</v>
      </c>
      <c r="L20" s="177">
        <f>SUM(L15:L19)</f>
        <v>230007178.3900001</v>
      </c>
      <c r="M20" s="78"/>
      <c r="N20" s="79">
        <f>SUM(N15:N19)</f>
        <v>0.58799999999999997</v>
      </c>
    </row>
    <row r="21" spans="1:255" x14ac:dyDescent="0.2">
      <c r="B21" s="790" t="s">
        <v>56</v>
      </c>
      <c r="C21" s="789" t="s">
        <v>57</v>
      </c>
      <c r="D21" s="312" t="s">
        <v>49</v>
      </c>
      <c r="E21" s="178">
        <v>68794057.610000014</v>
      </c>
      <c r="F21" s="178">
        <f>+E21-G21</f>
        <v>9099068.1200000048</v>
      </c>
      <c r="G21" s="157">
        <v>59694989.49000001</v>
      </c>
      <c r="H21" s="56">
        <v>772385.55000400008</v>
      </c>
      <c r="I21" s="57"/>
      <c r="J21" s="58">
        <v>23877</v>
      </c>
      <c r="K21" s="58">
        <v>33631.661999999997</v>
      </c>
      <c r="L21" s="168">
        <v>23145682.229999997</v>
      </c>
      <c r="M21" s="59"/>
      <c r="N21" s="60">
        <v>23.53</v>
      </c>
    </row>
    <row r="22" spans="1:255" x14ac:dyDescent="0.2">
      <c r="B22" s="784"/>
      <c r="C22" s="787"/>
      <c r="D22" s="315" t="s">
        <v>50</v>
      </c>
      <c r="E22" s="159">
        <v>5400</v>
      </c>
      <c r="F22" s="159"/>
      <c r="G22" s="159">
        <v>5400</v>
      </c>
      <c r="H22" s="56"/>
      <c r="I22" s="57"/>
      <c r="J22" s="58"/>
      <c r="K22" s="58">
        <v>80</v>
      </c>
      <c r="L22" s="168">
        <v>300</v>
      </c>
      <c r="M22" s="59"/>
      <c r="N22" s="60"/>
    </row>
    <row r="23" spans="1:255" ht="13.5" thickBot="1" x14ac:dyDescent="0.25">
      <c r="B23" s="784"/>
      <c r="C23" s="787"/>
      <c r="D23" s="318" t="s">
        <v>54</v>
      </c>
      <c r="E23" s="179">
        <v>68799457.610000014</v>
      </c>
      <c r="F23" s="179">
        <f>+E23-G23</f>
        <v>9099068.1200000048</v>
      </c>
      <c r="G23" s="179">
        <v>59700389.49000001</v>
      </c>
      <c r="H23" s="86">
        <v>772385.55000400008</v>
      </c>
      <c r="I23" s="319"/>
      <c r="J23" s="87">
        <v>23877</v>
      </c>
      <c r="K23" s="87">
        <v>33711.661999999997</v>
      </c>
      <c r="L23" s="181">
        <v>23145982.229999997</v>
      </c>
      <c r="M23" s="182"/>
      <c r="N23" s="88">
        <v>23.53</v>
      </c>
    </row>
    <row r="24" spans="1:255" ht="14.25" customHeight="1" thickTop="1" x14ac:dyDescent="0.2">
      <c r="B24" s="777" t="s">
        <v>58</v>
      </c>
      <c r="C24" s="778"/>
      <c r="D24" s="320" t="s">
        <v>49</v>
      </c>
      <c r="E24" s="183">
        <f>+E15+E21</f>
        <v>345792362.23999995</v>
      </c>
      <c r="F24" s="183">
        <f>+F15+F21</f>
        <v>47681257.810000002</v>
      </c>
      <c r="G24" s="184">
        <f>+G15+G21</f>
        <v>298111104.42999995</v>
      </c>
      <c r="H24" s="92">
        <f>+H15+H21</f>
        <v>772385.55000400008</v>
      </c>
      <c r="I24" s="94"/>
      <c r="J24" s="93">
        <f t="shared" ref="J24:N25" si="2">+J15+J21</f>
        <v>25057.24</v>
      </c>
      <c r="K24" s="93">
        <f t="shared" si="2"/>
        <v>133478.03600000002</v>
      </c>
      <c r="L24" s="186">
        <f t="shared" si="2"/>
        <v>67842213.550000012</v>
      </c>
      <c r="M24" s="187"/>
      <c r="N24" s="188">
        <f t="shared" si="2"/>
        <v>24.118000000000002</v>
      </c>
    </row>
    <row r="25" spans="1:255" x14ac:dyDescent="0.2">
      <c r="B25" s="779"/>
      <c r="C25" s="780"/>
      <c r="D25" s="321" t="s">
        <v>50</v>
      </c>
      <c r="E25" s="169">
        <f>+E16+E22</f>
        <v>1261024.1100000001</v>
      </c>
      <c r="F25" s="169">
        <f>+F16+F22</f>
        <v>23000</v>
      </c>
      <c r="G25" s="189">
        <f>+G16+G22</f>
        <v>1238024.1100000001</v>
      </c>
      <c r="H25" s="62"/>
      <c r="I25" s="63"/>
      <c r="J25" s="64"/>
      <c r="K25" s="64">
        <f t="shared" si="2"/>
        <v>780</v>
      </c>
      <c r="L25" s="171">
        <f t="shared" si="2"/>
        <v>112986</v>
      </c>
      <c r="M25" s="65"/>
      <c r="N25" s="66"/>
    </row>
    <row r="26" spans="1:255" x14ac:dyDescent="0.2">
      <c r="B26" s="779"/>
      <c r="C26" s="780"/>
      <c r="D26" s="321" t="s">
        <v>51</v>
      </c>
      <c r="E26" s="169">
        <f>+E17</f>
        <v>114925863.19</v>
      </c>
      <c r="F26" s="169">
        <f>+F17</f>
        <v>1412794.099999994</v>
      </c>
      <c r="G26" s="189">
        <f>+G17</f>
        <v>113513069.09</v>
      </c>
      <c r="H26" s="62"/>
      <c r="I26" s="63"/>
      <c r="J26" s="64"/>
      <c r="K26" s="64">
        <f>+K17</f>
        <v>219694.37299999999</v>
      </c>
      <c r="L26" s="171">
        <f>+L17</f>
        <v>185184461.07000008</v>
      </c>
      <c r="M26" s="65"/>
      <c r="N26" s="66"/>
    </row>
    <row r="27" spans="1:255" x14ac:dyDescent="0.2">
      <c r="B27" s="779"/>
      <c r="C27" s="780"/>
      <c r="D27" s="133" t="s">
        <v>52</v>
      </c>
      <c r="E27" s="172"/>
      <c r="F27" s="172"/>
      <c r="G27" s="190"/>
      <c r="H27" s="68"/>
      <c r="I27" s="69"/>
      <c r="J27" s="70"/>
      <c r="K27" s="70"/>
      <c r="L27" s="174"/>
      <c r="M27" s="71"/>
      <c r="N27" s="72"/>
    </row>
    <row r="28" spans="1:255" x14ac:dyDescent="0.2">
      <c r="B28" s="779"/>
      <c r="C28" s="780"/>
      <c r="D28" s="322" t="s">
        <v>53</v>
      </c>
      <c r="E28" s="191">
        <f>+E19</f>
        <v>685860</v>
      </c>
      <c r="F28" s="191"/>
      <c r="G28" s="192">
        <f>+G19</f>
        <v>685860</v>
      </c>
      <c r="H28" s="102"/>
      <c r="I28" s="104"/>
      <c r="J28" s="103"/>
      <c r="K28" s="103"/>
      <c r="L28" s="194">
        <f>+L19</f>
        <v>13500</v>
      </c>
      <c r="M28" s="195"/>
      <c r="N28" s="105"/>
    </row>
    <row r="29" spans="1:255" ht="14.25" customHeight="1" thickBot="1" x14ac:dyDescent="0.25">
      <c r="B29" s="781"/>
      <c r="C29" s="782"/>
      <c r="D29" s="323" t="s">
        <v>37</v>
      </c>
      <c r="E29" s="196">
        <v>462665109.54000002</v>
      </c>
      <c r="F29" s="196">
        <f>+E29-G29</f>
        <v>49117051.910000026</v>
      </c>
      <c r="G29" s="197">
        <v>413548057.63</v>
      </c>
      <c r="H29" s="110">
        <v>772385.55000399996</v>
      </c>
      <c r="I29" s="111"/>
      <c r="J29" s="108">
        <v>25057.239999999998</v>
      </c>
      <c r="K29" s="108">
        <v>353952.40899999999</v>
      </c>
      <c r="L29" s="196">
        <v>253153160.62000012</v>
      </c>
      <c r="M29" s="109"/>
      <c r="N29" s="112">
        <v>24.118000000000002</v>
      </c>
    </row>
    <row r="30" spans="1:255" ht="21" customHeight="1" thickTop="1" x14ac:dyDescent="0.2">
      <c r="B30" s="308"/>
      <c r="C30" s="308"/>
      <c r="D30" s="308"/>
      <c r="E30" s="308"/>
      <c r="F30" s="308"/>
      <c r="G30" s="308"/>
      <c r="H30" s="308"/>
      <c r="I30" s="308"/>
      <c r="J30" s="308"/>
      <c r="K30" s="308"/>
      <c r="L30" s="308"/>
    </row>
    <row r="31" spans="1:255" x14ac:dyDescent="0.2">
      <c r="B31" s="199" t="s">
        <v>65</v>
      </c>
    </row>
    <row r="32" spans="1:255" x14ac:dyDescent="0.2">
      <c r="F32" s="324"/>
    </row>
    <row r="33" spans="6:6" x14ac:dyDescent="0.2">
      <c r="F33" s="324"/>
    </row>
    <row r="34" spans="6:6" x14ac:dyDescent="0.2">
      <c r="F34" s="324"/>
    </row>
    <row r="35" spans="6:6" x14ac:dyDescent="0.2">
      <c r="F35" s="324"/>
    </row>
    <row r="36" spans="6:6" x14ac:dyDescent="0.2">
      <c r="F36" s="324"/>
    </row>
    <row r="37" spans="6:6" x14ac:dyDescent="0.2">
      <c r="F37" s="324"/>
    </row>
    <row r="38" spans="6:6" x14ac:dyDescent="0.2">
      <c r="F38" s="324"/>
    </row>
    <row r="39" spans="6:6" x14ac:dyDescent="0.2">
      <c r="F39" s="324"/>
    </row>
    <row r="40" spans="6:6" x14ac:dyDescent="0.2">
      <c r="F40" s="324"/>
    </row>
    <row r="41" spans="6:6" x14ac:dyDescent="0.2">
      <c r="F41" s="324"/>
    </row>
    <row r="42" spans="6:6" x14ac:dyDescent="0.2">
      <c r="F42" s="324"/>
    </row>
    <row r="43" spans="6:6" x14ac:dyDescent="0.2">
      <c r="F43" s="324"/>
    </row>
    <row r="44" spans="6:6" x14ac:dyDescent="0.2">
      <c r="F44" s="324"/>
    </row>
    <row r="45" spans="6:6" x14ac:dyDescent="0.2">
      <c r="F45" s="324"/>
    </row>
    <row r="46" spans="6:6" x14ac:dyDescent="0.2">
      <c r="F46" s="324"/>
    </row>
    <row r="47" spans="6:6" x14ac:dyDescent="0.2">
      <c r="F47" s="324"/>
    </row>
    <row r="48" spans="6:6" x14ac:dyDescent="0.2">
      <c r="F48" s="324"/>
    </row>
    <row r="49" spans="6:6" x14ac:dyDescent="0.2">
      <c r="F49" s="324"/>
    </row>
    <row r="50" spans="6:6" x14ac:dyDescent="0.2">
      <c r="F50" s="324"/>
    </row>
    <row r="51" spans="6:6" x14ac:dyDescent="0.2">
      <c r="F51" s="324"/>
    </row>
    <row r="52" spans="6:6" x14ac:dyDescent="0.2">
      <c r="F52" s="324"/>
    </row>
    <row r="53" spans="6:6" x14ac:dyDescent="0.2">
      <c r="F53" s="324"/>
    </row>
    <row r="54" spans="6:6" x14ac:dyDescent="0.2">
      <c r="F54" s="324"/>
    </row>
    <row r="55" spans="6:6" x14ac:dyDescent="0.2">
      <c r="F55" s="324"/>
    </row>
    <row r="56" spans="6:6" x14ac:dyDescent="0.2">
      <c r="F56" s="324"/>
    </row>
    <row r="57" spans="6:6" x14ac:dyDescent="0.2">
      <c r="F57" s="324"/>
    </row>
    <row r="58" spans="6:6" x14ac:dyDescent="0.2">
      <c r="F58" s="324"/>
    </row>
    <row r="59" spans="6:6" x14ac:dyDescent="0.2">
      <c r="F59" s="324"/>
    </row>
    <row r="60" spans="6:6" x14ac:dyDescent="0.2">
      <c r="F60" s="324"/>
    </row>
    <row r="61" spans="6:6" x14ac:dyDescent="0.2">
      <c r="F61" s="324"/>
    </row>
    <row r="62" spans="6:6" x14ac:dyDescent="0.2">
      <c r="F62" s="324"/>
    </row>
    <row r="63" spans="6:6" x14ac:dyDescent="0.2">
      <c r="F63" s="324"/>
    </row>
    <row r="64" spans="6:6" x14ac:dyDescent="0.2">
      <c r="F64" s="324"/>
    </row>
    <row r="65" spans="6:6" x14ac:dyDescent="0.2">
      <c r="F65" s="324"/>
    </row>
    <row r="66" spans="6:6" x14ac:dyDescent="0.2">
      <c r="F66" s="324"/>
    </row>
    <row r="67" spans="6:6" x14ac:dyDescent="0.2">
      <c r="F67" s="324"/>
    </row>
    <row r="68" spans="6:6" x14ac:dyDescent="0.2">
      <c r="F68" s="324"/>
    </row>
    <row r="69" spans="6:6" x14ac:dyDescent="0.2">
      <c r="F69" s="324"/>
    </row>
    <row r="70" spans="6:6" x14ac:dyDescent="0.2">
      <c r="F70" s="324"/>
    </row>
    <row r="71" spans="6:6" x14ac:dyDescent="0.2">
      <c r="F71" s="324"/>
    </row>
    <row r="72" spans="6:6" x14ac:dyDescent="0.2">
      <c r="F72" s="324"/>
    </row>
    <row r="73" spans="6:6" x14ac:dyDescent="0.2">
      <c r="F73" s="324"/>
    </row>
    <row r="74" spans="6:6" x14ac:dyDescent="0.2">
      <c r="F74" s="324"/>
    </row>
    <row r="75" spans="6:6" x14ac:dyDescent="0.2">
      <c r="F75" s="324"/>
    </row>
    <row r="76" spans="6:6" x14ac:dyDescent="0.2">
      <c r="F76" s="324"/>
    </row>
  </sheetData>
  <mergeCells count="13">
    <mergeCell ref="B1:N1"/>
    <mergeCell ref="B3:B4"/>
    <mergeCell ref="C3:C4"/>
    <mergeCell ref="D3:D4"/>
    <mergeCell ref="E3:G3"/>
    <mergeCell ref="H3:N3"/>
    <mergeCell ref="B24:C29"/>
    <mergeCell ref="B5:B20"/>
    <mergeCell ref="C5:C10"/>
    <mergeCell ref="C11:C14"/>
    <mergeCell ref="C15:C20"/>
    <mergeCell ref="B21:B23"/>
    <mergeCell ref="C21:C23"/>
  </mergeCells>
  <printOptions horizontalCentered="1"/>
  <pageMargins left="7.874015748031496E-2" right="7.874015748031496E-2" top="0.6692913385826772" bottom="0.78740157480314965" header="0.47244094488188981" footer="0"/>
  <pageSetup paperSize="9" scale="67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showZeros="0" zoomScale="70" zoomScaleNormal="70" workbookViewId="0"/>
  </sheetViews>
  <sheetFormatPr baseColWidth="10" defaultColWidth="12.7109375" defaultRowHeight="12.75" x14ac:dyDescent="0.2"/>
  <cols>
    <col min="1" max="1" width="4" style="325" customWidth="1"/>
    <col min="2" max="2" width="15" style="328" customWidth="1"/>
    <col min="3" max="3" width="12.28515625" style="328" customWidth="1"/>
    <col min="4" max="4" width="21.5703125" style="328" bestFit="1" customWidth="1"/>
    <col min="5" max="12" width="16.140625" style="328" customWidth="1"/>
    <col min="13" max="13" width="16.140625" style="325" customWidth="1"/>
    <col min="14" max="14" width="16.140625" style="328" customWidth="1"/>
    <col min="15" max="256" width="12.7109375" style="328"/>
    <col min="257" max="257" width="4" style="328" customWidth="1"/>
    <col min="258" max="258" width="15" style="328" customWidth="1"/>
    <col min="259" max="259" width="12.28515625" style="328" customWidth="1"/>
    <col min="260" max="260" width="21.5703125" style="328" bestFit="1" customWidth="1"/>
    <col min="261" max="270" width="16.140625" style="328" customWidth="1"/>
    <col min="271" max="512" width="12.7109375" style="328"/>
    <col min="513" max="513" width="4" style="328" customWidth="1"/>
    <col min="514" max="514" width="15" style="328" customWidth="1"/>
    <col min="515" max="515" width="12.28515625" style="328" customWidth="1"/>
    <col min="516" max="516" width="21.5703125" style="328" bestFit="1" customWidth="1"/>
    <col min="517" max="526" width="16.140625" style="328" customWidth="1"/>
    <col min="527" max="768" width="12.7109375" style="328"/>
    <col min="769" max="769" width="4" style="328" customWidth="1"/>
    <col min="770" max="770" width="15" style="328" customWidth="1"/>
    <col min="771" max="771" width="12.28515625" style="328" customWidth="1"/>
    <col min="772" max="772" width="21.5703125" style="328" bestFit="1" customWidth="1"/>
    <col min="773" max="782" width="16.140625" style="328" customWidth="1"/>
    <col min="783" max="1024" width="12.7109375" style="328"/>
    <col min="1025" max="1025" width="4" style="328" customWidth="1"/>
    <col min="1026" max="1026" width="15" style="328" customWidth="1"/>
    <col min="1027" max="1027" width="12.28515625" style="328" customWidth="1"/>
    <col min="1028" max="1028" width="21.5703125" style="328" bestFit="1" customWidth="1"/>
    <col min="1029" max="1038" width="16.140625" style="328" customWidth="1"/>
    <col min="1039" max="1280" width="12.7109375" style="328"/>
    <col min="1281" max="1281" width="4" style="328" customWidth="1"/>
    <col min="1282" max="1282" width="15" style="328" customWidth="1"/>
    <col min="1283" max="1283" width="12.28515625" style="328" customWidth="1"/>
    <col min="1284" max="1284" width="21.5703125" style="328" bestFit="1" customWidth="1"/>
    <col min="1285" max="1294" width="16.140625" style="328" customWidth="1"/>
    <col min="1295" max="1536" width="12.7109375" style="328"/>
    <col min="1537" max="1537" width="4" style="328" customWidth="1"/>
    <col min="1538" max="1538" width="15" style="328" customWidth="1"/>
    <col min="1539" max="1539" width="12.28515625" style="328" customWidth="1"/>
    <col min="1540" max="1540" width="21.5703125" style="328" bestFit="1" customWidth="1"/>
    <col min="1541" max="1550" width="16.140625" style="328" customWidth="1"/>
    <col min="1551" max="1792" width="12.7109375" style="328"/>
    <col min="1793" max="1793" width="4" style="328" customWidth="1"/>
    <col min="1794" max="1794" width="15" style="328" customWidth="1"/>
    <col min="1795" max="1795" width="12.28515625" style="328" customWidth="1"/>
    <col min="1796" max="1796" width="21.5703125" style="328" bestFit="1" customWidth="1"/>
    <col min="1797" max="1806" width="16.140625" style="328" customWidth="1"/>
    <col min="1807" max="2048" width="12.7109375" style="328"/>
    <col min="2049" max="2049" width="4" style="328" customWidth="1"/>
    <col min="2050" max="2050" width="15" style="328" customWidth="1"/>
    <col min="2051" max="2051" width="12.28515625" style="328" customWidth="1"/>
    <col min="2052" max="2052" width="21.5703125" style="328" bestFit="1" customWidth="1"/>
    <col min="2053" max="2062" width="16.140625" style="328" customWidth="1"/>
    <col min="2063" max="2304" width="12.7109375" style="328"/>
    <col min="2305" max="2305" width="4" style="328" customWidth="1"/>
    <col min="2306" max="2306" width="15" style="328" customWidth="1"/>
    <col min="2307" max="2307" width="12.28515625" style="328" customWidth="1"/>
    <col min="2308" max="2308" width="21.5703125" style="328" bestFit="1" customWidth="1"/>
    <col min="2309" max="2318" width="16.140625" style="328" customWidth="1"/>
    <col min="2319" max="2560" width="12.7109375" style="328"/>
    <col min="2561" max="2561" width="4" style="328" customWidth="1"/>
    <col min="2562" max="2562" width="15" style="328" customWidth="1"/>
    <col min="2563" max="2563" width="12.28515625" style="328" customWidth="1"/>
    <col min="2564" max="2564" width="21.5703125" style="328" bestFit="1" customWidth="1"/>
    <col min="2565" max="2574" width="16.140625" style="328" customWidth="1"/>
    <col min="2575" max="2816" width="12.7109375" style="328"/>
    <col min="2817" max="2817" width="4" style="328" customWidth="1"/>
    <col min="2818" max="2818" width="15" style="328" customWidth="1"/>
    <col min="2819" max="2819" width="12.28515625" style="328" customWidth="1"/>
    <col min="2820" max="2820" width="21.5703125" style="328" bestFit="1" customWidth="1"/>
    <col min="2821" max="2830" width="16.140625" style="328" customWidth="1"/>
    <col min="2831" max="3072" width="12.7109375" style="328"/>
    <col min="3073" max="3073" width="4" style="328" customWidth="1"/>
    <col min="3074" max="3074" width="15" style="328" customWidth="1"/>
    <col min="3075" max="3075" width="12.28515625" style="328" customWidth="1"/>
    <col min="3076" max="3076" width="21.5703125" style="328" bestFit="1" customWidth="1"/>
    <col min="3077" max="3086" width="16.140625" style="328" customWidth="1"/>
    <col min="3087" max="3328" width="12.7109375" style="328"/>
    <col min="3329" max="3329" width="4" style="328" customWidth="1"/>
    <col min="3330" max="3330" width="15" style="328" customWidth="1"/>
    <col min="3331" max="3331" width="12.28515625" style="328" customWidth="1"/>
    <col min="3332" max="3332" width="21.5703125" style="328" bestFit="1" customWidth="1"/>
    <col min="3333" max="3342" width="16.140625" style="328" customWidth="1"/>
    <col min="3343" max="3584" width="12.7109375" style="328"/>
    <col min="3585" max="3585" width="4" style="328" customWidth="1"/>
    <col min="3586" max="3586" width="15" style="328" customWidth="1"/>
    <col min="3587" max="3587" width="12.28515625" style="328" customWidth="1"/>
    <col min="3588" max="3588" width="21.5703125" style="328" bestFit="1" customWidth="1"/>
    <col min="3589" max="3598" width="16.140625" style="328" customWidth="1"/>
    <col min="3599" max="3840" width="12.7109375" style="328"/>
    <col min="3841" max="3841" width="4" style="328" customWidth="1"/>
    <col min="3842" max="3842" width="15" style="328" customWidth="1"/>
    <col min="3843" max="3843" width="12.28515625" style="328" customWidth="1"/>
    <col min="3844" max="3844" width="21.5703125" style="328" bestFit="1" customWidth="1"/>
    <col min="3845" max="3854" width="16.140625" style="328" customWidth="1"/>
    <col min="3855" max="4096" width="12.7109375" style="328"/>
    <col min="4097" max="4097" width="4" style="328" customWidth="1"/>
    <col min="4098" max="4098" width="15" style="328" customWidth="1"/>
    <col min="4099" max="4099" width="12.28515625" style="328" customWidth="1"/>
    <col min="4100" max="4100" width="21.5703125" style="328" bestFit="1" customWidth="1"/>
    <col min="4101" max="4110" width="16.140625" style="328" customWidth="1"/>
    <col min="4111" max="4352" width="12.7109375" style="328"/>
    <col min="4353" max="4353" width="4" style="328" customWidth="1"/>
    <col min="4354" max="4354" width="15" style="328" customWidth="1"/>
    <col min="4355" max="4355" width="12.28515625" style="328" customWidth="1"/>
    <col min="4356" max="4356" width="21.5703125" style="328" bestFit="1" customWidth="1"/>
    <col min="4357" max="4366" width="16.140625" style="328" customWidth="1"/>
    <col min="4367" max="4608" width="12.7109375" style="328"/>
    <col min="4609" max="4609" width="4" style="328" customWidth="1"/>
    <col min="4610" max="4610" width="15" style="328" customWidth="1"/>
    <col min="4611" max="4611" width="12.28515625" style="328" customWidth="1"/>
    <col min="4612" max="4612" width="21.5703125" style="328" bestFit="1" customWidth="1"/>
    <col min="4613" max="4622" width="16.140625" style="328" customWidth="1"/>
    <col min="4623" max="4864" width="12.7109375" style="328"/>
    <col min="4865" max="4865" width="4" style="328" customWidth="1"/>
    <col min="4866" max="4866" width="15" style="328" customWidth="1"/>
    <col min="4867" max="4867" width="12.28515625" style="328" customWidth="1"/>
    <col min="4868" max="4868" width="21.5703125" style="328" bestFit="1" customWidth="1"/>
    <col min="4869" max="4878" width="16.140625" style="328" customWidth="1"/>
    <col min="4879" max="5120" width="12.7109375" style="328"/>
    <col min="5121" max="5121" width="4" style="328" customWidth="1"/>
    <col min="5122" max="5122" width="15" style="328" customWidth="1"/>
    <col min="5123" max="5123" width="12.28515625" style="328" customWidth="1"/>
    <col min="5124" max="5124" width="21.5703125" style="328" bestFit="1" customWidth="1"/>
    <col min="5125" max="5134" width="16.140625" style="328" customWidth="1"/>
    <col min="5135" max="5376" width="12.7109375" style="328"/>
    <col min="5377" max="5377" width="4" style="328" customWidth="1"/>
    <col min="5378" max="5378" width="15" style="328" customWidth="1"/>
    <col min="5379" max="5379" width="12.28515625" style="328" customWidth="1"/>
    <col min="5380" max="5380" width="21.5703125" style="328" bestFit="1" customWidth="1"/>
    <col min="5381" max="5390" width="16.140625" style="328" customWidth="1"/>
    <col min="5391" max="5632" width="12.7109375" style="328"/>
    <col min="5633" max="5633" width="4" style="328" customWidth="1"/>
    <col min="5634" max="5634" width="15" style="328" customWidth="1"/>
    <col min="5635" max="5635" width="12.28515625" style="328" customWidth="1"/>
    <col min="5636" max="5636" width="21.5703125" style="328" bestFit="1" customWidth="1"/>
    <col min="5637" max="5646" width="16.140625" style="328" customWidth="1"/>
    <col min="5647" max="5888" width="12.7109375" style="328"/>
    <col min="5889" max="5889" width="4" style="328" customWidth="1"/>
    <col min="5890" max="5890" width="15" style="328" customWidth="1"/>
    <col min="5891" max="5891" width="12.28515625" style="328" customWidth="1"/>
    <col min="5892" max="5892" width="21.5703125" style="328" bestFit="1" customWidth="1"/>
    <col min="5893" max="5902" width="16.140625" style="328" customWidth="1"/>
    <col min="5903" max="6144" width="12.7109375" style="328"/>
    <col min="6145" max="6145" width="4" style="328" customWidth="1"/>
    <col min="6146" max="6146" width="15" style="328" customWidth="1"/>
    <col min="6147" max="6147" width="12.28515625" style="328" customWidth="1"/>
    <col min="6148" max="6148" width="21.5703125" style="328" bestFit="1" customWidth="1"/>
    <col min="6149" max="6158" width="16.140625" style="328" customWidth="1"/>
    <col min="6159" max="6400" width="12.7109375" style="328"/>
    <col min="6401" max="6401" width="4" style="328" customWidth="1"/>
    <col min="6402" max="6402" width="15" style="328" customWidth="1"/>
    <col min="6403" max="6403" width="12.28515625" style="328" customWidth="1"/>
    <col min="6404" max="6404" width="21.5703125" style="328" bestFit="1" customWidth="1"/>
    <col min="6405" max="6414" width="16.140625" style="328" customWidth="1"/>
    <col min="6415" max="6656" width="12.7109375" style="328"/>
    <col min="6657" max="6657" width="4" style="328" customWidth="1"/>
    <col min="6658" max="6658" width="15" style="328" customWidth="1"/>
    <col min="6659" max="6659" width="12.28515625" style="328" customWidth="1"/>
    <col min="6660" max="6660" width="21.5703125" style="328" bestFit="1" customWidth="1"/>
    <col min="6661" max="6670" width="16.140625" style="328" customWidth="1"/>
    <col min="6671" max="6912" width="12.7109375" style="328"/>
    <col min="6913" max="6913" width="4" style="328" customWidth="1"/>
    <col min="6914" max="6914" width="15" style="328" customWidth="1"/>
    <col min="6915" max="6915" width="12.28515625" style="328" customWidth="1"/>
    <col min="6916" max="6916" width="21.5703125" style="328" bestFit="1" customWidth="1"/>
    <col min="6917" max="6926" width="16.140625" style="328" customWidth="1"/>
    <col min="6927" max="7168" width="12.7109375" style="328"/>
    <col min="7169" max="7169" width="4" style="328" customWidth="1"/>
    <col min="7170" max="7170" width="15" style="328" customWidth="1"/>
    <col min="7171" max="7171" width="12.28515625" style="328" customWidth="1"/>
    <col min="7172" max="7172" width="21.5703125" style="328" bestFit="1" customWidth="1"/>
    <col min="7173" max="7182" width="16.140625" style="328" customWidth="1"/>
    <col min="7183" max="7424" width="12.7109375" style="328"/>
    <col min="7425" max="7425" width="4" style="328" customWidth="1"/>
    <col min="7426" max="7426" width="15" style="328" customWidth="1"/>
    <col min="7427" max="7427" width="12.28515625" style="328" customWidth="1"/>
    <col min="7428" max="7428" width="21.5703125" style="328" bestFit="1" customWidth="1"/>
    <col min="7429" max="7438" width="16.140625" style="328" customWidth="1"/>
    <col min="7439" max="7680" width="12.7109375" style="328"/>
    <col min="7681" max="7681" width="4" style="328" customWidth="1"/>
    <col min="7682" max="7682" width="15" style="328" customWidth="1"/>
    <col min="7683" max="7683" width="12.28515625" style="328" customWidth="1"/>
    <col min="7684" max="7684" width="21.5703125" style="328" bestFit="1" customWidth="1"/>
    <col min="7685" max="7694" width="16.140625" style="328" customWidth="1"/>
    <col min="7695" max="7936" width="12.7109375" style="328"/>
    <col min="7937" max="7937" width="4" style="328" customWidth="1"/>
    <col min="7938" max="7938" width="15" style="328" customWidth="1"/>
    <col min="7939" max="7939" width="12.28515625" style="328" customWidth="1"/>
    <col min="7940" max="7940" width="21.5703125" style="328" bestFit="1" customWidth="1"/>
    <col min="7941" max="7950" width="16.140625" style="328" customWidth="1"/>
    <col min="7951" max="8192" width="12.7109375" style="328"/>
    <col min="8193" max="8193" width="4" style="328" customWidth="1"/>
    <col min="8194" max="8194" width="15" style="328" customWidth="1"/>
    <col min="8195" max="8195" width="12.28515625" style="328" customWidth="1"/>
    <col min="8196" max="8196" width="21.5703125" style="328" bestFit="1" customWidth="1"/>
    <col min="8197" max="8206" width="16.140625" style="328" customWidth="1"/>
    <col min="8207" max="8448" width="12.7109375" style="328"/>
    <col min="8449" max="8449" width="4" style="328" customWidth="1"/>
    <col min="8450" max="8450" width="15" style="328" customWidth="1"/>
    <col min="8451" max="8451" width="12.28515625" style="328" customWidth="1"/>
    <col min="8452" max="8452" width="21.5703125" style="328" bestFit="1" customWidth="1"/>
    <col min="8453" max="8462" width="16.140625" style="328" customWidth="1"/>
    <col min="8463" max="8704" width="12.7109375" style="328"/>
    <col min="8705" max="8705" width="4" style="328" customWidth="1"/>
    <col min="8706" max="8706" width="15" style="328" customWidth="1"/>
    <col min="8707" max="8707" width="12.28515625" style="328" customWidth="1"/>
    <col min="8708" max="8708" width="21.5703125" style="328" bestFit="1" customWidth="1"/>
    <col min="8709" max="8718" width="16.140625" style="328" customWidth="1"/>
    <col min="8719" max="8960" width="12.7109375" style="328"/>
    <col min="8961" max="8961" width="4" style="328" customWidth="1"/>
    <col min="8962" max="8962" width="15" style="328" customWidth="1"/>
    <col min="8963" max="8963" width="12.28515625" style="328" customWidth="1"/>
    <col min="8964" max="8964" width="21.5703125" style="328" bestFit="1" customWidth="1"/>
    <col min="8965" max="8974" width="16.140625" style="328" customWidth="1"/>
    <col min="8975" max="9216" width="12.7109375" style="328"/>
    <col min="9217" max="9217" width="4" style="328" customWidth="1"/>
    <col min="9218" max="9218" width="15" style="328" customWidth="1"/>
    <col min="9219" max="9219" width="12.28515625" style="328" customWidth="1"/>
    <col min="9220" max="9220" width="21.5703125" style="328" bestFit="1" customWidth="1"/>
    <col min="9221" max="9230" width="16.140625" style="328" customWidth="1"/>
    <col min="9231" max="9472" width="12.7109375" style="328"/>
    <col min="9473" max="9473" width="4" style="328" customWidth="1"/>
    <col min="9474" max="9474" width="15" style="328" customWidth="1"/>
    <col min="9475" max="9475" width="12.28515625" style="328" customWidth="1"/>
    <col min="9476" max="9476" width="21.5703125" style="328" bestFit="1" customWidth="1"/>
    <col min="9477" max="9486" width="16.140625" style="328" customWidth="1"/>
    <col min="9487" max="9728" width="12.7109375" style="328"/>
    <col min="9729" max="9729" width="4" style="328" customWidth="1"/>
    <col min="9730" max="9730" width="15" style="328" customWidth="1"/>
    <col min="9731" max="9731" width="12.28515625" style="328" customWidth="1"/>
    <col min="9732" max="9732" width="21.5703125" style="328" bestFit="1" customWidth="1"/>
    <col min="9733" max="9742" width="16.140625" style="328" customWidth="1"/>
    <col min="9743" max="9984" width="12.7109375" style="328"/>
    <col min="9985" max="9985" width="4" style="328" customWidth="1"/>
    <col min="9986" max="9986" width="15" style="328" customWidth="1"/>
    <col min="9987" max="9987" width="12.28515625" style="328" customWidth="1"/>
    <col min="9988" max="9988" width="21.5703125" style="328" bestFit="1" customWidth="1"/>
    <col min="9989" max="9998" width="16.140625" style="328" customWidth="1"/>
    <col min="9999" max="10240" width="12.7109375" style="328"/>
    <col min="10241" max="10241" width="4" style="328" customWidth="1"/>
    <col min="10242" max="10242" width="15" style="328" customWidth="1"/>
    <col min="10243" max="10243" width="12.28515625" style="328" customWidth="1"/>
    <col min="10244" max="10244" width="21.5703125" style="328" bestFit="1" customWidth="1"/>
    <col min="10245" max="10254" width="16.140625" style="328" customWidth="1"/>
    <col min="10255" max="10496" width="12.7109375" style="328"/>
    <col min="10497" max="10497" width="4" style="328" customWidth="1"/>
    <col min="10498" max="10498" width="15" style="328" customWidth="1"/>
    <col min="10499" max="10499" width="12.28515625" style="328" customWidth="1"/>
    <col min="10500" max="10500" width="21.5703125" style="328" bestFit="1" customWidth="1"/>
    <col min="10501" max="10510" width="16.140625" style="328" customWidth="1"/>
    <col min="10511" max="10752" width="12.7109375" style="328"/>
    <col min="10753" max="10753" width="4" style="328" customWidth="1"/>
    <col min="10754" max="10754" width="15" style="328" customWidth="1"/>
    <col min="10755" max="10755" width="12.28515625" style="328" customWidth="1"/>
    <col min="10756" max="10756" width="21.5703125" style="328" bestFit="1" customWidth="1"/>
    <col min="10757" max="10766" width="16.140625" style="328" customWidth="1"/>
    <col min="10767" max="11008" width="12.7109375" style="328"/>
    <col min="11009" max="11009" width="4" style="328" customWidth="1"/>
    <col min="11010" max="11010" width="15" style="328" customWidth="1"/>
    <col min="11011" max="11011" width="12.28515625" style="328" customWidth="1"/>
    <col min="11012" max="11012" width="21.5703125" style="328" bestFit="1" customWidth="1"/>
    <col min="11013" max="11022" width="16.140625" style="328" customWidth="1"/>
    <col min="11023" max="11264" width="12.7109375" style="328"/>
    <col min="11265" max="11265" width="4" style="328" customWidth="1"/>
    <col min="11266" max="11266" width="15" style="328" customWidth="1"/>
    <col min="11267" max="11267" width="12.28515625" style="328" customWidth="1"/>
    <col min="11268" max="11268" width="21.5703125" style="328" bestFit="1" customWidth="1"/>
    <col min="11269" max="11278" width="16.140625" style="328" customWidth="1"/>
    <col min="11279" max="11520" width="12.7109375" style="328"/>
    <col min="11521" max="11521" width="4" style="328" customWidth="1"/>
    <col min="11522" max="11522" width="15" style="328" customWidth="1"/>
    <col min="11523" max="11523" width="12.28515625" style="328" customWidth="1"/>
    <col min="11524" max="11524" width="21.5703125" style="328" bestFit="1" customWidth="1"/>
    <col min="11525" max="11534" width="16.140625" style="328" customWidth="1"/>
    <col min="11535" max="11776" width="12.7109375" style="328"/>
    <col min="11777" max="11777" width="4" style="328" customWidth="1"/>
    <col min="11778" max="11778" width="15" style="328" customWidth="1"/>
    <col min="11779" max="11779" width="12.28515625" style="328" customWidth="1"/>
    <col min="11780" max="11780" width="21.5703125" style="328" bestFit="1" customWidth="1"/>
    <col min="11781" max="11790" width="16.140625" style="328" customWidth="1"/>
    <col min="11791" max="12032" width="12.7109375" style="328"/>
    <col min="12033" max="12033" width="4" style="328" customWidth="1"/>
    <col min="12034" max="12034" width="15" style="328" customWidth="1"/>
    <col min="12035" max="12035" width="12.28515625" style="328" customWidth="1"/>
    <col min="12036" max="12036" width="21.5703125" style="328" bestFit="1" customWidth="1"/>
    <col min="12037" max="12046" width="16.140625" style="328" customWidth="1"/>
    <col min="12047" max="12288" width="12.7109375" style="328"/>
    <col min="12289" max="12289" width="4" style="328" customWidth="1"/>
    <col min="12290" max="12290" width="15" style="328" customWidth="1"/>
    <col min="12291" max="12291" width="12.28515625" style="328" customWidth="1"/>
    <col min="12292" max="12292" width="21.5703125" style="328" bestFit="1" customWidth="1"/>
    <col min="12293" max="12302" width="16.140625" style="328" customWidth="1"/>
    <col min="12303" max="12544" width="12.7109375" style="328"/>
    <col min="12545" max="12545" width="4" style="328" customWidth="1"/>
    <col min="12546" max="12546" width="15" style="328" customWidth="1"/>
    <col min="12547" max="12547" width="12.28515625" style="328" customWidth="1"/>
    <col min="12548" max="12548" width="21.5703125" style="328" bestFit="1" customWidth="1"/>
    <col min="12549" max="12558" width="16.140625" style="328" customWidth="1"/>
    <col min="12559" max="12800" width="12.7109375" style="328"/>
    <col min="12801" max="12801" width="4" style="328" customWidth="1"/>
    <col min="12802" max="12802" width="15" style="328" customWidth="1"/>
    <col min="12803" max="12803" width="12.28515625" style="328" customWidth="1"/>
    <col min="12804" max="12804" width="21.5703125" style="328" bestFit="1" customWidth="1"/>
    <col min="12805" max="12814" width="16.140625" style="328" customWidth="1"/>
    <col min="12815" max="13056" width="12.7109375" style="328"/>
    <col min="13057" max="13057" width="4" style="328" customWidth="1"/>
    <col min="13058" max="13058" width="15" style="328" customWidth="1"/>
    <col min="13059" max="13059" width="12.28515625" style="328" customWidth="1"/>
    <col min="13060" max="13060" width="21.5703125" style="328" bestFit="1" customWidth="1"/>
    <col min="13061" max="13070" width="16.140625" style="328" customWidth="1"/>
    <col min="13071" max="13312" width="12.7109375" style="328"/>
    <col min="13313" max="13313" width="4" style="328" customWidth="1"/>
    <col min="13314" max="13314" width="15" style="328" customWidth="1"/>
    <col min="13315" max="13315" width="12.28515625" style="328" customWidth="1"/>
    <col min="13316" max="13316" width="21.5703125" style="328" bestFit="1" customWidth="1"/>
    <col min="13317" max="13326" width="16.140625" style="328" customWidth="1"/>
    <col min="13327" max="13568" width="12.7109375" style="328"/>
    <col min="13569" max="13569" width="4" style="328" customWidth="1"/>
    <col min="13570" max="13570" width="15" style="328" customWidth="1"/>
    <col min="13571" max="13571" width="12.28515625" style="328" customWidth="1"/>
    <col min="13572" max="13572" width="21.5703125" style="328" bestFit="1" customWidth="1"/>
    <col min="13573" max="13582" width="16.140625" style="328" customWidth="1"/>
    <col min="13583" max="13824" width="12.7109375" style="328"/>
    <col min="13825" max="13825" width="4" style="328" customWidth="1"/>
    <col min="13826" max="13826" width="15" style="328" customWidth="1"/>
    <col min="13827" max="13827" width="12.28515625" style="328" customWidth="1"/>
    <col min="13828" max="13828" width="21.5703125" style="328" bestFit="1" customWidth="1"/>
    <col min="13829" max="13838" width="16.140625" style="328" customWidth="1"/>
    <col min="13839" max="14080" width="12.7109375" style="328"/>
    <col min="14081" max="14081" width="4" style="328" customWidth="1"/>
    <col min="14082" max="14082" width="15" style="328" customWidth="1"/>
    <col min="14083" max="14083" width="12.28515625" style="328" customWidth="1"/>
    <col min="14084" max="14084" width="21.5703125" style="328" bestFit="1" customWidth="1"/>
    <col min="14085" max="14094" width="16.140625" style="328" customWidth="1"/>
    <col min="14095" max="14336" width="12.7109375" style="328"/>
    <col min="14337" max="14337" width="4" style="328" customWidth="1"/>
    <col min="14338" max="14338" width="15" style="328" customWidth="1"/>
    <col min="14339" max="14339" width="12.28515625" style="328" customWidth="1"/>
    <col min="14340" max="14340" width="21.5703125" style="328" bestFit="1" customWidth="1"/>
    <col min="14341" max="14350" width="16.140625" style="328" customWidth="1"/>
    <col min="14351" max="14592" width="12.7109375" style="328"/>
    <col min="14593" max="14593" width="4" style="328" customWidth="1"/>
    <col min="14594" max="14594" width="15" style="328" customWidth="1"/>
    <col min="14595" max="14595" width="12.28515625" style="328" customWidth="1"/>
    <col min="14596" max="14596" width="21.5703125" style="328" bestFit="1" customWidth="1"/>
    <col min="14597" max="14606" width="16.140625" style="328" customWidth="1"/>
    <col min="14607" max="14848" width="12.7109375" style="328"/>
    <col min="14849" max="14849" width="4" style="328" customWidth="1"/>
    <col min="14850" max="14850" width="15" style="328" customWidth="1"/>
    <col min="14851" max="14851" width="12.28515625" style="328" customWidth="1"/>
    <col min="14852" max="14852" width="21.5703125" style="328" bestFit="1" customWidth="1"/>
    <col min="14853" max="14862" width="16.140625" style="328" customWidth="1"/>
    <col min="14863" max="15104" width="12.7109375" style="328"/>
    <col min="15105" max="15105" width="4" style="328" customWidth="1"/>
    <col min="15106" max="15106" width="15" style="328" customWidth="1"/>
    <col min="15107" max="15107" width="12.28515625" style="328" customWidth="1"/>
    <col min="15108" max="15108" width="21.5703125" style="328" bestFit="1" customWidth="1"/>
    <col min="15109" max="15118" width="16.140625" style="328" customWidth="1"/>
    <col min="15119" max="15360" width="12.7109375" style="328"/>
    <col min="15361" max="15361" width="4" style="328" customWidth="1"/>
    <col min="15362" max="15362" width="15" style="328" customWidth="1"/>
    <col min="15363" max="15363" width="12.28515625" style="328" customWidth="1"/>
    <col min="15364" max="15364" width="21.5703125" style="328" bestFit="1" customWidth="1"/>
    <col min="15365" max="15374" width="16.140625" style="328" customWidth="1"/>
    <col min="15375" max="15616" width="12.7109375" style="328"/>
    <col min="15617" max="15617" width="4" style="328" customWidth="1"/>
    <col min="15618" max="15618" width="15" style="328" customWidth="1"/>
    <col min="15619" max="15619" width="12.28515625" style="328" customWidth="1"/>
    <col min="15620" max="15620" width="21.5703125" style="328" bestFit="1" customWidth="1"/>
    <col min="15621" max="15630" width="16.140625" style="328" customWidth="1"/>
    <col min="15631" max="15872" width="12.7109375" style="328"/>
    <col min="15873" max="15873" width="4" style="328" customWidth="1"/>
    <col min="15874" max="15874" width="15" style="328" customWidth="1"/>
    <col min="15875" max="15875" width="12.28515625" style="328" customWidth="1"/>
    <col min="15876" max="15876" width="21.5703125" style="328" bestFit="1" customWidth="1"/>
    <col min="15877" max="15886" width="16.140625" style="328" customWidth="1"/>
    <col min="15887" max="16128" width="12.7109375" style="328"/>
    <col min="16129" max="16129" width="4" style="328" customWidth="1"/>
    <col min="16130" max="16130" width="15" style="328" customWidth="1"/>
    <col min="16131" max="16131" width="12.28515625" style="328" customWidth="1"/>
    <col min="16132" max="16132" width="21.5703125" style="328" bestFit="1" customWidth="1"/>
    <col min="16133" max="16142" width="16.140625" style="328" customWidth="1"/>
    <col min="16143" max="16384" width="12.7109375" style="328"/>
  </cols>
  <sheetData>
    <row r="1" spans="1:255" s="325" customFormat="1" ht="34.5" customHeight="1" x14ac:dyDescent="0.2">
      <c r="B1" s="752" t="s">
        <v>68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</row>
    <row r="2" spans="1:255" s="326" customFormat="1" ht="21.75" customHeight="1" thickBot="1" x14ac:dyDescent="0.25"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255" ht="15" customHeight="1" thickTop="1" x14ac:dyDescent="0.2">
      <c r="B3" s="819" t="s">
        <v>32</v>
      </c>
      <c r="C3" s="821" t="s">
        <v>33</v>
      </c>
      <c r="D3" s="823" t="s">
        <v>34</v>
      </c>
      <c r="E3" s="759" t="s">
        <v>35</v>
      </c>
      <c r="F3" s="760"/>
      <c r="G3" s="761"/>
      <c r="H3" s="762" t="s">
        <v>36</v>
      </c>
      <c r="I3" s="763"/>
      <c r="J3" s="763"/>
      <c r="K3" s="763"/>
      <c r="L3" s="763"/>
      <c r="M3" s="763"/>
      <c r="N3" s="764"/>
    </row>
    <row r="4" spans="1:255" ht="116.25" customHeight="1" thickBot="1" x14ac:dyDescent="0.25">
      <c r="B4" s="820"/>
      <c r="C4" s="822"/>
      <c r="D4" s="824"/>
      <c r="E4" s="115" t="s">
        <v>37</v>
      </c>
      <c r="F4" s="14" t="s">
        <v>38</v>
      </c>
      <c r="G4" s="15" t="s">
        <v>39</v>
      </c>
      <c r="H4" s="16" t="s">
        <v>40</v>
      </c>
      <c r="I4" s="17" t="s">
        <v>41</v>
      </c>
      <c r="J4" s="18" t="s">
        <v>42</v>
      </c>
      <c r="K4" s="19" t="s">
        <v>43</v>
      </c>
      <c r="L4" s="19" t="s">
        <v>44</v>
      </c>
      <c r="M4" s="18" t="s">
        <v>45</v>
      </c>
      <c r="N4" s="20" t="s">
        <v>46</v>
      </c>
    </row>
    <row r="5" spans="1:255" ht="14.25" customHeight="1" thickTop="1" x14ac:dyDescent="0.2">
      <c r="B5" s="809" t="s">
        <v>47</v>
      </c>
      <c r="C5" s="812" t="s">
        <v>48</v>
      </c>
      <c r="D5" s="329" t="s">
        <v>49</v>
      </c>
      <c r="E5" s="152">
        <v>247868691.27000001</v>
      </c>
      <c r="F5" s="152">
        <f>+E5-G5</f>
        <v>39878502.150000066</v>
      </c>
      <c r="G5" s="153">
        <v>207990189.11999995</v>
      </c>
      <c r="H5" s="25"/>
      <c r="I5" s="26"/>
      <c r="J5" s="27">
        <v>864.98</v>
      </c>
      <c r="K5" s="27">
        <v>124018.379</v>
      </c>
      <c r="L5" s="155">
        <v>36802676.719999991</v>
      </c>
      <c r="M5" s="29"/>
      <c r="N5" s="30"/>
    </row>
    <row r="6" spans="1:255" x14ac:dyDescent="0.2">
      <c r="B6" s="810"/>
      <c r="C6" s="813"/>
      <c r="D6" s="330" t="s">
        <v>50</v>
      </c>
      <c r="E6" s="156">
        <v>600</v>
      </c>
      <c r="F6" s="156"/>
      <c r="G6" s="157">
        <v>600</v>
      </c>
      <c r="H6" s="35"/>
      <c r="I6" s="36"/>
      <c r="J6" s="34"/>
      <c r="K6" s="34">
        <v>2.988</v>
      </c>
      <c r="L6" s="157">
        <v>100</v>
      </c>
      <c r="M6" s="37"/>
      <c r="N6" s="30"/>
    </row>
    <row r="7" spans="1:255" s="331" customFormat="1" x14ac:dyDescent="0.2">
      <c r="A7" s="326"/>
      <c r="B7" s="810"/>
      <c r="C7" s="813"/>
      <c r="D7" s="330" t="s">
        <v>51</v>
      </c>
      <c r="E7" s="156">
        <v>131739751.60000019</v>
      </c>
      <c r="F7" s="156">
        <f>+E7-G7</f>
        <v>2051770.6200000197</v>
      </c>
      <c r="G7" s="156">
        <v>129687980.98000017</v>
      </c>
      <c r="H7" s="35"/>
      <c r="I7" s="36"/>
      <c r="J7" s="34"/>
      <c r="K7" s="34">
        <v>207243.10399999999</v>
      </c>
      <c r="L7" s="157">
        <v>214699742.87000033</v>
      </c>
      <c r="M7" s="37"/>
      <c r="N7" s="30"/>
    </row>
    <row r="8" spans="1:255" s="331" customFormat="1" x14ac:dyDescent="0.2">
      <c r="A8" s="326"/>
      <c r="B8" s="810"/>
      <c r="C8" s="813"/>
      <c r="D8" s="127" t="s">
        <v>52</v>
      </c>
      <c r="E8" s="159"/>
      <c r="F8" s="159"/>
      <c r="G8" s="159"/>
      <c r="H8" s="35"/>
      <c r="I8" s="36"/>
      <c r="J8" s="34"/>
      <c r="K8" s="34"/>
      <c r="L8" s="157"/>
      <c r="M8" s="37"/>
      <c r="N8" s="30"/>
    </row>
    <row r="9" spans="1:255" s="331" customFormat="1" x14ac:dyDescent="0.2">
      <c r="A9" s="326"/>
      <c r="B9" s="810"/>
      <c r="C9" s="813"/>
      <c r="D9" s="332" t="s">
        <v>53</v>
      </c>
      <c r="E9" s="160">
        <v>694010</v>
      </c>
      <c r="F9" s="160"/>
      <c r="G9" s="160">
        <v>694010</v>
      </c>
      <c r="H9" s="35"/>
      <c r="I9" s="36"/>
      <c r="J9" s="34"/>
      <c r="K9" s="34"/>
      <c r="L9" s="157">
        <v>25400</v>
      </c>
      <c r="M9" s="37"/>
      <c r="N9" s="30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</row>
    <row r="10" spans="1:255" s="331" customFormat="1" x14ac:dyDescent="0.2">
      <c r="A10" s="326"/>
      <c r="B10" s="810"/>
      <c r="C10" s="814"/>
      <c r="D10" s="333" t="s">
        <v>54</v>
      </c>
      <c r="E10" s="161">
        <v>380303052.87000018</v>
      </c>
      <c r="F10" s="161">
        <f>+E10-G10</f>
        <v>41930272.770000041</v>
      </c>
      <c r="G10" s="162">
        <v>338372780.10000014</v>
      </c>
      <c r="H10" s="117"/>
      <c r="I10" s="45"/>
      <c r="J10" s="44">
        <v>864.98</v>
      </c>
      <c r="K10" s="44">
        <v>331264.47100000002</v>
      </c>
      <c r="L10" s="161">
        <v>251527919.59000033</v>
      </c>
      <c r="M10" s="46"/>
      <c r="N10" s="47"/>
    </row>
    <row r="11" spans="1:255" ht="13.15" customHeight="1" x14ac:dyDescent="0.2">
      <c r="B11" s="810"/>
      <c r="C11" s="815" t="s">
        <v>55</v>
      </c>
      <c r="D11" s="329" t="s">
        <v>49</v>
      </c>
      <c r="E11" s="157">
        <v>25921773.229999997</v>
      </c>
      <c r="F11" s="157">
        <f>+E11-G11</f>
        <v>1504877.3900000006</v>
      </c>
      <c r="G11" s="157">
        <v>24416895.839999996</v>
      </c>
      <c r="H11" s="35"/>
      <c r="I11" s="36"/>
      <c r="J11" s="34"/>
      <c r="K11" s="34">
        <v>3865</v>
      </c>
      <c r="L11" s="157">
        <v>4021152.3499999996</v>
      </c>
      <c r="M11" s="37"/>
      <c r="N11" s="30"/>
      <c r="HO11" s="331"/>
      <c r="HP11" s="331"/>
      <c r="HQ11" s="331"/>
      <c r="HR11" s="331"/>
      <c r="HS11" s="331"/>
      <c r="HT11" s="331"/>
      <c r="HU11" s="331"/>
      <c r="HV11" s="331"/>
      <c r="HW11" s="331"/>
      <c r="HX11" s="331"/>
      <c r="HY11" s="331"/>
      <c r="HZ11" s="331"/>
      <c r="IA11" s="331"/>
      <c r="IB11" s="331"/>
      <c r="IC11" s="331"/>
      <c r="ID11" s="331"/>
      <c r="IE11" s="331"/>
      <c r="IF11" s="331"/>
      <c r="IG11" s="331"/>
      <c r="IH11" s="331"/>
      <c r="II11" s="331"/>
      <c r="IJ11" s="331"/>
      <c r="IK11" s="331"/>
      <c r="IL11" s="331"/>
      <c r="IM11" s="331"/>
      <c r="IN11" s="331"/>
      <c r="IO11" s="331"/>
      <c r="IP11" s="331"/>
      <c r="IQ11" s="331"/>
      <c r="IR11" s="331"/>
      <c r="IS11" s="331"/>
      <c r="IT11" s="331"/>
      <c r="IU11" s="331"/>
    </row>
    <row r="12" spans="1:255" x14ac:dyDescent="0.2">
      <c r="B12" s="810"/>
      <c r="C12" s="813"/>
      <c r="D12" s="330" t="s">
        <v>50</v>
      </c>
      <c r="E12" s="157">
        <v>1294718.22</v>
      </c>
      <c r="F12" s="156">
        <f>+E12-G12</f>
        <v>9000</v>
      </c>
      <c r="G12" s="156">
        <v>1285718.22</v>
      </c>
      <c r="H12" s="35"/>
      <c r="I12" s="36"/>
      <c r="J12" s="34">
        <v>300</v>
      </c>
      <c r="K12" s="34"/>
      <c r="L12" s="157">
        <v>121718.5</v>
      </c>
      <c r="M12" s="37"/>
      <c r="N12" s="30"/>
    </row>
    <row r="13" spans="1:255" x14ac:dyDescent="0.2">
      <c r="B13" s="810"/>
      <c r="C13" s="813"/>
      <c r="D13" s="332" t="s">
        <v>51</v>
      </c>
      <c r="E13" s="157">
        <v>14686483.209999992</v>
      </c>
      <c r="F13" s="159">
        <f>+E13-G13</f>
        <v>100000</v>
      </c>
      <c r="G13" s="159">
        <v>14586483.209999992</v>
      </c>
      <c r="H13" s="35"/>
      <c r="I13" s="36"/>
      <c r="J13" s="34"/>
      <c r="K13" s="34">
        <v>10000</v>
      </c>
      <c r="L13" s="157">
        <v>3074905.4799999986</v>
      </c>
      <c r="M13" s="37"/>
      <c r="N13" s="30"/>
    </row>
    <row r="14" spans="1:255" x14ac:dyDescent="0.2">
      <c r="B14" s="810"/>
      <c r="C14" s="814"/>
      <c r="D14" s="333" t="s">
        <v>54</v>
      </c>
      <c r="E14" s="161">
        <v>41902974.659999989</v>
      </c>
      <c r="F14" s="161">
        <f>+E14-G14</f>
        <v>1613877.3900000006</v>
      </c>
      <c r="G14" s="161">
        <v>40289097.269999988</v>
      </c>
      <c r="H14" s="118"/>
      <c r="I14" s="119"/>
      <c r="J14" s="52">
        <v>300</v>
      </c>
      <c r="K14" s="52">
        <v>13865</v>
      </c>
      <c r="L14" s="165">
        <v>7217776.3299999982</v>
      </c>
      <c r="M14" s="120"/>
      <c r="N14" s="121"/>
    </row>
    <row r="15" spans="1:255" x14ac:dyDescent="0.2">
      <c r="B15" s="810"/>
      <c r="C15" s="815" t="s">
        <v>37</v>
      </c>
      <c r="D15" s="329" t="s">
        <v>49</v>
      </c>
      <c r="E15" s="166">
        <f t="shared" ref="E15:L17" si="0">+E5+E11</f>
        <v>273790464.5</v>
      </c>
      <c r="F15" s="166">
        <f t="shared" si="0"/>
        <v>41383379.540000066</v>
      </c>
      <c r="G15" s="166">
        <f t="shared" si="0"/>
        <v>232407084.95999995</v>
      </c>
      <c r="H15" s="56"/>
      <c r="I15" s="57"/>
      <c r="J15" s="58">
        <f t="shared" si="0"/>
        <v>864.98</v>
      </c>
      <c r="K15" s="58">
        <f t="shared" si="0"/>
        <v>127883.379</v>
      </c>
      <c r="L15" s="168">
        <f t="shared" si="0"/>
        <v>40823829.069999993</v>
      </c>
      <c r="M15" s="59"/>
      <c r="N15" s="60"/>
    </row>
    <row r="16" spans="1:255" x14ac:dyDescent="0.2">
      <c r="B16" s="810"/>
      <c r="C16" s="813"/>
      <c r="D16" s="330" t="s">
        <v>50</v>
      </c>
      <c r="E16" s="169">
        <f t="shared" si="0"/>
        <v>1295318.22</v>
      </c>
      <c r="F16" s="169">
        <f t="shared" si="0"/>
        <v>9000</v>
      </c>
      <c r="G16" s="169">
        <f t="shared" si="0"/>
        <v>1286318.22</v>
      </c>
      <c r="H16" s="62"/>
      <c r="I16" s="63"/>
      <c r="J16" s="64">
        <f t="shared" si="0"/>
        <v>300</v>
      </c>
      <c r="K16" s="64">
        <f t="shared" si="0"/>
        <v>2.988</v>
      </c>
      <c r="L16" s="171">
        <f t="shared" si="0"/>
        <v>121818.5</v>
      </c>
      <c r="M16" s="65"/>
      <c r="N16" s="66"/>
    </row>
    <row r="17" spans="1:255" x14ac:dyDescent="0.2">
      <c r="B17" s="810"/>
      <c r="C17" s="813"/>
      <c r="D17" s="330" t="s">
        <v>51</v>
      </c>
      <c r="E17" s="169">
        <f t="shared" si="0"/>
        <v>146426234.81000018</v>
      </c>
      <c r="F17" s="169">
        <f t="shared" si="0"/>
        <v>2151770.6200000197</v>
      </c>
      <c r="G17" s="169">
        <f t="shared" si="0"/>
        <v>144274464.19000015</v>
      </c>
      <c r="H17" s="62"/>
      <c r="I17" s="63"/>
      <c r="J17" s="64"/>
      <c r="K17" s="64">
        <f t="shared" si="0"/>
        <v>217243.10399999999</v>
      </c>
      <c r="L17" s="171">
        <f t="shared" si="0"/>
        <v>217774648.35000032</v>
      </c>
      <c r="M17" s="65"/>
      <c r="N17" s="66"/>
    </row>
    <row r="18" spans="1:255" x14ac:dyDescent="0.2">
      <c r="B18" s="810"/>
      <c r="C18" s="813"/>
      <c r="D18" s="127" t="s">
        <v>52</v>
      </c>
      <c r="E18" s="172"/>
      <c r="F18" s="172"/>
      <c r="G18" s="172"/>
      <c r="H18" s="68"/>
      <c r="I18" s="69"/>
      <c r="J18" s="70"/>
      <c r="K18" s="70"/>
      <c r="L18" s="174"/>
      <c r="M18" s="71"/>
      <c r="N18" s="72"/>
    </row>
    <row r="19" spans="1:255" s="331" customFormat="1" x14ac:dyDescent="0.2">
      <c r="A19" s="326"/>
      <c r="B19" s="810"/>
      <c r="C19" s="813"/>
      <c r="D19" s="332" t="s">
        <v>53</v>
      </c>
      <c r="E19" s="174">
        <f>+E9</f>
        <v>694010</v>
      </c>
      <c r="F19" s="174"/>
      <c r="G19" s="174">
        <f>+G9</f>
        <v>694010</v>
      </c>
      <c r="H19" s="68"/>
      <c r="I19" s="69"/>
      <c r="J19" s="70"/>
      <c r="K19" s="70"/>
      <c r="L19" s="174">
        <f>+L9</f>
        <v>25400</v>
      </c>
      <c r="M19" s="71"/>
      <c r="N19" s="72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  <c r="IU19" s="143"/>
    </row>
    <row r="20" spans="1:255" x14ac:dyDescent="0.2">
      <c r="B20" s="811"/>
      <c r="C20" s="814"/>
      <c r="D20" s="334" t="s">
        <v>54</v>
      </c>
      <c r="E20" s="175">
        <f t="shared" ref="E20:L20" si="1">SUM(E15:E19)</f>
        <v>422206027.53000021</v>
      </c>
      <c r="F20" s="175">
        <f t="shared" si="1"/>
        <v>43544150.160000086</v>
      </c>
      <c r="G20" s="175">
        <f t="shared" si="1"/>
        <v>378661877.37000012</v>
      </c>
      <c r="H20" s="122"/>
      <c r="I20" s="76"/>
      <c r="J20" s="77">
        <f t="shared" si="1"/>
        <v>1164.98</v>
      </c>
      <c r="K20" s="77">
        <f t="shared" si="1"/>
        <v>345129.47100000002</v>
      </c>
      <c r="L20" s="177">
        <f t="shared" si="1"/>
        <v>258745695.92000031</v>
      </c>
      <c r="M20" s="78"/>
      <c r="N20" s="79"/>
    </row>
    <row r="21" spans="1:255" ht="12.75" customHeight="1" x14ac:dyDescent="0.2">
      <c r="B21" s="816" t="s">
        <v>56</v>
      </c>
      <c r="C21" s="815" t="s">
        <v>57</v>
      </c>
      <c r="D21" s="329" t="s">
        <v>49</v>
      </c>
      <c r="E21" s="178">
        <v>74297266.320003971</v>
      </c>
      <c r="F21" s="178">
        <f>+E21-G21</f>
        <v>9801632.5100039765</v>
      </c>
      <c r="G21" s="157">
        <v>64495633.809999995</v>
      </c>
      <c r="H21" s="56">
        <v>716006.49</v>
      </c>
      <c r="I21" s="57"/>
      <c r="J21" s="58">
        <v>25195.449999999997</v>
      </c>
      <c r="K21" s="58">
        <v>34897.673000000003</v>
      </c>
      <c r="L21" s="168">
        <v>26245221.109999999</v>
      </c>
      <c r="M21" s="59"/>
      <c r="N21" s="60">
        <v>43.625999999999998</v>
      </c>
    </row>
    <row r="22" spans="1:255" x14ac:dyDescent="0.2">
      <c r="B22" s="810"/>
      <c r="C22" s="813"/>
      <c r="D22" s="332" t="s">
        <v>50</v>
      </c>
      <c r="E22" s="159">
        <v>5400</v>
      </c>
      <c r="F22" s="159"/>
      <c r="G22" s="159">
        <v>5400</v>
      </c>
      <c r="H22" s="56"/>
      <c r="I22" s="57"/>
      <c r="J22" s="58"/>
      <c r="K22" s="58">
        <v>65.289999999999992</v>
      </c>
      <c r="L22" s="168">
        <v>300</v>
      </c>
      <c r="M22" s="59"/>
      <c r="N22" s="60"/>
    </row>
    <row r="23" spans="1:255" ht="13.5" thickBot="1" x14ac:dyDescent="0.25">
      <c r="B23" s="817"/>
      <c r="C23" s="818"/>
      <c r="D23" s="335" t="s">
        <v>54</v>
      </c>
      <c r="E23" s="179">
        <v>74302666.320003971</v>
      </c>
      <c r="F23" s="179">
        <f>+E23-G23</f>
        <v>9801632.5100039765</v>
      </c>
      <c r="G23" s="179">
        <v>64501033.809999995</v>
      </c>
      <c r="H23" s="86">
        <v>716006.49</v>
      </c>
      <c r="I23" s="319"/>
      <c r="J23" s="87">
        <v>25195.449999999997</v>
      </c>
      <c r="K23" s="87">
        <v>34962.963000000003</v>
      </c>
      <c r="L23" s="181">
        <v>26245521.109999999</v>
      </c>
      <c r="M23" s="182"/>
      <c r="N23" s="88">
        <v>43.625999999999998</v>
      </c>
    </row>
    <row r="24" spans="1:255" ht="14.25" customHeight="1" thickTop="1" x14ac:dyDescent="0.2">
      <c r="B24" s="803" t="s">
        <v>58</v>
      </c>
      <c r="C24" s="804"/>
      <c r="D24" s="336" t="s">
        <v>49</v>
      </c>
      <c r="E24" s="183">
        <f t="shared" ref="E24:N25" si="2">+E15+E21</f>
        <v>348087730.82000399</v>
      </c>
      <c r="F24" s="183">
        <f t="shared" si="2"/>
        <v>51185012.050004043</v>
      </c>
      <c r="G24" s="184">
        <f t="shared" si="2"/>
        <v>296902718.76999992</v>
      </c>
      <c r="H24" s="92">
        <f t="shared" si="2"/>
        <v>716006.49</v>
      </c>
      <c r="I24" s="94"/>
      <c r="J24" s="93">
        <f t="shared" si="2"/>
        <v>26060.429999999997</v>
      </c>
      <c r="K24" s="93">
        <f t="shared" si="2"/>
        <v>162781.052</v>
      </c>
      <c r="L24" s="186">
        <f t="shared" si="2"/>
        <v>67069050.179999992</v>
      </c>
      <c r="M24" s="187"/>
      <c r="N24" s="188">
        <f t="shared" si="2"/>
        <v>43.625999999999998</v>
      </c>
    </row>
    <row r="25" spans="1:255" x14ac:dyDescent="0.2">
      <c r="B25" s="805"/>
      <c r="C25" s="806"/>
      <c r="D25" s="337" t="s">
        <v>50</v>
      </c>
      <c r="E25" s="169">
        <f t="shared" si="2"/>
        <v>1300718.22</v>
      </c>
      <c r="F25" s="169">
        <f t="shared" si="2"/>
        <v>9000</v>
      </c>
      <c r="G25" s="189">
        <f t="shared" si="2"/>
        <v>1291718.22</v>
      </c>
      <c r="H25" s="62"/>
      <c r="I25" s="63"/>
      <c r="J25" s="64">
        <f t="shared" si="2"/>
        <v>300</v>
      </c>
      <c r="K25" s="64">
        <f t="shared" si="2"/>
        <v>68.277999999999992</v>
      </c>
      <c r="L25" s="171">
        <f t="shared" si="2"/>
        <v>122118.5</v>
      </c>
      <c r="M25" s="65"/>
      <c r="N25" s="66"/>
    </row>
    <row r="26" spans="1:255" x14ac:dyDescent="0.2">
      <c r="B26" s="805"/>
      <c r="C26" s="806"/>
      <c r="D26" s="337" t="s">
        <v>51</v>
      </c>
      <c r="E26" s="169">
        <f t="shared" ref="E26:L26" si="3">+E17</f>
        <v>146426234.81000018</v>
      </c>
      <c r="F26" s="169">
        <f t="shared" si="3"/>
        <v>2151770.6200000197</v>
      </c>
      <c r="G26" s="189">
        <f t="shared" si="3"/>
        <v>144274464.19000015</v>
      </c>
      <c r="H26" s="62"/>
      <c r="I26" s="63"/>
      <c r="J26" s="64"/>
      <c r="K26" s="64">
        <f t="shared" si="3"/>
        <v>217243.10399999999</v>
      </c>
      <c r="L26" s="171">
        <f t="shared" si="3"/>
        <v>217774648.35000032</v>
      </c>
      <c r="M26" s="65"/>
      <c r="N26" s="66"/>
    </row>
    <row r="27" spans="1:255" x14ac:dyDescent="0.2">
      <c r="B27" s="805"/>
      <c r="C27" s="806"/>
      <c r="D27" s="133" t="s">
        <v>52</v>
      </c>
      <c r="E27" s="172"/>
      <c r="F27" s="172"/>
      <c r="G27" s="190"/>
      <c r="H27" s="68"/>
      <c r="I27" s="69"/>
      <c r="J27" s="70"/>
      <c r="K27" s="70"/>
      <c r="L27" s="174"/>
      <c r="M27" s="71"/>
      <c r="N27" s="72"/>
    </row>
    <row r="28" spans="1:255" x14ac:dyDescent="0.2">
      <c r="B28" s="805"/>
      <c r="C28" s="806"/>
      <c r="D28" s="338" t="s">
        <v>53</v>
      </c>
      <c r="E28" s="191">
        <f>+E19</f>
        <v>694010</v>
      </c>
      <c r="F28" s="191"/>
      <c r="G28" s="192">
        <f>+G19</f>
        <v>694010</v>
      </c>
      <c r="H28" s="102"/>
      <c r="I28" s="104"/>
      <c r="J28" s="103"/>
      <c r="K28" s="103"/>
      <c r="L28" s="194">
        <f>+L19</f>
        <v>25400</v>
      </c>
      <c r="M28" s="195"/>
      <c r="N28" s="105"/>
    </row>
    <row r="29" spans="1:255" ht="14.25" customHeight="1" thickBot="1" x14ac:dyDescent="0.25">
      <c r="B29" s="807"/>
      <c r="C29" s="808"/>
      <c r="D29" s="339" t="s">
        <v>37</v>
      </c>
      <c r="E29" s="196">
        <v>496508693.8500042</v>
      </c>
      <c r="F29" s="196">
        <f>+E29-G29</f>
        <v>53345782.67000401</v>
      </c>
      <c r="G29" s="197">
        <v>443162911.18000019</v>
      </c>
      <c r="H29" s="110">
        <v>716006.48999999987</v>
      </c>
      <c r="I29" s="111"/>
      <c r="J29" s="108">
        <v>26360.43</v>
      </c>
      <c r="K29" s="108">
        <v>380092.43399999995</v>
      </c>
      <c r="L29" s="196">
        <v>284991217.03000027</v>
      </c>
      <c r="M29" s="109"/>
      <c r="N29" s="112">
        <v>43.626000000000005</v>
      </c>
    </row>
    <row r="30" spans="1:255" ht="21" customHeight="1" thickTop="1" x14ac:dyDescent="0.2"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</row>
    <row r="31" spans="1:255" x14ac:dyDescent="0.2">
      <c r="B31" s="199" t="s">
        <v>69</v>
      </c>
    </row>
    <row r="32" spans="1:255" x14ac:dyDescent="0.2">
      <c r="F32" s="340"/>
    </row>
    <row r="33" spans="13:13" x14ac:dyDescent="0.2">
      <c r="M33" s="328"/>
    </row>
    <row r="34" spans="13:13" x14ac:dyDescent="0.2">
      <c r="M34" s="328"/>
    </row>
    <row r="35" spans="13:13" x14ac:dyDescent="0.2">
      <c r="M35" s="328"/>
    </row>
    <row r="36" spans="13:13" x14ac:dyDescent="0.2">
      <c r="M36" s="328"/>
    </row>
    <row r="37" spans="13:13" x14ac:dyDescent="0.2">
      <c r="M37" s="328"/>
    </row>
    <row r="38" spans="13:13" x14ac:dyDescent="0.2">
      <c r="M38" s="328"/>
    </row>
    <row r="39" spans="13:13" x14ac:dyDescent="0.2">
      <c r="M39" s="328"/>
    </row>
    <row r="40" spans="13:13" x14ac:dyDescent="0.2">
      <c r="M40" s="328"/>
    </row>
    <row r="41" spans="13:13" x14ac:dyDescent="0.2">
      <c r="M41" s="328"/>
    </row>
    <row r="42" spans="13:13" x14ac:dyDescent="0.2">
      <c r="M42" s="328"/>
    </row>
    <row r="43" spans="13:13" x14ac:dyDescent="0.2">
      <c r="M43" s="328"/>
    </row>
    <row r="44" spans="13:13" x14ac:dyDescent="0.2">
      <c r="M44" s="328"/>
    </row>
    <row r="45" spans="13:13" x14ac:dyDescent="0.2">
      <c r="M45" s="328"/>
    </row>
    <row r="46" spans="13:13" x14ac:dyDescent="0.2">
      <c r="M46" s="328"/>
    </row>
    <row r="47" spans="13:13" x14ac:dyDescent="0.2">
      <c r="M47" s="328"/>
    </row>
    <row r="48" spans="13:13" x14ac:dyDescent="0.2">
      <c r="M48" s="328"/>
    </row>
    <row r="49" spans="13:13" x14ac:dyDescent="0.2">
      <c r="M49" s="328"/>
    </row>
    <row r="50" spans="13:13" x14ac:dyDescent="0.2">
      <c r="M50" s="328"/>
    </row>
    <row r="51" spans="13:13" x14ac:dyDescent="0.2">
      <c r="M51" s="328"/>
    </row>
    <row r="52" spans="13:13" x14ac:dyDescent="0.2">
      <c r="M52" s="328"/>
    </row>
    <row r="53" spans="13:13" x14ac:dyDescent="0.2">
      <c r="M53" s="328"/>
    </row>
    <row r="54" spans="13:13" x14ac:dyDescent="0.2">
      <c r="M54" s="328"/>
    </row>
    <row r="55" spans="13:13" x14ac:dyDescent="0.2">
      <c r="M55" s="328"/>
    </row>
    <row r="56" spans="13:13" x14ac:dyDescent="0.2">
      <c r="M56" s="328"/>
    </row>
    <row r="57" spans="13:13" x14ac:dyDescent="0.2">
      <c r="M57" s="328"/>
    </row>
    <row r="58" spans="13:13" x14ac:dyDescent="0.2">
      <c r="M58" s="328"/>
    </row>
    <row r="59" spans="13:13" x14ac:dyDescent="0.2">
      <c r="M59" s="328"/>
    </row>
    <row r="60" spans="13:13" x14ac:dyDescent="0.2">
      <c r="M60" s="328"/>
    </row>
    <row r="61" spans="13:13" x14ac:dyDescent="0.2">
      <c r="M61" s="328"/>
    </row>
    <row r="62" spans="13:13" x14ac:dyDescent="0.2">
      <c r="M62" s="328"/>
    </row>
    <row r="63" spans="13:13" x14ac:dyDescent="0.2">
      <c r="M63" s="328"/>
    </row>
    <row r="64" spans="13:13" x14ac:dyDescent="0.2">
      <c r="M64" s="328"/>
    </row>
    <row r="65" spans="13:13" x14ac:dyDescent="0.2">
      <c r="M65" s="328"/>
    </row>
    <row r="66" spans="13:13" x14ac:dyDescent="0.2">
      <c r="M66" s="328"/>
    </row>
    <row r="67" spans="13:13" x14ac:dyDescent="0.2">
      <c r="M67" s="328"/>
    </row>
    <row r="68" spans="13:13" x14ac:dyDescent="0.2">
      <c r="M68" s="328"/>
    </row>
    <row r="69" spans="13:13" x14ac:dyDescent="0.2">
      <c r="M69" s="328"/>
    </row>
    <row r="70" spans="13:13" x14ac:dyDescent="0.2">
      <c r="M70" s="328"/>
    </row>
    <row r="71" spans="13:13" x14ac:dyDescent="0.2">
      <c r="M71" s="328"/>
    </row>
    <row r="72" spans="13:13" x14ac:dyDescent="0.2">
      <c r="M72" s="328"/>
    </row>
    <row r="73" spans="13:13" x14ac:dyDescent="0.2">
      <c r="M73" s="328"/>
    </row>
    <row r="74" spans="13:13" x14ac:dyDescent="0.2">
      <c r="M74" s="328"/>
    </row>
    <row r="75" spans="13:13" x14ac:dyDescent="0.2">
      <c r="M75" s="328"/>
    </row>
    <row r="76" spans="13:13" x14ac:dyDescent="0.2">
      <c r="M76" s="328"/>
    </row>
    <row r="77" spans="13:13" x14ac:dyDescent="0.2">
      <c r="M77" s="328"/>
    </row>
    <row r="78" spans="13:13" x14ac:dyDescent="0.2">
      <c r="M78" s="328"/>
    </row>
    <row r="79" spans="13:13" x14ac:dyDescent="0.2">
      <c r="M79" s="328"/>
    </row>
  </sheetData>
  <mergeCells count="13">
    <mergeCell ref="B1:N1"/>
    <mergeCell ref="B3:B4"/>
    <mergeCell ref="C3:C4"/>
    <mergeCell ref="D3:D4"/>
    <mergeCell ref="E3:G3"/>
    <mergeCell ref="H3:N3"/>
    <mergeCell ref="B24:C29"/>
    <mergeCell ref="B5:B20"/>
    <mergeCell ref="C5:C10"/>
    <mergeCell ref="C11:C14"/>
    <mergeCell ref="C15:C20"/>
    <mergeCell ref="B21:B23"/>
    <mergeCell ref="C21:C23"/>
  </mergeCells>
  <printOptions horizontalCentered="1"/>
  <pageMargins left="7.874015748031496E-2" right="7.874015748031496E-2" top="0.6692913385826772" bottom="0.78740157480314965" header="0.47244094488188981" footer="0"/>
  <pageSetup paperSize="9" scale="6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1"/>
  <sheetViews>
    <sheetView showGridLines="0" showZeros="0" zoomScale="70" zoomScaleNormal="70" workbookViewId="0"/>
  </sheetViews>
  <sheetFormatPr baseColWidth="10" defaultColWidth="12.7109375" defaultRowHeight="12.75" x14ac:dyDescent="0.2"/>
  <cols>
    <col min="1" max="1" width="4" style="341" customWidth="1"/>
    <col min="2" max="2" width="15" style="344" customWidth="1"/>
    <col min="3" max="3" width="12.28515625" style="344" customWidth="1"/>
    <col min="4" max="4" width="21.5703125" style="344" bestFit="1" customWidth="1"/>
    <col min="5" max="12" width="16.140625" style="344" customWidth="1"/>
    <col min="13" max="13" width="16.140625" style="341" customWidth="1"/>
    <col min="14" max="14" width="16.140625" style="344" customWidth="1"/>
    <col min="15" max="256" width="12.7109375" style="344"/>
    <col min="257" max="257" width="4" style="344" customWidth="1"/>
    <col min="258" max="258" width="15" style="344" customWidth="1"/>
    <col min="259" max="259" width="12.28515625" style="344" customWidth="1"/>
    <col min="260" max="260" width="21.5703125" style="344" bestFit="1" customWidth="1"/>
    <col min="261" max="270" width="16.140625" style="344" customWidth="1"/>
    <col min="271" max="512" width="12.7109375" style="344"/>
    <col min="513" max="513" width="4" style="344" customWidth="1"/>
    <col min="514" max="514" width="15" style="344" customWidth="1"/>
    <col min="515" max="515" width="12.28515625" style="344" customWidth="1"/>
    <col min="516" max="516" width="21.5703125" style="344" bestFit="1" customWidth="1"/>
    <col min="517" max="526" width="16.140625" style="344" customWidth="1"/>
    <col min="527" max="768" width="12.7109375" style="344"/>
    <col min="769" max="769" width="4" style="344" customWidth="1"/>
    <col min="770" max="770" width="15" style="344" customWidth="1"/>
    <col min="771" max="771" width="12.28515625" style="344" customWidth="1"/>
    <col min="772" max="772" width="21.5703125" style="344" bestFit="1" customWidth="1"/>
    <col min="773" max="782" width="16.140625" style="344" customWidth="1"/>
    <col min="783" max="1024" width="12.7109375" style="344"/>
    <col min="1025" max="1025" width="4" style="344" customWidth="1"/>
    <col min="1026" max="1026" width="15" style="344" customWidth="1"/>
    <col min="1027" max="1027" width="12.28515625" style="344" customWidth="1"/>
    <col min="1028" max="1028" width="21.5703125" style="344" bestFit="1" customWidth="1"/>
    <col min="1029" max="1038" width="16.140625" style="344" customWidth="1"/>
    <col min="1039" max="1280" width="12.7109375" style="344"/>
    <col min="1281" max="1281" width="4" style="344" customWidth="1"/>
    <col min="1282" max="1282" width="15" style="344" customWidth="1"/>
    <col min="1283" max="1283" width="12.28515625" style="344" customWidth="1"/>
    <col min="1284" max="1284" width="21.5703125" style="344" bestFit="1" customWidth="1"/>
    <col min="1285" max="1294" width="16.140625" style="344" customWidth="1"/>
    <col min="1295" max="1536" width="12.7109375" style="344"/>
    <col min="1537" max="1537" width="4" style="344" customWidth="1"/>
    <col min="1538" max="1538" width="15" style="344" customWidth="1"/>
    <col min="1539" max="1539" width="12.28515625" style="344" customWidth="1"/>
    <col min="1540" max="1540" width="21.5703125" style="344" bestFit="1" customWidth="1"/>
    <col min="1541" max="1550" width="16.140625" style="344" customWidth="1"/>
    <col min="1551" max="1792" width="12.7109375" style="344"/>
    <col min="1793" max="1793" width="4" style="344" customWidth="1"/>
    <col min="1794" max="1794" width="15" style="344" customWidth="1"/>
    <col min="1795" max="1795" width="12.28515625" style="344" customWidth="1"/>
    <col min="1796" max="1796" width="21.5703125" style="344" bestFit="1" customWidth="1"/>
    <col min="1797" max="1806" width="16.140625" style="344" customWidth="1"/>
    <col min="1807" max="2048" width="12.7109375" style="344"/>
    <col min="2049" max="2049" width="4" style="344" customWidth="1"/>
    <col min="2050" max="2050" width="15" style="344" customWidth="1"/>
    <col min="2051" max="2051" width="12.28515625" style="344" customWidth="1"/>
    <col min="2052" max="2052" width="21.5703125" style="344" bestFit="1" customWidth="1"/>
    <col min="2053" max="2062" width="16.140625" style="344" customWidth="1"/>
    <col min="2063" max="2304" width="12.7109375" style="344"/>
    <col min="2305" max="2305" width="4" style="344" customWidth="1"/>
    <col min="2306" max="2306" width="15" style="344" customWidth="1"/>
    <col min="2307" max="2307" width="12.28515625" style="344" customWidth="1"/>
    <col min="2308" max="2308" width="21.5703125" style="344" bestFit="1" customWidth="1"/>
    <col min="2309" max="2318" width="16.140625" style="344" customWidth="1"/>
    <col min="2319" max="2560" width="12.7109375" style="344"/>
    <col min="2561" max="2561" width="4" style="344" customWidth="1"/>
    <col min="2562" max="2562" width="15" style="344" customWidth="1"/>
    <col min="2563" max="2563" width="12.28515625" style="344" customWidth="1"/>
    <col min="2564" max="2564" width="21.5703125" style="344" bestFit="1" customWidth="1"/>
    <col min="2565" max="2574" width="16.140625" style="344" customWidth="1"/>
    <col min="2575" max="2816" width="12.7109375" style="344"/>
    <col min="2817" max="2817" width="4" style="344" customWidth="1"/>
    <col min="2818" max="2818" width="15" style="344" customWidth="1"/>
    <col min="2819" max="2819" width="12.28515625" style="344" customWidth="1"/>
    <col min="2820" max="2820" width="21.5703125" style="344" bestFit="1" customWidth="1"/>
    <col min="2821" max="2830" width="16.140625" style="344" customWidth="1"/>
    <col min="2831" max="3072" width="12.7109375" style="344"/>
    <col min="3073" max="3073" width="4" style="344" customWidth="1"/>
    <col min="3074" max="3074" width="15" style="344" customWidth="1"/>
    <col min="3075" max="3075" width="12.28515625" style="344" customWidth="1"/>
    <col min="3076" max="3076" width="21.5703125" style="344" bestFit="1" customWidth="1"/>
    <col min="3077" max="3086" width="16.140625" style="344" customWidth="1"/>
    <col min="3087" max="3328" width="12.7109375" style="344"/>
    <col min="3329" max="3329" width="4" style="344" customWidth="1"/>
    <col min="3330" max="3330" width="15" style="344" customWidth="1"/>
    <col min="3331" max="3331" width="12.28515625" style="344" customWidth="1"/>
    <col min="3332" max="3332" width="21.5703125" style="344" bestFit="1" customWidth="1"/>
    <col min="3333" max="3342" width="16.140625" style="344" customWidth="1"/>
    <col min="3343" max="3584" width="12.7109375" style="344"/>
    <col min="3585" max="3585" width="4" style="344" customWidth="1"/>
    <col min="3586" max="3586" width="15" style="344" customWidth="1"/>
    <col min="3587" max="3587" width="12.28515625" style="344" customWidth="1"/>
    <col min="3588" max="3588" width="21.5703125" style="344" bestFit="1" customWidth="1"/>
    <col min="3589" max="3598" width="16.140625" style="344" customWidth="1"/>
    <col min="3599" max="3840" width="12.7109375" style="344"/>
    <col min="3841" max="3841" width="4" style="344" customWidth="1"/>
    <col min="3842" max="3842" width="15" style="344" customWidth="1"/>
    <col min="3843" max="3843" width="12.28515625" style="344" customWidth="1"/>
    <col min="3844" max="3844" width="21.5703125" style="344" bestFit="1" customWidth="1"/>
    <col min="3845" max="3854" width="16.140625" style="344" customWidth="1"/>
    <col min="3855" max="4096" width="12.7109375" style="344"/>
    <col min="4097" max="4097" width="4" style="344" customWidth="1"/>
    <col min="4098" max="4098" width="15" style="344" customWidth="1"/>
    <col min="4099" max="4099" width="12.28515625" style="344" customWidth="1"/>
    <col min="4100" max="4100" width="21.5703125" style="344" bestFit="1" customWidth="1"/>
    <col min="4101" max="4110" width="16.140625" style="344" customWidth="1"/>
    <col min="4111" max="4352" width="12.7109375" style="344"/>
    <col min="4353" max="4353" width="4" style="344" customWidth="1"/>
    <col min="4354" max="4354" width="15" style="344" customWidth="1"/>
    <col min="4355" max="4355" width="12.28515625" style="344" customWidth="1"/>
    <col min="4356" max="4356" width="21.5703125" style="344" bestFit="1" customWidth="1"/>
    <col min="4357" max="4366" width="16.140625" style="344" customWidth="1"/>
    <col min="4367" max="4608" width="12.7109375" style="344"/>
    <col min="4609" max="4609" width="4" style="344" customWidth="1"/>
    <col min="4610" max="4610" width="15" style="344" customWidth="1"/>
    <col min="4611" max="4611" width="12.28515625" style="344" customWidth="1"/>
    <col min="4612" max="4612" width="21.5703125" style="344" bestFit="1" customWidth="1"/>
    <col min="4613" max="4622" width="16.140625" style="344" customWidth="1"/>
    <col min="4623" max="4864" width="12.7109375" style="344"/>
    <col min="4865" max="4865" width="4" style="344" customWidth="1"/>
    <col min="4866" max="4866" width="15" style="344" customWidth="1"/>
    <col min="4867" max="4867" width="12.28515625" style="344" customWidth="1"/>
    <col min="4868" max="4868" width="21.5703125" style="344" bestFit="1" customWidth="1"/>
    <col min="4869" max="4878" width="16.140625" style="344" customWidth="1"/>
    <col min="4879" max="5120" width="12.7109375" style="344"/>
    <col min="5121" max="5121" width="4" style="344" customWidth="1"/>
    <col min="5122" max="5122" width="15" style="344" customWidth="1"/>
    <col min="5123" max="5123" width="12.28515625" style="344" customWidth="1"/>
    <col min="5124" max="5124" width="21.5703125" style="344" bestFit="1" customWidth="1"/>
    <col min="5125" max="5134" width="16.140625" style="344" customWidth="1"/>
    <col min="5135" max="5376" width="12.7109375" style="344"/>
    <col min="5377" max="5377" width="4" style="344" customWidth="1"/>
    <col min="5378" max="5378" width="15" style="344" customWidth="1"/>
    <col min="5379" max="5379" width="12.28515625" style="344" customWidth="1"/>
    <col min="5380" max="5380" width="21.5703125" style="344" bestFit="1" customWidth="1"/>
    <col min="5381" max="5390" width="16.140625" style="344" customWidth="1"/>
    <col min="5391" max="5632" width="12.7109375" style="344"/>
    <col min="5633" max="5633" width="4" style="344" customWidth="1"/>
    <col min="5634" max="5634" width="15" style="344" customWidth="1"/>
    <col min="5635" max="5635" width="12.28515625" style="344" customWidth="1"/>
    <col min="5636" max="5636" width="21.5703125" style="344" bestFit="1" customWidth="1"/>
    <col min="5637" max="5646" width="16.140625" style="344" customWidth="1"/>
    <col min="5647" max="5888" width="12.7109375" style="344"/>
    <col min="5889" max="5889" width="4" style="344" customWidth="1"/>
    <col min="5890" max="5890" width="15" style="344" customWidth="1"/>
    <col min="5891" max="5891" width="12.28515625" style="344" customWidth="1"/>
    <col min="5892" max="5892" width="21.5703125" style="344" bestFit="1" customWidth="1"/>
    <col min="5893" max="5902" width="16.140625" style="344" customWidth="1"/>
    <col min="5903" max="6144" width="12.7109375" style="344"/>
    <col min="6145" max="6145" width="4" style="344" customWidth="1"/>
    <col min="6146" max="6146" width="15" style="344" customWidth="1"/>
    <col min="6147" max="6147" width="12.28515625" style="344" customWidth="1"/>
    <col min="6148" max="6148" width="21.5703125" style="344" bestFit="1" customWidth="1"/>
    <col min="6149" max="6158" width="16.140625" style="344" customWidth="1"/>
    <col min="6159" max="6400" width="12.7109375" style="344"/>
    <col min="6401" max="6401" width="4" style="344" customWidth="1"/>
    <col min="6402" max="6402" width="15" style="344" customWidth="1"/>
    <col min="6403" max="6403" width="12.28515625" style="344" customWidth="1"/>
    <col min="6404" max="6404" width="21.5703125" style="344" bestFit="1" customWidth="1"/>
    <col min="6405" max="6414" width="16.140625" style="344" customWidth="1"/>
    <col min="6415" max="6656" width="12.7109375" style="344"/>
    <col min="6657" max="6657" width="4" style="344" customWidth="1"/>
    <col min="6658" max="6658" width="15" style="344" customWidth="1"/>
    <col min="6659" max="6659" width="12.28515625" style="344" customWidth="1"/>
    <col min="6660" max="6660" width="21.5703125" style="344" bestFit="1" customWidth="1"/>
    <col min="6661" max="6670" width="16.140625" style="344" customWidth="1"/>
    <col min="6671" max="6912" width="12.7109375" style="344"/>
    <col min="6913" max="6913" width="4" style="344" customWidth="1"/>
    <col min="6914" max="6914" width="15" style="344" customWidth="1"/>
    <col min="6915" max="6915" width="12.28515625" style="344" customWidth="1"/>
    <col min="6916" max="6916" width="21.5703125" style="344" bestFit="1" customWidth="1"/>
    <col min="6917" max="6926" width="16.140625" style="344" customWidth="1"/>
    <col min="6927" max="7168" width="12.7109375" style="344"/>
    <col min="7169" max="7169" width="4" style="344" customWidth="1"/>
    <col min="7170" max="7170" width="15" style="344" customWidth="1"/>
    <col min="7171" max="7171" width="12.28515625" style="344" customWidth="1"/>
    <col min="7172" max="7172" width="21.5703125" style="344" bestFit="1" customWidth="1"/>
    <col min="7173" max="7182" width="16.140625" style="344" customWidth="1"/>
    <col min="7183" max="7424" width="12.7109375" style="344"/>
    <col min="7425" max="7425" width="4" style="344" customWidth="1"/>
    <col min="7426" max="7426" width="15" style="344" customWidth="1"/>
    <col min="7427" max="7427" width="12.28515625" style="344" customWidth="1"/>
    <col min="7428" max="7428" width="21.5703125" style="344" bestFit="1" customWidth="1"/>
    <col min="7429" max="7438" width="16.140625" style="344" customWidth="1"/>
    <col min="7439" max="7680" width="12.7109375" style="344"/>
    <col min="7681" max="7681" width="4" style="344" customWidth="1"/>
    <col min="7682" max="7682" width="15" style="344" customWidth="1"/>
    <col min="7683" max="7683" width="12.28515625" style="344" customWidth="1"/>
    <col min="7684" max="7684" width="21.5703125" style="344" bestFit="1" customWidth="1"/>
    <col min="7685" max="7694" width="16.140625" style="344" customWidth="1"/>
    <col min="7695" max="7936" width="12.7109375" style="344"/>
    <col min="7937" max="7937" width="4" style="344" customWidth="1"/>
    <col min="7938" max="7938" width="15" style="344" customWidth="1"/>
    <col min="7939" max="7939" width="12.28515625" style="344" customWidth="1"/>
    <col min="7940" max="7940" width="21.5703125" style="344" bestFit="1" customWidth="1"/>
    <col min="7941" max="7950" width="16.140625" style="344" customWidth="1"/>
    <col min="7951" max="8192" width="12.7109375" style="344"/>
    <col min="8193" max="8193" width="4" style="344" customWidth="1"/>
    <col min="8194" max="8194" width="15" style="344" customWidth="1"/>
    <col min="8195" max="8195" width="12.28515625" style="344" customWidth="1"/>
    <col min="8196" max="8196" width="21.5703125" style="344" bestFit="1" customWidth="1"/>
    <col min="8197" max="8206" width="16.140625" style="344" customWidth="1"/>
    <col min="8207" max="8448" width="12.7109375" style="344"/>
    <col min="8449" max="8449" width="4" style="344" customWidth="1"/>
    <col min="8450" max="8450" width="15" style="344" customWidth="1"/>
    <col min="8451" max="8451" width="12.28515625" style="344" customWidth="1"/>
    <col min="8452" max="8452" width="21.5703125" style="344" bestFit="1" customWidth="1"/>
    <col min="8453" max="8462" width="16.140625" style="344" customWidth="1"/>
    <col min="8463" max="8704" width="12.7109375" style="344"/>
    <col min="8705" max="8705" width="4" style="344" customWidth="1"/>
    <col min="8706" max="8706" width="15" style="344" customWidth="1"/>
    <col min="8707" max="8707" width="12.28515625" style="344" customWidth="1"/>
    <col min="8708" max="8708" width="21.5703125" style="344" bestFit="1" customWidth="1"/>
    <col min="8709" max="8718" width="16.140625" style="344" customWidth="1"/>
    <col min="8719" max="8960" width="12.7109375" style="344"/>
    <col min="8961" max="8961" width="4" style="344" customWidth="1"/>
    <col min="8962" max="8962" width="15" style="344" customWidth="1"/>
    <col min="8963" max="8963" width="12.28515625" style="344" customWidth="1"/>
    <col min="8964" max="8964" width="21.5703125" style="344" bestFit="1" customWidth="1"/>
    <col min="8965" max="8974" width="16.140625" style="344" customWidth="1"/>
    <col min="8975" max="9216" width="12.7109375" style="344"/>
    <col min="9217" max="9217" width="4" style="344" customWidth="1"/>
    <col min="9218" max="9218" width="15" style="344" customWidth="1"/>
    <col min="9219" max="9219" width="12.28515625" style="344" customWidth="1"/>
    <col min="9220" max="9220" width="21.5703125" style="344" bestFit="1" customWidth="1"/>
    <col min="9221" max="9230" width="16.140625" style="344" customWidth="1"/>
    <col min="9231" max="9472" width="12.7109375" style="344"/>
    <col min="9473" max="9473" width="4" style="344" customWidth="1"/>
    <col min="9474" max="9474" width="15" style="344" customWidth="1"/>
    <col min="9475" max="9475" width="12.28515625" style="344" customWidth="1"/>
    <col min="9476" max="9476" width="21.5703125" style="344" bestFit="1" customWidth="1"/>
    <col min="9477" max="9486" width="16.140625" style="344" customWidth="1"/>
    <col min="9487" max="9728" width="12.7109375" style="344"/>
    <col min="9729" max="9729" width="4" style="344" customWidth="1"/>
    <col min="9730" max="9730" width="15" style="344" customWidth="1"/>
    <col min="9731" max="9731" width="12.28515625" style="344" customWidth="1"/>
    <col min="9732" max="9732" width="21.5703125" style="344" bestFit="1" customWidth="1"/>
    <col min="9733" max="9742" width="16.140625" style="344" customWidth="1"/>
    <col min="9743" max="9984" width="12.7109375" style="344"/>
    <col min="9985" max="9985" width="4" style="344" customWidth="1"/>
    <col min="9986" max="9986" width="15" style="344" customWidth="1"/>
    <col min="9987" max="9987" width="12.28515625" style="344" customWidth="1"/>
    <col min="9988" max="9988" width="21.5703125" style="344" bestFit="1" customWidth="1"/>
    <col min="9989" max="9998" width="16.140625" style="344" customWidth="1"/>
    <col min="9999" max="10240" width="12.7109375" style="344"/>
    <col min="10241" max="10241" width="4" style="344" customWidth="1"/>
    <col min="10242" max="10242" width="15" style="344" customWidth="1"/>
    <col min="10243" max="10243" width="12.28515625" style="344" customWidth="1"/>
    <col min="10244" max="10244" width="21.5703125" style="344" bestFit="1" customWidth="1"/>
    <col min="10245" max="10254" width="16.140625" style="344" customWidth="1"/>
    <col min="10255" max="10496" width="12.7109375" style="344"/>
    <col min="10497" max="10497" width="4" style="344" customWidth="1"/>
    <col min="10498" max="10498" width="15" style="344" customWidth="1"/>
    <col min="10499" max="10499" width="12.28515625" style="344" customWidth="1"/>
    <col min="10500" max="10500" width="21.5703125" style="344" bestFit="1" customWidth="1"/>
    <col min="10501" max="10510" width="16.140625" style="344" customWidth="1"/>
    <col min="10511" max="10752" width="12.7109375" style="344"/>
    <col min="10753" max="10753" width="4" style="344" customWidth="1"/>
    <col min="10754" max="10754" width="15" style="344" customWidth="1"/>
    <col min="10755" max="10755" width="12.28515625" style="344" customWidth="1"/>
    <col min="10756" max="10756" width="21.5703125" style="344" bestFit="1" customWidth="1"/>
    <col min="10757" max="10766" width="16.140625" style="344" customWidth="1"/>
    <col min="10767" max="11008" width="12.7109375" style="344"/>
    <col min="11009" max="11009" width="4" style="344" customWidth="1"/>
    <col min="11010" max="11010" width="15" style="344" customWidth="1"/>
    <col min="11011" max="11011" width="12.28515625" style="344" customWidth="1"/>
    <col min="11012" max="11012" width="21.5703125" style="344" bestFit="1" customWidth="1"/>
    <col min="11013" max="11022" width="16.140625" style="344" customWidth="1"/>
    <col min="11023" max="11264" width="12.7109375" style="344"/>
    <col min="11265" max="11265" width="4" style="344" customWidth="1"/>
    <col min="11266" max="11266" width="15" style="344" customWidth="1"/>
    <col min="11267" max="11267" width="12.28515625" style="344" customWidth="1"/>
    <col min="11268" max="11268" width="21.5703125" style="344" bestFit="1" customWidth="1"/>
    <col min="11269" max="11278" width="16.140625" style="344" customWidth="1"/>
    <col min="11279" max="11520" width="12.7109375" style="344"/>
    <col min="11521" max="11521" width="4" style="344" customWidth="1"/>
    <col min="11522" max="11522" width="15" style="344" customWidth="1"/>
    <col min="11523" max="11523" width="12.28515625" style="344" customWidth="1"/>
    <col min="11524" max="11524" width="21.5703125" style="344" bestFit="1" customWidth="1"/>
    <col min="11525" max="11534" width="16.140625" style="344" customWidth="1"/>
    <col min="11535" max="11776" width="12.7109375" style="344"/>
    <col min="11777" max="11777" width="4" style="344" customWidth="1"/>
    <col min="11778" max="11778" width="15" style="344" customWidth="1"/>
    <col min="11779" max="11779" width="12.28515625" style="344" customWidth="1"/>
    <col min="11780" max="11780" width="21.5703125" style="344" bestFit="1" customWidth="1"/>
    <col min="11781" max="11790" width="16.140625" style="344" customWidth="1"/>
    <col min="11791" max="12032" width="12.7109375" style="344"/>
    <col min="12033" max="12033" width="4" style="344" customWidth="1"/>
    <col min="12034" max="12034" width="15" style="344" customWidth="1"/>
    <col min="12035" max="12035" width="12.28515625" style="344" customWidth="1"/>
    <col min="12036" max="12036" width="21.5703125" style="344" bestFit="1" customWidth="1"/>
    <col min="12037" max="12046" width="16.140625" style="344" customWidth="1"/>
    <col min="12047" max="12288" width="12.7109375" style="344"/>
    <col min="12289" max="12289" width="4" style="344" customWidth="1"/>
    <col min="12290" max="12290" width="15" style="344" customWidth="1"/>
    <col min="12291" max="12291" width="12.28515625" style="344" customWidth="1"/>
    <col min="12292" max="12292" width="21.5703125" style="344" bestFit="1" customWidth="1"/>
    <col min="12293" max="12302" width="16.140625" style="344" customWidth="1"/>
    <col min="12303" max="12544" width="12.7109375" style="344"/>
    <col min="12545" max="12545" width="4" style="344" customWidth="1"/>
    <col min="12546" max="12546" width="15" style="344" customWidth="1"/>
    <col min="12547" max="12547" width="12.28515625" style="344" customWidth="1"/>
    <col min="12548" max="12548" width="21.5703125" style="344" bestFit="1" customWidth="1"/>
    <col min="12549" max="12558" width="16.140625" style="344" customWidth="1"/>
    <col min="12559" max="12800" width="12.7109375" style="344"/>
    <col min="12801" max="12801" width="4" style="344" customWidth="1"/>
    <col min="12802" max="12802" width="15" style="344" customWidth="1"/>
    <col min="12803" max="12803" width="12.28515625" style="344" customWidth="1"/>
    <col min="12804" max="12804" width="21.5703125" style="344" bestFit="1" customWidth="1"/>
    <col min="12805" max="12814" width="16.140625" style="344" customWidth="1"/>
    <col min="12815" max="13056" width="12.7109375" style="344"/>
    <col min="13057" max="13057" width="4" style="344" customWidth="1"/>
    <col min="13058" max="13058" width="15" style="344" customWidth="1"/>
    <col min="13059" max="13059" width="12.28515625" style="344" customWidth="1"/>
    <col min="13060" max="13060" width="21.5703125" style="344" bestFit="1" customWidth="1"/>
    <col min="13061" max="13070" width="16.140625" style="344" customWidth="1"/>
    <col min="13071" max="13312" width="12.7109375" style="344"/>
    <col min="13313" max="13313" width="4" style="344" customWidth="1"/>
    <col min="13314" max="13314" width="15" style="344" customWidth="1"/>
    <col min="13315" max="13315" width="12.28515625" style="344" customWidth="1"/>
    <col min="13316" max="13316" width="21.5703125" style="344" bestFit="1" customWidth="1"/>
    <col min="13317" max="13326" width="16.140625" style="344" customWidth="1"/>
    <col min="13327" max="13568" width="12.7109375" style="344"/>
    <col min="13569" max="13569" width="4" style="344" customWidth="1"/>
    <col min="13570" max="13570" width="15" style="344" customWidth="1"/>
    <col min="13571" max="13571" width="12.28515625" style="344" customWidth="1"/>
    <col min="13572" max="13572" width="21.5703125" style="344" bestFit="1" customWidth="1"/>
    <col min="13573" max="13582" width="16.140625" style="344" customWidth="1"/>
    <col min="13583" max="13824" width="12.7109375" style="344"/>
    <col min="13825" max="13825" width="4" style="344" customWidth="1"/>
    <col min="13826" max="13826" width="15" style="344" customWidth="1"/>
    <col min="13827" max="13827" width="12.28515625" style="344" customWidth="1"/>
    <col min="13828" max="13828" width="21.5703125" style="344" bestFit="1" customWidth="1"/>
    <col min="13829" max="13838" width="16.140625" style="344" customWidth="1"/>
    <col min="13839" max="14080" width="12.7109375" style="344"/>
    <col min="14081" max="14081" width="4" style="344" customWidth="1"/>
    <col min="14082" max="14082" width="15" style="344" customWidth="1"/>
    <col min="14083" max="14083" width="12.28515625" style="344" customWidth="1"/>
    <col min="14084" max="14084" width="21.5703125" style="344" bestFit="1" customWidth="1"/>
    <col min="14085" max="14094" width="16.140625" style="344" customWidth="1"/>
    <col min="14095" max="14336" width="12.7109375" style="344"/>
    <col min="14337" max="14337" width="4" style="344" customWidth="1"/>
    <col min="14338" max="14338" width="15" style="344" customWidth="1"/>
    <col min="14339" max="14339" width="12.28515625" style="344" customWidth="1"/>
    <col min="14340" max="14340" width="21.5703125" style="344" bestFit="1" customWidth="1"/>
    <col min="14341" max="14350" width="16.140625" style="344" customWidth="1"/>
    <col min="14351" max="14592" width="12.7109375" style="344"/>
    <col min="14593" max="14593" width="4" style="344" customWidth="1"/>
    <col min="14594" max="14594" width="15" style="344" customWidth="1"/>
    <col min="14595" max="14595" width="12.28515625" style="344" customWidth="1"/>
    <col min="14596" max="14596" width="21.5703125" style="344" bestFit="1" customWidth="1"/>
    <col min="14597" max="14606" width="16.140625" style="344" customWidth="1"/>
    <col min="14607" max="14848" width="12.7109375" style="344"/>
    <col min="14849" max="14849" width="4" style="344" customWidth="1"/>
    <col min="14850" max="14850" width="15" style="344" customWidth="1"/>
    <col min="14851" max="14851" width="12.28515625" style="344" customWidth="1"/>
    <col min="14852" max="14852" width="21.5703125" style="344" bestFit="1" customWidth="1"/>
    <col min="14853" max="14862" width="16.140625" style="344" customWidth="1"/>
    <col min="14863" max="15104" width="12.7109375" style="344"/>
    <col min="15105" max="15105" width="4" style="344" customWidth="1"/>
    <col min="15106" max="15106" width="15" style="344" customWidth="1"/>
    <col min="15107" max="15107" width="12.28515625" style="344" customWidth="1"/>
    <col min="15108" max="15108" width="21.5703125" style="344" bestFit="1" customWidth="1"/>
    <col min="15109" max="15118" width="16.140625" style="344" customWidth="1"/>
    <col min="15119" max="15360" width="12.7109375" style="344"/>
    <col min="15361" max="15361" width="4" style="344" customWidth="1"/>
    <col min="15362" max="15362" width="15" style="344" customWidth="1"/>
    <col min="15363" max="15363" width="12.28515625" style="344" customWidth="1"/>
    <col min="15364" max="15364" width="21.5703125" style="344" bestFit="1" customWidth="1"/>
    <col min="15365" max="15374" width="16.140625" style="344" customWidth="1"/>
    <col min="15375" max="15616" width="12.7109375" style="344"/>
    <col min="15617" max="15617" width="4" style="344" customWidth="1"/>
    <col min="15618" max="15618" width="15" style="344" customWidth="1"/>
    <col min="15619" max="15619" width="12.28515625" style="344" customWidth="1"/>
    <col min="15620" max="15620" width="21.5703125" style="344" bestFit="1" customWidth="1"/>
    <col min="15621" max="15630" width="16.140625" style="344" customWidth="1"/>
    <col min="15631" max="15872" width="12.7109375" style="344"/>
    <col min="15873" max="15873" width="4" style="344" customWidth="1"/>
    <col min="15874" max="15874" width="15" style="344" customWidth="1"/>
    <col min="15875" max="15875" width="12.28515625" style="344" customWidth="1"/>
    <col min="15876" max="15876" width="21.5703125" style="344" bestFit="1" customWidth="1"/>
    <col min="15877" max="15886" width="16.140625" style="344" customWidth="1"/>
    <col min="15887" max="16128" width="12.7109375" style="344"/>
    <col min="16129" max="16129" width="4" style="344" customWidth="1"/>
    <col min="16130" max="16130" width="15" style="344" customWidth="1"/>
    <col min="16131" max="16131" width="12.28515625" style="344" customWidth="1"/>
    <col min="16132" max="16132" width="21.5703125" style="344" bestFit="1" customWidth="1"/>
    <col min="16133" max="16142" width="16.140625" style="344" customWidth="1"/>
    <col min="16143" max="16384" width="12.7109375" style="344"/>
  </cols>
  <sheetData>
    <row r="1" spans="1:255" s="341" customFormat="1" ht="34.5" customHeight="1" x14ac:dyDescent="0.2">
      <c r="B1" s="752" t="s">
        <v>70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</row>
    <row r="2" spans="1:255" s="342" customFormat="1" ht="21.75" customHeight="1" thickBot="1" x14ac:dyDescent="0.25"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</row>
    <row r="3" spans="1:255" ht="15" customHeight="1" thickTop="1" x14ac:dyDescent="0.2">
      <c r="B3" s="838" t="s">
        <v>32</v>
      </c>
      <c r="C3" s="840" t="s">
        <v>33</v>
      </c>
      <c r="D3" s="842" t="s">
        <v>34</v>
      </c>
      <c r="E3" s="759" t="s">
        <v>35</v>
      </c>
      <c r="F3" s="760"/>
      <c r="G3" s="761"/>
      <c r="H3" s="762" t="s">
        <v>36</v>
      </c>
      <c r="I3" s="763"/>
      <c r="J3" s="763"/>
      <c r="K3" s="763"/>
      <c r="L3" s="763"/>
      <c r="M3" s="763"/>
      <c r="N3" s="764"/>
    </row>
    <row r="4" spans="1:255" ht="116.25" customHeight="1" thickBot="1" x14ac:dyDescent="0.25">
      <c r="B4" s="839"/>
      <c r="C4" s="841"/>
      <c r="D4" s="843"/>
      <c r="E4" s="115" t="s">
        <v>37</v>
      </c>
      <c r="F4" s="14" t="s">
        <v>38</v>
      </c>
      <c r="G4" s="15" t="s">
        <v>39</v>
      </c>
      <c r="H4" s="16" t="s">
        <v>40</v>
      </c>
      <c r="I4" s="17" t="s">
        <v>41</v>
      </c>
      <c r="J4" s="18" t="s">
        <v>42</v>
      </c>
      <c r="K4" s="19" t="s">
        <v>43</v>
      </c>
      <c r="L4" s="19" t="s">
        <v>44</v>
      </c>
      <c r="M4" s="18" t="s">
        <v>45</v>
      </c>
      <c r="N4" s="20" t="s">
        <v>46</v>
      </c>
    </row>
    <row r="5" spans="1:255" ht="14.25" customHeight="1" thickTop="1" x14ac:dyDescent="0.2">
      <c r="B5" s="831" t="s">
        <v>47</v>
      </c>
      <c r="C5" s="834" t="s">
        <v>48</v>
      </c>
      <c r="D5" s="125" t="s">
        <v>49</v>
      </c>
      <c r="E5" s="152">
        <v>232903962.56999999</v>
      </c>
      <c r="F5" s="152">
        <f>+E5-G5</f>
        <v>37365910.289999962</v>
      </c>
      <c r="G5" s="153">
        <v>195538052.28000003</v>
      </c>
      <c r="H5" s="25"/>
      <c r="I5" s="26"/>
      <c r="J5" s="27">
        <v>2605.8200000000002</v>
      </c>
      <c r="K5" s="27">
        <v>112457.24800000001</v>
      </c>
      <c r="L5" s="155">
        <v>31695725.560000006</v>
      </c>
      <c r="M5" s="29"/>
      <c r="N5" s="30"/>
    </row>
    <row r="6" spans="1:255" x14ac:dyDescent="0.2">
      <c r="B6" s="831"/>
      <c r="C6" s="834"/>
      <c r="D6" s="126" t="s">
        <v>50</v>
      </c>
      <c r="E6" s="156"/>
      <c r="F6" s="156"/>
      <c r="G6" s="157"/>
      <c r="H6" s="35"/>
      <c r="I6" s="36"/>
      <c r="J6" s="34"/>
      <c r="K6" s="34"/>
      <c r="L6" s="157"/>
      <c r="M6" s="37"/>
      <c r="N6" s="30"/>
    </row>
    <row r="7" spans="1:255" s="345" customFormat="1" x14ac:dyDescent="0.2">
      <c r="A7" s="342"/>
      <c r="B7" s="831"/>
      <c r="C7" s="834"/>
      <c r="D7" s="126" t="s">
        <v>51</v>
      </c>
      <c r="E7" s="156">
        <v>141237244.74999994</v>
      </c>
      <c r="F7" s="156">
        <f>+E7-G7</f>
        <v>1647557.3299999833</v>
      </c>
      <c r="G7" s="156">
        <v>139589687.41999996</v>
      </c>
      <c r="H7" s="35"/>
      <c r="I7" s="36"/>
      <c r="J7" s="34">
        <v>95</v>
      </c>
      <c r="K7" s="34">
        <v>223579.69099999999</v>
      </c>
      <c r="L7" s="157">
        <v>233498376.25102207</v>
      </c>
      <c r="M7" s="37"/>
      <c r="N7" s="30">
        <v>6.8140000000000001</v>
      </c>
    </row>
    <row r="8" spans="1:255" s="345" customFormat="1" x14ac:dyDescent="0.2">
      <c r="A8" s="342"/>
      <c r="B8" s="831"/>
      <c r="C8" s="834"/>
      <c r="D8" s="127" t="s">
        <v>52</v>
      </c>
      <c r="E8" s="159"/>
      <c r="F8" s="159"/>
      <c r="G8" s="159"/>
      <c r="H8" s="35"/>
      <c r="I8" s="36"/>
      <c r="J8" s="34"/>
      <c r="K8" s="34"/>
      <c r="L8" s="157"/>
      <c r="M8" s="37"/>
      <c r="N8" s="30"/>
    </row>
    <row r="9" spans="1:255" s="345" customFormat="1" x14ac:dyDescent="0.2">
      <c r="A9" s="342"/>
      <c r="B9" s="831"/>
      <c r="C9" s="834"/>
      <c r="D9" s="127" t="s">
        <v>53</v>
      </c>
      <c r="E9" s="160">
        <v>540000</v>
      </c>
      <c r="F9" s="160"/>
      <c r="G9" s="160">
        <v>540000</v>
      </c>
      <c r="H9" s="35"/>
      <c r="I9" s="36"/>
      <c r="J9" s="34"/>
      <c r="K9" s="34"/>
      <c r="L9" s="157">
        <v>1200</v>
      </c>
      <c r="M9" s="37"/>
      <c r="N9" s="30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</row>
    <row r="10" spans="1:255" s="345" customFormat="1" x14ac:dyDescent="0.2">
      <c r="A10" s="342"/>
      <c r="B10" s="831"/>
      <c r="C10" s="835"/>
      <c r="D10" s="128" t="s">
        <v>54</v>
      </c>
      <c r="E10" s="161">
        <v>374681207.31999993</v>
      </c>
      <c r="F10" s="161">
        <f>+E10-G10</f>
        <v>39013467.619999945</v>
      </c>
      <c r="G10" s="162">
        <v>335667739.69999999</v>
      </c>
      <c r="H10" s="117"/>
      <c r="I10" s="45"/>
      <c r="J10" s="44">
        <v>2700.82</v>
      </c>
      <c r="K10" s="44">
        <v>336036.93900000001</v>
      </c>
      <c r="L10" s="161">
        <v>265195301.81102207</v>
      </c>
      <c r="M10" s="46"/>
      <c r="N10" s="47">
        <v>6.8140000000000001</v>
      </c>
    </row>
    <row r="11" spans="1:255" ht="13.15" customHeight="1" x14ac:dyDescent="0.2">
      <c r="B11" s="831"/>
      <c r="C11" s="836" t="s">
        <v>55</v>
      </c>
      <c r="D11" s="125" t="s">
        <v>49</v>
      </c>
      <c r="E11" s="157">
        <v>23685232.260000002</v>
      </c>
      <c r="F11" s="157">
        <f>+E11-G11</f>
        <v>1369309.950000003</v>
      </c>
      <c r="G11" s="157">
        <v>22315922.309999999</v>
      </c>
      <c r="H11" s="35"/>
      <c r="I11" s="36"/>
      <c r="J11" s="34"/>
      <c r="K11" s="34">
        <v>3901.6080000000002</v>
      </c>
      <c r="L11" s="157">
        <v>3274451.5</v>
      </c>
      <c r="M11" s="37"/>
      <c r="N11" s="30">
        <v>0.75</v>
      </c>
      <c r="HO11" s="345"/>
      <c r="HP11" s="345"/>
      <c r="HQ11" s="345"/>
      <c r="HR11" s="345"/>
      <c r="HS11" s="345"/>
      <c r="HT11" s="345"/>
      <c r="HU11" s="345"/>
      <c r="HV11" s="345"/>
      <c r="HW11" s="345"/>
      <c r="HX11" s="345"/>
      <c r="HY11" s="345"/>
      <c r="HZ11" s="345"/>
      <c r="IA11" s="345"/>
      <c r="IB11" s="345"/>
      <c r="IC11" s="345"/>
      <c r="ID11" s="345"/>
      <c r="IE11" s="345"/>
      <c r="IF11" s="345"/>
      <c r="IG11" s="345"/>
      <c r="IH11" s="345"/>
      <c r="II11" s="345"/>
      <c r="IJ11" s="345"/>
      <c r="IK11" s="345"/>
      <c r="IL11" s="345"/>
      <c r="IM11" s="345"/>
      <c r="IN11" s="345"/>
      <c r="IO11" s="345"/>
      <c r="IP11" s="345"/>
      <c r="IQ11" s="345"/>
      <c r="IR11" s="345"/>
      <c r="IS11" s="345"/>
      <c r="IT11" s="345"/>
      <c r="IU11" s="345"/>
    </row>
    <row r="12" spans="1:255" x14ac:dyDescent="0.2">
      <c r="B12" s="831"/>
      <c r="C12" s="834"/>
      <c r="D12" s="126" t="s">
        <v>50</v>
      </c>
      <c r="E12" s="157">
        <v>2521637.13</v>
      </c>
      <c r="F12" s="156">
        <f>+E12-G12</f>
        <v>29910</v>
      </c>
      <c r="G12" s="156">
        <v>2491727.13</v>
      </c>
      <c r="H12" s="35"/>
      <c r="I12" s="36"/>
      <c r="J12" s="34"/>
      <c r="K12" s="34">
        <v>1000</v>
      </c>
      <c r="L12" s="157">
        <v>209531</v>
      </c>
      <c r="M12" s="37"/>
      <c r="N12" s="30"/>
    </row>
    <row r="13" spans="1:255" x14ac:dyDescent="0.2">
      <c r="B13" s="831"/>
      <c r="C13" s="834"/>
      <c r="D13" s="127" t="s">
        <v>51</v>
      </c>
      <c r="E13" s="157">
        <v>8355157.5599999912</v>
      </c>
      <c r="F13" s="159"/>
      <c r="G13" s="159">
        <v>8355157.5599999912</v>
      </c>
      <c r="H13" s="35"/>
      <c r="I13" s="36"/>
      <c r="J13" s="34"/>
      <c r="K13" s="34"/>
      <c r="L13" s="157">
        <v>979947.53999999852</v>
      </c>
      <c r="M13" s="37"/>
      <c r="N13" s="30"/>
    </row>
    <row r="14" spans="1:255" x14ac:dyDescent="0.2">
      <c r="B14" s="831"/>
      <c r="C14" s="835"/>
      <c r="D14" s="128" t="s">
        <v>54</v>
      </c>
      <c r="E14" s="161">
        <v>34562026.949999996</v>
      </c>
      <c r="F14" s="161">
        <f>+E14-G14</f>
        <v>1399219.9500000067</v>
      </c>
      <c r="G14" s="161">
        <v>33162806.999999989</v>
      </c>
      <c r="H14" s="118"/>
      <c r="I14" s="119"/>
      <c r="J14" s="52"/>
      <c r="K14" s="52">
        <v>4901.6080000000002</v>
      </c>
      <c r="L14" s="165">
        <v>4463930.0399999982</v>
      </c>
      <c r="M14" s="120"/>
      <c r="N14" s="121">
        <v>0.75</v>
      </c>
    </row>
    <row r="15" spans="1:255" x14ac:dyDescent="0.2">
      <c r="B15" s="832"/>
      <c r="C15" s="836" t="s">
        <v>37</v>
      </c>
      <c r="D15" s="125" t="s">
        <v>49</v>
      </c>
      <c r="E15" s="166">
        <f t="shared" ref="E15:N17" si="0">+E5+E11</f>
        <v>256589194.82999998</v>
      </c>
      <c r="F15" s="166">
        <f t="shared" si="0"/>
        <v>38735220.239999965</v>
      </c>
      <c r="G15" s="166">
        <f t="shared" si="0"/>
        <v>217853974.59000003</v>
      </c>
      <c r="H15" s="56"/>
      <c r="I15" s="57"/>
      <c r="J15" s="58">
        <f t="shared" si="0"/>
        <v>2605.8200000000002</v>
      </c>
      <c r="K15" s="58">
        <f t="shared" si="0"/>
        <v>116358.856</v>
      </c>
      <c r="L15" s="168">
        <f t="shared" si="0"/>
        <v>34970177.060000002</v>
      </c>
      <c r="M15" s="59"/>
      <c r="N15" s="60">
        <f t="shared" si="0"/>
        <v>0.75</v>
      </c>
    </row>
    <row r="16" spans="1:255" x14ac:dyDescent="0.2">
      <c r="B16" s="832"/>
      <c r="C16" s="834"/>
      <c r="D16" s="126" t="s">
        <v>50</v>
      </c>
      <c r="E16" s="169">
        <f t="shared" si="0"/>
        <v>2521637.13</v>
      </c>
      <c r="F16" s="169">
        <f t="shared" si="0"/>
        <v>29910</v>
      </c>
      <c r="G16" s="169">
        <f t="shared" si="0"/>
        <v>2491727.13</v>
      </c>
      <c r="H16" s="62"/>
      <c r="I16" s="63"/>
      <c r="J16" s="64"/>
      <c r="K16" s="64">
        <f t="shared" si="0"/>
        <v>1000</v>
      </c>
      <c r="L16" s="171">
        <f t="shared" si="0"/>
        <v>209531</v>
      </c>
      <c r="M16" s="65"/>
      <c r="N16" s="66"/>
    </row>
    <row r="17" spans="1:255" x14ac:dyDescent="0.2">
      <c r="B17" s="832"/>
      <c r="C17" s="834"/>
      <c r="D17" s="126" t="s">
        <v>51</v>
      </c>
      <c r="E17" s="169">
        <f t="shared" si="0"/>
        <v>149592402.30999994</v>
      </c>
      <c r="F17" s="169">
        <f t="shared" si="0"/>
        <v>1647557.3299999833</v>
      </c>
      <c r="G17" s="169">
        <f t="shared" si="0"/>
        <v>147944844.97999996</v>
      </c>
      <c r="H17" s="62"/>
      <c r="I17" s="63"/>
      <c r="J17" s="64">
        <f t="shared" si="0"/>
        <v>95</v>
      </c>
      <c r="K17" s="64">
        <f t="shared" si="0"/>
        <v>223579.69099999999</v>
      </c>
      <c r="L17" s="171">
        <f t="shared" si="0"/>
        <v>234478323.79102206</v>
      </c>
      <c r="M17" s="65"/>
      <c r="N17" s="66">
        <f t="shared" si="0"/>
        <v>6.8140000000000001</v>
      </c>
    </row>
    <row r="18" spans="1:255" x14ac:dyDescent="0.2">
      <c r="B18" s="832"/>
      <c r="C18" s="834"/>
      <c r="D18" s="127" t="s">
        <v>52</v>
      </c>
      <c r="E18" s="172"/>
      <c r="F18" s="172"/>
      <c r="G18" s="172"/>
      <c r="H18" s="68"/>
      <c r="I18" s="69"/>
      <c r="J18" s="70"/>
      <c r="K18" s="70"/>
      <c r="L18" s="174"/>
      <c r="M18" s="71"/>
      <c r="N18" s="72"/>
    </row>
    <row r="19" spans="1:255" s="345" customFormat="1" x14ac:dyDescent="0.2">
      <c r="A19" s="342"/>
      <c r="B19" s="832"/>
      <c r="C19" s="834"/>
      <c r="D19" s="127" t="s">
        <v>53</v>
      </c>
      <c r="E19" s="174">
        <f>+E9</f>
        <v>540000</v>
      </c>
      <c r="F19" s="174"/>
      <c r="G19" s="174">
        <f>+G9</f>
        <v>540000</v>
      </c>
      <c r="H19" s="68"/>
      <c r="I19" s="69"/>
      <c r="J19" s="70"/>
      <c r="K19" s="70"/>
      <c r="L19" s="174">
        <f>+L9</f>
        <v>1200</v>
      </c>
      <c r="M19" s="71"/>
      <c r="N19" s="72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  <c r="IU19" s="143"/>
    </row>
    <row r="20" spans="1:255" x14ac:dyDescent="0.2">
      <c r="B20" s="833"/>
      <c r="C20" s="835"/>
      <c r="D20" s="129" t="s">
        <v>54</v>
      </c>
      <c r="E20" s="175">
        <f t="shared" ref="E20:N20" si="1">SUM(E15:E19)</f>
        <v>409243234.26999992</v>
      </c>
      <c r="F20" s="175">
        <f t="shared" si="1"/>
        <v>40412687.569999948</v>
      </c>
      <c r="G20" s="175">
        <f t="shared" si="1"/>
        <v>368830546.69999999</v>
      </c>
      <c r="H20" s="122"/>
      <c r="I20" s="76"/>
      <c r="J20" s="77">
        <f t="shared" si="1"/>
        <v>2700.82</v>
      </c>
      <c r="K20" s="77">
        <f t="shared" si="1"/>
        <v>340938.54700000002</v>
      </c>
      <c r="L20" s="177">
        <f t="shared" si="1"/>
        <v>269659231.85102206</v>
      </c>
      <c r="M20" s="78"/>
      <c r="N20" s="79">
        <f t="shared" si="1"/>
        <v>7.5640000000000001</v>
      </c>
    </row>
    <row r="21" spans="1:255" ht="12.75" customHeight="1" x14ac:dyDescent="0.2">
      <c r="B21" s="837" t="s">
        <v>56</v>
      </c>
      <c r="C21" s="836" t="s">
        <v>57</v>
      </c>
      <c r="D21" s="125" t="s">
        <v>49</v>
      </c>
      <c r="E21" s="178">
        <v>76479986.780000001</v>
      </c>
      <c r="F21" s="178">
        <f>+E21-G21</f>
        <v>9667896.9399999976</v>
      </c>
      <c r="G21" s="157">
        <v>66812089.840000004</v>
      </c>
      <c r="H21" s="56">
        <v>660216.24000000011</v>
      </c>
      <c r="I21" s="57"/>
      <c r="J21" s="58">
        <v>30460.87</v>
      </c>
      <c r="K21" s="58">
        <v>43818.043999999994</v>
      </c>
      <c r="L21" s="168">
        <v>25447283.679999992</v>
      </c>
      <c r="M21" s="59"/>
      <c r="N21" s="60">
        <v>50.176000000000002</v>
      </c>
    </row>
    <row r="22" spans="1:255" x14ac:dyDescent="0.2">
      <c r="B22" s="831"/>
      <c r="C22" s="834"/>
      <c r="D22" s="127" t="s">
        <v>50</v>
      </c>
      <c r="E22" s="159">
        <v>57000</v>
      </c>
      <c r="F22" s="159">
        <f>+E22-G22</f>
        <v>57000</v>
      </c>
      <c r="G22" s="159"/>
      <c r="H22" s="56"/>
      <c r="I22" s="57"/>
      <c r="J22" s="58"/>
      <c r="K22" s="58">
        <v>403</v>
      </c>
      <c r="L22" s="168"/>
      <c r="M22" s="59"/>
      <c r="N22" s="60"/>
    </row>
    <row r="23" spans="1:255" ht="13.5" thickBot="1" x14ac:dyDescent="0.25">
      <c r="B23" s="831"/>
      <c r="C23" s="834"/>
      <c r="D23" s="130" t="s">
        <v>54</v>
      </c>
      <c r="E23" s="179">
        <v>76536986.780000001</v>
      </c>
      <c r="F23" s="179">
        <f>+E23-G23</f>
        <v>9724896.9399999976</v>
      </c>
      <c r="G23" s="179">
        <v>66812089.840000004</v>
      </c>
      <c r="H23" s="86">
        <v>660216.24000000011</v>
      </c>
      <c r="I23" s="319"/>
      <c r="J23" s="87">
        <v>30460.87</v>
      </c>
      <c r="K23" s="87">
        <v>44221.043999999994</v>
      </c>
      <c r="L23" s="181">
        <v>25447283.679999992</v>
      </c>
      <c r="M23" s="182"/>
      <c r="N23" s="88">
        <v>50.176000000000002</v>
      </c>
    </row>
    <row r="24" spans="1:255" ht="14.25" customHeight="1" thickTop="1" x14ac:dyDescent="0.2">
      <c r="B24" s="825" t="s">
        <v>58</v>
      </c>
      <c r="C24" s="826"/>
      <c r="D24" s="131" t="s">
        <v>49</v>
      </c>
      <c r="E24" s="183">
        <f t="shared" ref="E24:N25" si="2">+E15+E21</f>
        <v>333069181.61000001</v>
      </c>
      <c r="F24" s="183">
        <f t="shared" si="2"/>
        <v>48403117.179999962</v>
      </c>
      <c r="G24" s="184">
        <f t="shared" si="2"/>
        <v>284666064.43000007</v>
      </c>
      <c r="H24" s="92">
        <f t="shared" si="2"/>
        <v>660216.24000000011</v>
      </c>
      <c r="I24" s="94"/>
      <c r="J24" s="93">
        <f t="shared" si="2"/>
        <v>33066.69</v>
      </c>
      <c r="K24" s="93">
        <f t="shared" si="2"/>
        <v>160176.9</v>
      </c>
      <c r="L24" s="186">
        <f t="shared" si="2"/>
        <v>60417460.739999995</v>
      </c>
      <c r="M24" s="187"/>
      <c r="N24" s="188">
        <f t="shared" si="2"/>
        <v>50.926000000000002</v>
      </c>
    </row>
    <row r="25" spans="1:255" x14ac:dyDescent="0.2">
      <c r="B25" s="827"/>
      <c r="C25" s="828"/>
      <c r="D25" s="132" t="s">
        <v>50</v>
      </c>
      <c r="E25" s="169">
        <f t="shared" si="2"/>
        <v>2578637.13</v>
      </c>
      <c r="F25" s="169">
        <f t="shared" si="2"/>
        <v>86910</v>
      </c>
      <c r="G25" s="189">
        <f t="shared" si="2"/>
        <v>2491727.13</v>
      </c>
      <c r="H25" s="62"/>
      <c r="I25" s="63"/>
      <c r="J25" s="64"/>
      <c r="K25" s="64">
        <f t="shared" si="2"/>
        <v>1403</v>
      </c>
      <c r="L25" s="171">
        <f t="shared" si="2"/>
        <v>209531</v>
      </c>
      <c r="M25" s="65"/>
      <c r="N25" s="66"/>
    </row>
    <row r="26" spans="1:255" x14ac:dyDescent="0.2">
      <c r="B26" s="827"/>
      <c r="C26" s="828"/>
      <c r="D26" s="132" t="s">
        <v>51</v>
      </c>
      <c r="E26" s="169">
        <f t="shared" ref="E26:N26" si="3">+E17</f>
        <v>149592402.30999994</v>
      </c>
      <c r="F26" s="169">
        <f t="shared" si="3"/>
        <v>1647557.3299999833</v>
      </c>
      <c r="G26" s="189">
        <f t="shared" si="3"/>
        <v>147944844.97999996</v>
      </c>
      <c r="H26" s="62"/>
      <c r="I26" s="63"/>
      <c r="J26" s="64">
        <f t="shared" si="3"/>
        <v>95</v>
      </c>
      <c r="K26" s="64">
        <f t="shared" si="3"/>
        <v>223579.69099999999</v>
      </c>
      <c r="L26" s="171">
        <f t="shared" si="3"/>
        <v>234478323.79102206</v>
      </c>
      <c r="M26" s="65"/>
      <c r="N26" s="66">
        <f t="shared" si="3"/>
        <v>6.8140000000000001</v>
      </c>
    </row>
    <row r="27" spans="1:255" x14ac:dyDescent="0.2">
      <c r="B27" s="827"/>
      <c r="C27" s="828"/>
      <c r="D27" s="133" t="s">
        <v>52</v>
      </c>
      <c r="E27" s="172"/>
      <c r="F27" s="172"/>
      <c r="G27" s="190"/>
      <c r="H27" s="68"/>
      <c r="I27" s="69"/>
      <c r="J27" s="70"/>
      <c r="K27" s="70"/>
      <c r="L27" s="174"/>
      <c r="M27" s="71"/>
      <c r="N27" s="72"/>
    </row>
    <row r="28" spans="1:255" x14ac:dyDescent="0.2">
      <c r="B28" s="827"/>
      <c r="C28" s="828"/>
      <c r="D28" s="134" t="s">
        <v>53</v>
      </c>
      <c r="E28" s="191">
        <f>+E19</f>
        <v>540000</v>
      </c>
      <c r="F28" s="191"/>
      <c r="G28" s="192">
        <f>+G19</f>
        <v>540000</v>
      </c>
      <c r="H28" s="102"/>
      <c r="I28" s="104"/>
      <c r="J28" s="103"/>
      <c r="K28" s="103"/>
      <c r="L28" s="194">
        <f>+L19</f>
        <v>1200</v>
      </c>
      <c r="M28" s="195"/>
      <c r="N28" s="105"/>
    </row>
    <row r="29" spans="1:255" ht="14.25" customHeight="1" thickBot="1" x14ac:dyDescent="0.25">
      <c r="B29" s="829"/>
      <c r="C29" s="830"/>
      <c r="D29" s="135" t="s">
        <v>37</v>
      </c>
      <c r="E29" s="196">
        <v>485780221.04999995</v>
      </c>
      <c r="F29" s="196">
        <f>+E29-G29</f>
        <v>50137584.50999999</v>
      </c>
      <c r="G29" s="197">
        <v>435642636.53999996</v>
      </c>
      <c r="H29" s="110">
        <v>660216.24</v>
      </c>
      <c r="I29" s="111"/>
      <c r="J29" s="108">
        <v>33161.689999999995</v>
      </c>
      <c r="K29" s="108">
        <v>385159.59099999996</v>
      </c>
      <c r="L29" s="196">
        <v>295106515.53102213</v>
      </c>
      <c r="M29" s="109"/>
      <c r="N29" s="112">
        <v>57.739999999999995</v>
      </c>
    </row>
    <row r="30" spans="1:255" ht="21" customHeight="1" thickTop="1" x14ac:dyDescent="0.2">
      <c r="B30" s="341"/>
      <c r="C30" s="341"/>
      <c r="D30" s="341"/>
      <c r="E30" s="341"/>
      <c r="F30" s="341"/>
      <c r="G30" s="341"/>
      <c r="H30" s="341"/>
      <c r="I30" s="341"/>
      <c r="J30" s="341"/>
      <c r="K30" s="341"/>
      <c r="L30" s="341"/>
    </row>
    <row r="31" spans="1:255" x14ac:dyDescent="0.2">
      <c r="B31" s="199" t="s">
        <v>69</v>
      </c>
    </row>
    <row r="32" spans="1:255" x14ac:dyDescent="0.2">
      <c r="F32" s="346"/>
    </row>
    <row r="33" spans="6:13" x14ac:dyDescent="0.2">
      <c r="F33" s="346"/>
    </row>
    <row r="34" spans="6:13" x14ac:dyDescent="0.2">
      <c r="M34" s="344"/>
    </row>
    <row r="35" spans="6:13" x14ac:dyDescent="0.2">
      <c r="M35" s="344"/>
    </row>
    <row r="36" spans="6:13" x14ac:dyDescent="0.2">
      <c r="F36" s="346"/>
    </row>
    <row r="37" spans="6:13" x14ac:dyDescent="0.2">
      <c r="F37" s="346"/>
    </row>
    <row r="38" spans="6:13" x14ac:dyDescent="0.2">
      <c r="F38" s="346"/>
    </row>
    <row r="39" spans="6:13" x14ac:dyDescent="0.2">
      <c r="F39" s="346"/>
    </row>
    <row r="40" spans="6:13" x14ac:dyDescent="0.2">
      <c r="F40" s="346"/>
    </row>
    <row r="41" spans="6:13" x14ac:dyDescent="0.2">
      <c r="F41" s="346"/>
    </row>
    <row r="42" spans="6:13" x14ac:dyDescent="0.2">
      <c r="F42" s="346"/>
    </row>
    <row r="43" spans="6:13" x14ac:dyDescent="0.2">
      <c r="F43" s="346"/>
    </row>
    <row r="44" spans="6:13" x14ac:dyDescent="0.2">
      <c r="F44" s="346"/>
    </row>
    <row r="45" spans="6:13" x14ac:dyDescent="0.2">
      <c r="F45" s="346"/>
    </row>
    <row r="46" spans="6:13" x14ac:dyDescent="0.2">
      <c r="F46" s="346"/>
    </row>
    <row r="47" spans="6:13" x14ac:dyDescent="0.2">
      <c r="F47" s="346"/>
    </row>
    <row r="48" spans="6:13" x14ac:dyDescent="0.2">
      <c r="F48" s="346"/>
    </row>
    <row r="49" spans="6:6" x14ac:dyDescent="0.2">
      <c r="F49" s="346"/>
    </row>
    <row r="50" spans="6:6" x14ac:dyDescent="0.2">
      <c r="F50" s="346"/>
    </row>
    <row r="51" spans="6:6" x14ac:dyDescent="0.2">
      <c r="F51" s="346"/>
    </row>
    <row r="52" spans="6:6" x14ac:dyDescent="0.2">
      <c r="F52" s="346"/>
    </row>
    <row r="53" spans="6:6" x14ac:dyDescent="0.2">
      <c r="F53" s="346"/>
    </row>
    <row r="54" spans="6:6" x14ac:dyDescent="0.2">
      <c r="F54" s="346"/>
    </row>
    <row r="55" spans="6:6" x14ac:dyDescent="0.2">
      <c r="F55" s="346"/>
    </row>
    <row r="56" spans="6:6" x14ac:dyDescent="0.2">
      <c r="F56" s="346"/>
    </row>
    <row r="57" spans="6:6" x14ac:dyDescent="0.2">
      <c r="F57" s="346"/>
    </row>
    <row r="58" spans="6:6" x14ac:dyDescent="0.2">
      <c r="F58" s="346"/>
    </row>
    <row r="59" spans="6:6" x14ac:dyDescent="0.2">
      <c r="F59" s="346"/>
    </row>
    <row r="60" spans="6:6" x14ac:dyDescent="0.2">
      <c r="F60" s="346"/>
    </row>
    <row r="61" spans="6:6" x14ac:dyDescent="0.2">
      <c r="F61" s="346"/>
    </row>
    <row r="62" spans="6:6" x14ac:dyDescent="0.2">
      <c r="F62" s="346"/>
    </row>
    <row r="63" spans="6:6" x14ac:dyDescent="0.2">
      <c r="F63" s="346"/>
    </row>
    <row r="64" spans="6:6" x14ac:dyDescent="0.2">
      <c r="F64" s="346"/>
    </row>
    <row r="65" spans="6:6" x14ac:dyDescent="0.2">
      <c r="F65" s="346"/>
    </row>
    <row r="66" spans="6:6" x14ac:dyDescent="0.2">
      <c r="F66" s="346"/>
    </row>
    <row r="67" spans="6:6" x14ac:dyDescent="0.2">
      <c r="F67" s="346"/>
    </row>
    <row r="68" spans="6:6" x14ac:dyDescent="0.2">
      <c r="F68" s="346"/>
    </row>
    <row r="69" spans="6:6" x14ac:dyDescent="0.2">
      <c r="F69" s="346"/>
    </row>
    <row r="70" spans="6:6" x14ac:dyDescent="0.2">
      <c r="F70" s="346"/>
    </row>
    <row r="71" spans="6:6" x14ac:dyDescent="0.2">
      <c r="F71" s="346"/>
    </row>
  </sheetData>
  <mergeCells count="13">
    <mergeCell ref="B1:N1"/>
    <mergeCell ref="B3:B4"/>
    <mergeCell ref="C3:C4"/>
    <mergeCell ref="D3:D4"/>
    <mergeCell ref="E3:G3"/>
    <mergeCell ref="H3:N3"/>
    <mergeCell ref="B24:C29"/>
    <mergeCell ref="B5:B20"/>
    <mergeCell ref="C5:C10"/>
    <mergeCell ref="C11:C14"/>
    <mergeCell ref="C15:C20"/>
    <mergeCell ref="B21:B23"/>
    <mergeCell ref="C21:C23"/>
  </mergeCells>
  <printOptions horizontalCentered="1"/>
  <pageMargins left="7.874015748031496E-2" right="7.874015748031496E-2" top="0.6692913385826772" bottom="0.78740157480314965" header="0.47244094488188981" footer="0"/>
  <pageSetup paperSize="9" scale="67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6"/>
  <sheetViews>
    <sheetView showGridLines="0" showZeros="0" zoomScale="70" zoomScaleNormal="70" workbookViewId="0"/>
  </sheetViews>
  <sheetFormatPr baseColWidth="10" defaultColWidth="12.7109375" defaultRowHeight="12.75" x14ac:dyDescent="0.2"/>
  <cols>
    <col min="1" max="1" width="4" style="347" customWidth="1"/>
    <col min="2" max="2" width="15" style="350" customWidth="1"/>
    <col min="3" max="3" width="12.28515625" style="350" customWidth="1"/>
    <col min="4" max="4" width="21.5703125" style="350" bestFit="1" customWidth="1"/>
    <col min="5" max="12" width="16.140625" style="350" customWidth="1"/>
    <col min="13" max="13" width="16.140625" style="347" customWidth="1"/>
    <col min="14" max="14" width="16.140625" style="350" customWidth="1"/>
    <col min="15" max="256" width="12.7109375" style="350"/>
    <col min="257" max="257" width="4" style="350" customWidth="1"/>
    <col min="258" max="258" width="15" style="350" customWidth="1"/>
    <col min="259" max="259" width="12.28515625" style="350" customWidth="1"/>
    <col min="260" max="260" width="21.5703125" style="350" bestFit="1" customWidth="1"/>
    <col min="261" max="270" width="16.140625" style="350" customWidth="1"/>
    <col min="271" max="512" width="12.7109375" style="350"/>
    <col min="513" max="513" width="4" style="350" customWidth="1"/>
    <col min="514" max="514" width="15" style="350" customWidth="1"/>
    <col min="515" max="515" width="12.28515625" style="350" customWidth="1"/>
    <col min="516" max="516" width="21.5703125" style="350" bestFit="1" customWidth="1"/>
    <col min="517" max="526" width="16.140625" style="350" customWidth="1"/>
    <col min="527" max="768" width="12.7109375" style="350"/>
    <col min="769" max="769" width="4" style="350" customWidth="1"/>
    <col min="770" max="770" width="15" style="350" customWidth="1"/>
    <col min="771" max="771" width="12.28515625" style="350" customWidth="1"/>
    <col min="772" max="772" width="21.5703125" style="350" bestFit="1" customWidth="1"/>
    <col min="773" max="782" width="16.140625" style="350" customWidth="1"/>
    <col min="783" max="1024" width="12.7109375" style="350"/>
    <col min="1025" max="1025" width="4" style="350" customWidth="1"/>
    <col min="1026" max="1026" width="15" style="350" customWidth="1"/>
    <col min="1027" max="1027" width="12.28515625" style="350" customWidth="1"/>
    <col min="1028" max="1028" width="21.5703125" style="350" bestFit="1" customWidth="1"/>
    <col min="1029" max="1038" width="16.140625" style="350" customWidth="1"/>
    <col min="1039" max="1280" width="12.7109375" style="350"/>
    <col min="1281" max="1281" width="4" style="350" customWidth="1"/>
    <col min="1282" max="1282" width="15" style="350" customWidth="1"/>
    <col min="1283" max="1283" width="12.28515625" style="350" customWidth="1"/>
    <col min="1284" max="1284" width="21.5703125" style="350" bestFit="1" customWidth="1"/>
    <col min="1285" max="1294" width="16.140625" style="350" customWidth="1"/>
    <col min="1295" max="1536" width="12.7109375" style="350"/>
    <col min="1537" max="1537" width="4" style="350" customWidth="1"/>
    <col min="1538" max="1538" width="15" style="350" customWidth="1"/>
    <col min="1539" max="1539" width="12.28515625" style="350" customWidth="1"/>
    <col min="1540" max="1540" width="21.5703125" style="350" bestFit="1" customWidth="1"/>
    <col min="1541" max="1550" width="16.140625" style="350" customWidth="1"/>
    <col min="1551" max="1792" width="12.7109375" style="350"/>
    <col min="1793" max="1793" width="4" style="350" customWidth="1"/>
    <col min="1794" max="1794" width="15" style="350" customWidth="1"/>
    <col min="1795" max="1795" width="12.28515625" style="350" customWidth="1"/>
    <col min="1796" max="1796" width="21.5703125" style="350" bestFit="1" customWidth="1"/>
    <col min="1797" max="1806" width="16.140625" style="350" customWidth="1"/>
    <col min="1807" max="2048" width="12.7109375" style="350"/>
    <col min="2049" max="2049" width="4" style="350" customWidth="1"/>
    <col min="2050" max="2050" width="15" style="350" customWidth="1"/>
    <col min="2051" max="2051" width="12.28515625" style="350" customWidth="1"/>
    <col min="2052" max="2052" width="21.5703125" style="350" bestFit="1" customWidth="1"/>
    <col min="2053" max="2062" width="16.140625" style="350" customWidth="1"/>
    <col min="2063" max="2304" width="12.7109375" style="350"/>
    <col min="2305" max="2305" width="4" style="350" customWidth="1"/>
    <col min="2306" max="2306" width="15" style="350" customWidth="1"/>
    <col min="2307" max="2307" width="12.28515625" style="350" customWidth="1"/>
    <col min="2308" max="2308" width="21.5703125" style="350" bestFit="1" customWidth="1"/>
    <col min="2309" max="2318" width="16.140625" style="350" customWidth="1"/>
    <col min="2319" max="2560" width="12.7109375" style="350"/>
    <col min="2561" max="2561" width="4" style="350" customWidth="1"/>
    <col min="2562" max="2562" width="15" style="350" customWidth="1"/>
    <col min="2563" max="2563" width="12.28515625" style="350" customWidth="1"/>
    <col min="2564" max="2564" width="21.5703125" style="350" bestFit="1" customWidth="1"/>
    <col min="2565" max="2574" width="16.140625" style="350" customWidth="1"/>
    <col min="2575" max="2816" width="12.7109375" style="350"/>
    <col min="2817" max="2817" width="4" style="350" customWidth="1"/>
    <col min="2818" max="2818" width="15" style="350" customWidth="1"/>
    <col min="2819" max="2819" width="12.28515625" style="350" customWidth="1"/>
    <col min="2820" max="2820" width="21.5703125" style="350" bestFit="1" customWidth="1"/>
    <col min="2821" max="2830" width="16.140625" style="350" customWidth="1"/>
    <col min="2831" max="3072" width="12.7109375" style="350"/>
    <col min="3073" max="3073" width="4" style="350" customWidth="1"/>
    <col min="3074" max="3074" width="15" style="350" customWidth="1"/>
    <col min="3075" max="3075" width="12.28515625" style="350" customWidth="1"/>
    <col min="3076" max="3076" width="21.5703125" style="350" bestFit="1" customWidth="1"/>
    <col min="3077" max="3086" width="16.140625" style="350" customWidth="1"/>
    <col min="3087" max="3328" width="12.7109375" style="350"/>
    <col min="3329" max="3329" width="4" style="350" customWidth="1"/>
    <col min="3330" max="3330" width="15" style="350" customWidth="1"/>
    <col min="3331" max="3331" width="12.28515625" style="350" customWidth="1"/>
    <col min="3332" max="3332" width="21.5703125" style="350" bestFit="1" customWidth="1"/>
    <col min="3333" max="3342" width="16.140625" style="350" customWidth="1"/>
    <col min="3343" max="3584" width="12.7109375" style="350"/>
    <col min="3585" max="3585" width="4" style="350" customWidth="1"/>
    <col min="3586" max="3586" width="15" style="350" customWidth="1"/>
    <col min="3587" max="3587" width="12.28515625" style="350" customWidth="1"/>
    <col min="3588" max="3588" width="21.5703125" style="350" bestFit="1" customWidth="1"/>
    <col min="3589" max="3598" width="16.140625" style="350" customWidth="1"/>
    <col min="3599" max="3840" width="12.7109375" style="350"/>
    <col min="3841" max="3841" width="4" style="350" customWidth="1"/>
    <col min="3842" max="3842" width="15" style="350" customWidth="1"/>
    <col min="3843" max="3843" width="12.28515625" style="350" customWidth="1"/>
    <col min="3844" max="3844" width="21.5703125" style="350" bestFit="1" customWidth="1"/>
    <col min="3845" max="3854" width="16.140625" style="350" customWidth="1"/>
    <col min="3855" max="4096" width="12.7109375" style="350"/>
    <col min="4097" max="4097" width="4" style="350" customWidth="1"/>
    <col min="4098" max="4098" width="15" style="350" customWidth="1"/>
    <col min="4099" max="4099" width="12.28515625" style="350" customWidth="1"/>
    <col min="4100" max="4100" width="21.5703125" style="350" bestFit="1" customWidth="1"/>
    <col min="4101" max="4110" width="16.140625" style="350" customWidth="1"/>
    <col min="4111" max="4352" width="12.7109375" style="350"/>
    <col min="4353" max="4353" width="4" style="350" customWidth="1"/>
    <col min="4354" max="4354" width="15" style="350" customWidth="1"/>
    <col min="4355" max="4355" width="12.28515625" style="350" customWidth="1"/>
    <col min="4356" max="4356" width="21.5703125" style="350" bestFit="1" customWidth="1"/>
    <col min="4357" max="4366" width="16.140625" style="350" customWidth="1"/>
    <col min="4367" max="4608" width="12.7109375" style="350"/>
    <col min="4609" max="4609" width="4" style="350" customWidth="1"/>
    <col min="4610" max="4610" width="15" style="350" customWidth="1"/>
    <col min="4611" max="4611" width="12.28515625" style="350" customWidth="1"/>
    <col min="4612" max="4612" width="21.5703125" style="350" bestFit="1" customWidth="1"/>
    <col min="4613" max="4622" width="16.140625" style="350" customWidth="1"/>
    <col min="4623" max="4864" width="12.7109375" style="350"/>
    <col min="4865" max="4865" width="4" style="350" customWidth="1"/>
    <col min="4866" max="4866" width="15" style="350" customWidth="1"/>
    <col min="4867" max="4867" width="12.28515625" style="350" customWidth="1"/>
    <col min="4868" max="4868" width="21.5703125" style="350" bestFit="1" customWidth="1"/>
    <col min="4869" max="4878" width="16.140625" style="350" customWidth="1"/>
    <col min="4879" max="5120" width="12.7109375" style="350"/>
    <col min="5121" max="5121" width="4" style="350" customWidth="1"/>
    <col min="5122" max="5122" width="15" style="350" customWidth="1"/>
    <col min="5123" max="5123" width="12.28515625" style="350" customWidth="1"/>
    <col min="5124" max="5124" width="21.5703125" style="350" bestFit="1" customWidth="1"/>
    <col min="5125" max="5134" width="16.140625" style="350" customWidth="1"/>
    <col min="5135" max="5376" width="12.7109375" style="350"/>
    <col min="5377" max="5377" width="4" style="350" customWidth="1"/>
    <col min="5378" max="5378" width="15" style="350" customWidth="1"/>
    <col min="5379" max="5379" width="12.28515625" style="350" customWidth="1"/>
    <col min="5380" max="5380" width="21.5703125" style="350" bestFit="1" customWidth="1"/>
    <col min="5381" max="5390" width="16.140625" style="350" customWidth="1"/>
    <col min="5391" max="5632" width="12.7109375" style="350"/>
    <col min="5633" max="5633" width="4" style="350" customWidth="1"/>
    <col min="5634" max="5634" width="15" style="350" customWidth="1"/>
    <col min="5635" max="5635" width="12.28515625" style="350" customWidth="1"/>
    <col min="5636" max="5636" width="21.5703125" style="350" bestFit="1" customWidth="1"/>
    <col min="5637" max="5646" width="16.140625" style="350" customWidth="1"/>
    <col min="5647" max="5888" width="12.7109375" style="350"/>
    <col min="5889" max="5889" width="4" style="350" customWidth="1"/>
    <col min="5890" max="5890" width="15" style="350" customWidth="1"/>
    <col min="5891" max="5891" width="12.28515625" style="350" customWidth="1"/>
    <col min="5892" max="5892" width="21.5703125" style="350" bestFit="1" customWidth="1"/>
    <col min="5893" max="5902" width="16.140625" style="350" customWidth="1"/>
    <col min="5903" max="6144" width="12.7109375" style="350"/>
    <col min="6145" max="6145" width="4" style="350" customWidth="1"/>
    <col min="6146" max="6146" width="15" style="350" customWidth="1"/>
    <col min="6147" max="6147" width="12.28515625" style="350" customWidth="1"/>
    <col min="6148" max="6148" width="21.5703125" style="350" bestFit="1" customWidth="1"/>
    <col min="6149" max="6158" width="16.140625" style="350" customWidth="1"/>
    <col min="6159" max="6400" width="12.7109375" style="350"/>
    <col min="6401" max="6401" width="4" style="350" customWidth="1"/>
    <col min="6402" max="6402" width="15" style="350" customWidth="1"/>
    <col min="6403" max="6403" width="12.28515625" style="350" customWidth="1"/>
    <col min="6404" max="6404" width="21.5703125" style="350" bestFit="1" customWidth="1"/>
    <col min="6405" max="6414" width="16.140625" style="350" customWidth="1"/>
    <col min="6415" max="6656" width="12.7109375" style="350"/>
    <col min="6657" max="6657" width="4" style="350" customWidth="1"/>
    <col min="6658" max="6658" width="15" style="350" customWidth="1"/>
    <col min="6659" max="6659" width="12.28515625" style="350" customWidth="1"/>
    <col min="6660" max="6660" width="21.5703125" style="350" bestFit="1" customWidth="1"/>
    <col min="6661" max="6670" width="16.140625" style="350" customWidth="1"/>
    <col min="6671" max="6912" width="12.7109375" style="350"/>
    <col min="6913" max="6913" width="4" style="350" customWidth="1"/>
    <col min="6914" max="6914" width="15" style="350" customWidth="1"/>
    <col min="6915" max="6915" width="12.28515625" style="350" customWidth="1"/>
    <col min="6916" max="6916" width="21.5703125" style="350" bestFit="1" customWidth="1"/>
    <col min="6917" max="6926" width="16.140625" style="350" customWidth="1"/>
    <col min="6927" max="7168" width="12.7109375" style="350"/>
    <col min="7169" max="7169" width="4" style="350" customWidth="1"/>
    <col min="7170" max="7170" width="15" style="350" customWidth="1"/>
    <col min="7171" max="7171" width="12.28515625" style="350" customWidth="1"/>
    <col min="7172" max="7172" width="21.5703125" style="350" bestFit="1" customWidth="1"/>
    <col min="7173" max="7182" width="16.140625" style="350" customWidth="1"/>
    <col min="7183" max="7424" width="12.7109375" style="350"/>
    <col min="7425" max="7425" width="4" style="350" customWidth="1"/>
    <col min="7426" max="7426" width="15" style="350" customWidth="1"/>
    <col min="7427" max="7427" width="12.28515625" style="350" customWidth="1"/>
    <col min="7428" max="7428" width="21.5703125" style="350" bestFit="1" customWidth="1"/>
    <col min="7429" max="7438" width="16.140625" style="350" customWidth="1"/>
    <col min="7439" max="7680" width="12.7109375" style="350"/>
    <col min="7681" max="7681" width="4" style="350" customWidth="1"/>
    <col min="7682" max="7682" width="15" style="350" customWidth="1"/>
    <col min="7683" max="7683" width="12.28515625" style="350" customWidth="1"/>
    <col min="7684" max="7684" width="21.5703125" style="350" bestFit="1" customWidth="1"/>
    <col min="7685" max="7694" width="16.140625" style="350" customWidth="1"/>
    <col min="7695" max="7936" width="12.7109375" style="350"/>
    <col min="7937" max="7937" width="4" style="350" customWidth="1"/>
    <col min="7938" max="7938" width="15" style="350" customWidth="1"/>
    <col min="7939" max="7939" width="12.28515625" style="350" customWidth="1"/>
    <col min="7940" max="7940" width="21.5703125" style="350" bestFit="1" customWidth="1"/>
    <col min="7941" max="7950" width="16.140625" style="350" customWidth="1"/>
    <col min="7951" max="8192" width="12.7109375" style="350"/>
    <col min="8193" max="8193" width="4" style="350" customWidth="1"/>
    <col min="8194" max="8194" width="15" style="350" customWidth="1"/>
    <col min="8195" max="8195" width="12.28515625" style="350" customWidth="1"/>
    <col min="8196" max="8196" width="21.5703125" style="350" bestFit="1" customWidth="1"/>
    <col min="8197" max="8206" width="16.140625" style="350" customWidth="1"/>
    <col min="8207" max="8448" width="12.7109375" style="350"/>
    <col min="8449" max="8449" width="4" style="350" customWidth="1"/>
    <col min="8450" max="8450" width="15" style="350" customWidth="1"/>
    <col min="8451" max="8451" width="12.28515625" style="350" customWidth="1"/>
    <col min="8452" max="8452" width="21.5703125" style="350" bestFit="1" customWidth="1"/>
    <col min="8453" max="8462" width="16.140625" style="350" customWidth="1"/>
    <col min="8463" max="8704" width="12.7109375" style="350"/>
    <col min="8705" max="8705" width="4" style="350" customWidth="1"/>
    <col min="8706" max="8706" width="15" style="350" customWidth="1"/>
    <col min="8707" max="8707" width="12.28515625" style="350" customWidth="1"/>
    <col min="8708" max="8708" width="21.5703125" style="350" bestFit="1" customWidth="1"/>
    <col min="8709" max="8718" width="16.140625" style="350" customWidth="1"/>
    <col min="8719" max="8960" width="12.7109375" style="350"/>
    <col min="8961" max="8961" width="4" style="350" customWidth="1"/>
    <col min="8962" max="8962" width="15" style="350" customWidth="1"/>
    <col min="8963" max="8963" width="12.28515625" style="350" customWidth="1"/>
    <col min="8964" max="8964" width="21.5703125" style="350" bestFit="1" customWidth="1"/>
    <col min="8965" max="8974" width="16.140625" style="350" customWidth="1"/>
    <col min="8975" max="9216" width="12.7109375" style="350"/>
    <col min="9217" max="9217" width="4" style="350" customWidth="1"/>
    <col min="9218" max="9218" width="15" style="350" customWidth="1"/>
    <col min="9219" max="9219" width="12.28515625" style="350" customWidth="1"/>
    <col min="9220" max="9220" width="21.5703125" style="350" bestFit="1" customWidth="1"/>
    <col min="9221" max="9230" width="16.140625" style="350" customWidth="1"/>
    <col min="9231" max="9472" width="12.7109375" style="350"/>
    <col min="9473" max="9473" width="4" style="350" customWidth="1"/>
    <col min="9474" max="9474" width="15" style="350" customWidth="1"/>
    <col min="9475" max="9475" width="12.28515625" style="350" customWidth="1"/>
    <col min="9476" max="9476" width="21.5703125" style="350" bestFit="1" customWidth="1"/>
    <col min="9477" max="9486" width="16.140625" style="350" customWidth="1"/>
    <col min="9487" max="9728" width="12.7109375" style="350"/>
    <col min="9729" max="9729" width="4" style="350" customWidth="1"/>
    <col min="9730" max="9730" width="15" style="350" customWidth="1"/>
    <col min="9731" max="9731" width="12.28515625" style="350" customWidth="1"/>
    <col min="9732" max="9732" width="21.5703125" style="350" bestFit="1" customWidth="1"/>
    <col min="9733" max="9742" width="16.140625" style="350" customWidth="1"/>
    <col min="9743" max="9984" width="12.7109375" style="350"/>
    <col min="9985" max="9985" width="4" style="350" customWidth="1"/>
    <col min="9986" max="9986" width="15" style="350" customWidth="1"/>
    <col min="9987" max="9987" width="12.28515625" style="350" customWidth="1"/>
    <col min="9988" max="9988" width="21.5703125" style="350" bestFit="1" customWidth="1"/>
    <col min="9989" max="9998" width="16.140625" style="350" customWidth="1"/>
    <col min="9999" max="10240" width="12.7109375" style="350"/>
    <col min="10241" max="10241" width="4" style="350" customWidth="1"/>
    <col min="10242" max="10242" width="15" style="350" customWidth="1"/>
    <col min="10243" max="10243" width="12.28515625" style="350" customWidth="1"/>
    <col min="10244" max="10244" width="21.5703125" style="350" bestFit="1" customWidth="1"/>
    <col min="10245" max="10254" width="16.140625" style="350" customWidth="1"/>
    <col min="10255" max="10496" width="12.7109375" style="350"/>
    <col min="10497" max="10497" width="4" style="350" customWidth="1"/>
    <col min="10498" max="10498" width="15" style="350" customWidth="1"/>
    <col min="10499" max="10499" width="12.28515625" style="350" customWidth="1"/>
    <col min="10500" max="10500" width="21.5703125" style="350" bestFit="1" customWidth="1"/>
    <col min="10501" max="10510" width="16.140625" style="350" customWidth="1"/>
    <col min="10511" max="10752" width="12.7109375" style="350"/>
    <col min="10753" max="10753" width="4" style="350" customWidth="1"/>
    <col min="10754" max="10754" width="15" style="350" customWidth="1"/>
    <col min="10755" max="10755" width="12.28515625" style="350" customWidth="1"/>
    <col min="10756" max="10756" width="21.5703125" style="350" bestFit="1" customWidth="1"/>
    <col min="10757" max="10766" width="16.140625" style="350" customWidth="1"/>
    <col min="10767" max="11008" width="12.7109375" style="350"/>
    <col min="11009" max="11009" width="4" style="350" customWidth="1"/>
    <col min="11010" max="11010" width="15" style="350" customWidth="1"/>
    <col min="11011" max="11011" width="12.28515625" style="350" customWidth="1"/>
    <col min="11012" max="11012" width="21.5703125" style="350" bestFit="1" customWidth="1"/>
    <col min="11013" max="11022" width="16.140625" style="350" customWidth="1"/>
    <col min="11023" max="11264" width="12.7109375" style="350"/>
    <col min="11265" max="11265" width="4" style="350" customWidth="1"/>
    <col min="11266" max="11266" width="15" style="350" customWidth="1"/>
    <col min="11267" max="11267" width="12.28515625" style="350" customWidth="1"/>
    <col min="11268" max="11268" width="21.5703125" style="350" bestFit="1" customWidth="1"/>
    <col min="11269" max="11278" width="16.140625" style="350" customWidth="1"/>
    <col min="11279" max="11520" width="12.7109375" style="350"/>
    <col min="11521" max="11521" width="4" style="350" customWidth="1"/>
    <col min="11522" max="11522" width="15" style="350" customWidth="1"/>
    <col min="11523" max="11523" width="12.28515625" style="350" customWidth="1"/>
    <col min="11524" max="11524" width="21.5703125" style="350" bestFit="1" customWidth="1"/>
    <col min="11525" max="11534" width="16.140625" style="350" customWidth="1"/>
    <col min="11535" max="11776" width="12.7109375" style="350"/>
    <col min="11777" max="11777" width="4" style="350" customWidth="1"/>
    <col min="11778" max="11778" width="15" style="350" customWidth="1"/>
    <col min="11779" max="11779" width="12.28515625" style="350" customWidth="1"/>
    <col min="11780" max="11780" width="21.5703125" style="350" bestFit="1" customWidth="1"/>
    <col min="11781" max="11790" width="16.140625" style="350" customWidth="1"/>
    <col min="11791" max="12032" width="12.7109375" style="350"/>
    <col min="12033" max="12033" width="4" style="350" customWidth="1"/>
    <col min="12034" max="12034" width="15" style="350" customWidth="1"/>
    <col min="12035" max="12035" width="12.28515625" style="350" customWidth="1"/>
    <col min="12036" max="12036" width="21.5703125" style="350" bestFit="1" customWidth="1"/>
    <col min="12037" max="12046" width="16.140625" style="350" customWidth="1"/>
    <col min="12047" max="12288" width="12.7109375" style="350"/>
    <col min="12289" max="12289" width="4" style="350" customWidth="1"/>
    <col min="12290" max="12290" width="15" style="350" customWidth="1"/>
    <col min="12291" max="12291" width="12.28515625" style="350" customWidth="1"/>
    <col min="12292" max="12292" width="21.5703125" style="350" bestFit="1" customWidth="1"/>
    <col min="12293" max="12302" width="16.140625" style="350" customWidth="1"/>
    <col min="12303" max="12544" width="12.7109375" style="350"/>
    <col min="12545" max="12545" width="4" style="350" customWidth="1"/>
    <col min="12546" max="12546" width="15" style="350" customWidth="1"/>
    <col min="12547" max="12547" width="12.28515625" style="350" customWidth="1"/>
    <col min="12548" max="12548" width="21.5703125" style="350" bestFit="1" customWidth="1"/>
    <col min="12549" max="12558" width="16.140625" style="350" customWidth="1"/>
    <col min="12559" max="12800" width="12.7109375" style="350"/>
    <col min="12801" max="12801" width="4" style="350" customWidth="1"/>
    <col min="12802" max="12802" width="15" style="350" customWidth="1"/>
    <col min="12803" max="12803" width="12.28515625" style="350" customWidth="1"/>
    <col min="12804" max="12804" width="21.5703125" style="350" bestFit="1" customWidth="1"/>
    <col min="12805" max="12814" width="16.140625" style="350" customWidth="1"/>
    <col min="12815" max="13056" width="12.7109375" style="350"/>
    <col min="13057" max="13057" width="4" style="350" customWidth="1"/>
    <col min="13058" max="13058" width="15" style="350" customWidth="1"/>
    <col min="13059" max="13059" width="12.28515625" style="350" customWidth="1"/>
    <col min="13060" max="13060" width="21.5703125" style="350" bestFit="1" customWidth="1"/>
    <col min="13061" max="13070" width="16.140625" style="350" customWidth="1"/>
    <col min="13071" max="13312" width="12.7109375" style="350"/>
    <col min="13313" max="13313" width="4" style="350" customWidth="1"/>
    <col min="13314" max="13314" width="15" style="350" customWidth="1"/>
    <col min="13315" max="13315" width="12.28515625" style="350" customWidth="1"/>
    <col min="13316" max="13316" width="21.5703125" style="350" bestFit="1" customWidth="1"/>
    <col min="13317" max="13326" width="16.140625" style="350" customWidth="1"/>
    <col min="13327" max="13568" width="12.7109375" style="350"/>
    <col min="13569" max="13569" width="4" style="350" customWidth="1"/>
    <col min="13570" max="13570" width="15" style="350" customWidth="1"/>
    <col min="13571" max="13571" width="12.28515625" style="350" customWidth="1"/>
    <col min="13572" max="13572" width="21.5703125" style="350" bestFit="1" customWidth="1"/>
    <col min="13573" max="13582" width="16.140625" style="350" customWidth="1"/>
    <col min="13583" max="13824" width="12.7109375" style="350"/>
    <col min="13825" max="13825" width="4" style="350" customWidth="1"/>
    <col min="13826" max="13826" width="15" style="350" customWidth="1"/>
    <col min="13827" max="13827" width="12.28515625" style="350" customWidth="1"/>
    <col min="13828" max="13828" width="21.5703125" style="350" bestFit="1" customWidth="1"/>
    <col min="13829" max="13838" width="16.140625" style="350" customWidth="1"/>
    <col min="13839" max="14080" width="12.7109375" style="350"/>
    <col min="14081" max="14081" width="4" style="350" customWidth="1"/>
    <col min="14082" max="14082" width="15" style="350" customWidth="1"/>
    <col min="14083" max="14083" width="12.28515625" style="350" customWidth="1"/>
    <col min="14084" max="14084" width="21.5703125" style="350" bestFit="1" customWidth="1"/>
    <col min="14085" max="14094" width="16.140625" style="350" customWidth="1"/>
    <col min="14095" max="14336" width="12.7109375" style="350"/>
    <col min="14337" max="14337" width="4" style="350" customWidth="1"/>
    <col min="14338" max="14338" width="15" style="350" customWidth="1"/>
    <col min="14339" max="14339" width="12.28515625" style="350" customWidth="1"/>
    <col min="14340" max="14340" width="21.5703125" style="350" bestFit="1" customWidth="1"/>
    <col min="14341" max="14350" width="16.140625" style="350" customWidth="1"/>
    <col min="14351" max="14592" width="12.7109375" style="350"/>
    <col min="14593" max="14593" width="4" style="350" customWidth="1"/>
    <col min="14594" max="14594" width="15" style="350" customWidth="1"/>
    <col min="14595" max="14595" width="12.28515625" style="350" customWidth="1"/>
    <col min="14596" max="14596" width="21.5703125" style="350" bestFit="1" customWidth="1"/>
    <col min="14597" max="14606" width="16.140625" style="350" customWidth="1"/>
    <col min="14607" max="14848" width="12.7109375" style="350"/>
    <col min="14849" max="14849" width="4" style="350" customWidth="1"/>
    <col min="14850" max="14850" width="15" style="350" customWidth="1"/>
    <col min="14851" max="14851" width="12.28515625" style="350" customWidth="1"/>
    <col min="14852" max="14852" width="21.5703125" style="350" bestFit="1" customWidth="1"/>
    <col min="14853" max="14862" width="16.140625" style="350" customWidth="1"/>
    <col min="14863" max="15104" width="12.7109375" style="350"/>
    <col min="15105" max="15105" width="4" style="350" customWidth="1"/>
    <col min="15106" max="15106" width="15" style="350" customWidth="1"/>
    <col min="15107" max="15107" width="12.28515625" style="350" customWidth="1"/>
    <col min="15108" max="15108" width="21.5703125" style="350" bestFit="1" customWidth="1"/>
    <col min="15109" max="15118" width="16.140625" style="350" customWidth="1"/>
    <col min="15119" max="15360" width="12.7109375" style="350"/>
    <col min="15361" max="15361" width="4" style="350" customWidth="1"/>
    <col min="15362" max="15362" width="15" style="350" customWidth="1"/>
    <col min="15363" max="15363" width="12.28515625" style="350" customWidth="1"/>
    <col min="15364" max="15364" width="21.5703125" style="350" bestFit="1" customWidth="1"/>
    <col min="15365" max="15374" width="16.140625" style="350" customWidth="1"/>
    <col min="15375" max="15616" width="12.7109375" style="350"/>
    <col min="15617" max="15617" width="4" style="350" customWidth="1"/>
    <col min="15618" max="15618" width="15" style="350" customWidth="1"/>
    <col min="15619" max="15619" width="12.28515625" style="350" customWidth="1"/>
    <col min="15620" max="15620" width="21.5703125" style="350" bestFit="1" customWidth="1"/>
    <col min="15621" max="15630" width="16.140625" style="350" customWidth="1"/>
    <col min="15631" max="15872" width="12.7109375" style="350"/>
    <col min="15873" max="15873" width="4" style="350" customWidth="1"/>
    <col min="15874" max="15874" width="15" style="350" customWidth="1"/>
    <col min="15875" max="15875" width="12.28515625" style="350" customWidth="1"/>
    <col min="15876" max="15876" width="21.5703125" style="350" bestFit="1" customWidth="1"/>
    <col min="15877" max="15886" width="16.140625" style="350" customWidth="1"/>
    <col min="15887" max="16128" width="12.7109375" style="350"/>
    <col min="16129" max="16129" width="4" style="350" customWidth="1"/>
    <col min="16130" max="16130" width="15" style="350" customWidth="1"/>
    <col min="16131" max="16131" width="12.28515625" style="350" customWidth="1"/>
    <col min="16132" max="16132" width="21.5703125" style="350" bestFit="1" customWidth="1"/>
    <col min="16133" max="16142" width="16.140625" style="350" customWidth="1"/>
    <col min="16143" max="16384" width="12.7109375" style="350"/>
  </cols>
  <sheetData>
    <row r="1" spans="1:255" s="347" customFormat="1" ht="34.5" customHeight="1" x14ac:dyDescent="0.2">
      <c r="B1" s="752" t="s">
        <v>71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</row>
    <row r="2" spans="1:255" s="348" customFormat="1" ht="21.75" customHeight="1" thickBot="1" x14ac:dyDescent="0.25"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255" ht="15" customHeight="1" thickTop="1" x14ac:dyDescent="0.2">
      <c r="B3" s="844" t="s">
        <v>32</v>
      </c>
      <c r="C3" s="846" t="s">
        <v>33</v>
      </c>
      <c r="D3" s="848" t="s">
        <v>34</v>
      </c>
      <c r="E3" s="759" t="s">
        <v>35</v>
      </c>
      <c r="F3" s="760"/>
      <c r="G3" s="761"/>
      <c r="H3" s="762" t="s">
        <v>36</v>
      </c>
      <c r="I3" s="763"/>
      <c r="J3" s="763"/>
      <c r="K3" s="763"/>
      <c r="L3" s="763"/>
      <c r="M3" s="763"/>
      <c r="N3" s="764"/>
    </row>
    <row r="4" spans="1:255" ht="116.25" customHeight="1" thickBot="1" x14ac:dyDescent="0.25">
      <c r="B4" s="845"/>
      <c r="C4" s="847"/>
      <c r="D4" s="849"/>
      <c r="E4" s="115" t="s">
        <v>37</v>
      </c>
      <c r="F4" s="14" t="s">
        <v>38</v>
      </c>
      <c r="G4" s="15" t="s">
        <v>39</v>
      </c>
      <c r="H4" s="16" t="s">
        <v>40</v>
      </c>
      <c r="I4" s="17" t="s">
        <v>41</v>
      </c>
      <c r="J4" s="18" t="s">
        <v>42</v>
      </c>
      <c r="K4" s="19" t="s">
        <v>43</v>
      </c>
      <c r="L4" s="19" t="s">
        <v>44</v>
      </c>
      <c r="M4" s="18" t="s">
        <v>45</v>
      </c>
      <c r="N4" s="20" t="s">
        <v>46</v>
      </c>
    </row>
    <row r="5" spans="1:255" ht="14.25" customHeight="1" thickTop="1" x14ac:dyDescent="0.2">
      <c r="B5" s="831" t="s">
        <v>47</v>
      </c>
      <c r="C5" s="834" t="s">
        <v>48</v>
      </c>
      <c r="D5" s="125" t="s">
        <v>49</v>
      </c>
      <c r="E5" s="152">
        <v>211365337.91</v>
      </c>
      <c r="F5" s="152">
        <f>+E5-G5</f>
        <v>27230343.25</v>
      </c>
      <c r="G5" s="153">
        <v>184134994.66</v>
      </c>
      <c r="H5" s="25"/>
      <c r="I5" s="26"/>
      <c r="J5" s="27">
        <v>1917.0700000000002</v>
      </c>
      <c r="K5" s="27">
        <v>107710.78700000001</v>
      </c>
      <c r="L5" s="155">
        <v>27416102.57</v>
      </c>
      <c r="M5" s="29"/>
      <c r="N5" s="30"/>
    </row>
    <row r="6" spans="1:255" x14ac:dyDescent="0.2">
      <c r="B6" s="831"/>
      <c r="C6" s="834"/>
      <c r="D6" s="126" t="s">
        <v>50</v>
      </c>
      <c r="E6" s="156">
        <v>84</v>
      </c>
      <c r="F6" s="156"/>
      <c r="G6" s="157">
        <v>84</v>
      </c>
      <c r="H6" s="35"/>
      <c r="I6" s="36"/>
      <c r="J6" s="34"/>
      <c r="K6" s="34"/>
      <c r="L6" s="157">
        <v>14</v>
      </c>
      <c r="M6" s="37"/>
      <c r="N6" s="30"/>
    </row>
    <row r="7" spans="1:255" s="351" customFormat="1" x14ac:dyDescent="0.2">
      <c r="A7" s="348"/>
      <c r="B7" s="831"/>
      <c r="C7" s="834"/>
      <c r="D7" s="126" t="s">
        <v>51</v>
      </c>
      <c r="E7" s="156">
        <v>103069553.25000009</v>
      </c>
      <c r="F7" s="156">
        <f>+E7-G7</f>
        <v>1343883.2600000054</v>
      </c>
      <c r="G7" s="156">
        <v>101725669.99000008</v>
      </c>
      <c r="H7" s="35"/>
      <c r="I7" s="36"/>
      <c r="J7" s="34">
        <v>32200</v>
      </c>
      <c r="K7" s="34">
        <v>223420.84499999997</v>
      </c>
      <c r="L7" s="157">
        <v>163058278.49999982</v>
      </c>
      <c r="M7" s="37"/>
      <c r="N7" s="30">
        <v>0.7</v>
      </c>
    </row>
    <row r="8" spans="1:255" s="351" customFormat="1" x14ac:dyDescent="0.2">
      <c r="A8" s="348"/>
      <c r="B8" s="831"/>
      <c r="C8" s="834"/>
      <c r="D8" s="127" t="s">
        <v>52</v>
      </c>
      <c r="E8" s="159"/>
      <c r="F8" s="159"/>
      <c r="G8" s="159"/>
      <c r="H8" s="35"/>
      <c r="I8" s="36"/>
      <c r="J8" s="34"/>
      <c r="K8" s="34"/>
      <c r="L8" s="157"/>
      <c r="M8" s="37"/>
      <c r="N8" s="30"/>
    </row>
    <row r="9" spans="1:255" s="351" customFormat="1" x14ac:dyDescent="0.2">
      <c r="A9" s="348"/>
      <c r="B9" s="831"/>
      <c r="C9" s="834"/>
      <c r="D9" s="127" t="s">
        <v>53</v>
      </c>
      <c r="E9" s="160">
        <v>225000</v>
      </c>
      <c r="F9" s="160"/>
      <c r="G9" s="160">
        <v>225000</v>
      </c>
      <c r="H9" s="35"/>
      <c r="I9" s="36"/>
      <c r="J9" s="34"/>
      <c r="K9" s="34"/>
      <c r="L9" s="157">
        <v>500</v>
      </c>
      <c r="M9" s="37"/>
      <c r="N9" s="30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</row>
    <row r="10" spans="1:255" s="351" customFormat="1" x14ac:dyDescent="0.2">
      <c r="A10" s="348"/>
      <c r="B10" s="831"/>
      <c r="C10" s="835"/>
      <c r="D10" s="128" t="s">
        <v>54</v>
      </c>
      <c r="E10" s="161">
        <v>314659975.16000009</v>
      </c>
      <c r="F10" s="161">
        <f>+E10-G10</f>
        <v>28574226.50999999</v>
      </c>
      <c r="G10" s="162">
        <v>286085748.6500001</v>
      </c>
      <c r="H10" s="117"/>
      <c r="I10" s="45"/>
      <c r="J10" s="44">
        <v>34117.07</v>
      </c>
      <c r="K10" s="44">
        <v>331131.63199999998</v>
      </c>
      <c r="L10" s="161">
        <v>190474895.06999981</v>
      </c>
      <c r="M10" s="46"/>
      <c r="N10" s="47">
        <v>0.7</v>
      </c>
    </row>
    <row r="11" spans="1:255" ht="13.15" customHeight="1" x14ac:dyDescent="0.2">
      <c r="B11" s="831"/>
      <c r="C11" s="836" t="s">
        <v>55</v>
      </c>
      <c r="D11" s="125" t="s">
        <v>49</v>
      </c>
      <c r="E11" s="157">
        <v>20392553</v>
      </c>
      <c r="F11" s="157">
        <f>+E11-G11</f>
        <v>997684.40000000224</v>
      </c>
      <c r="G11" s="157">
        <v>19394868.599999998</v>
      </c>
      <c r="H11" s="35"/>
      <c r="I11" s="36"/>
      <c r="J11" s="34"/>
      <c r="K11" s="34">
        <v>1809.8069999999998</v>
      </c>
      <c r="L11" s="157">
        <v>3315920.7</v>
      </c>
      <c r="M11" s="37"/>
      <c r="N11" s="30"/>
      <c r="HO11" s="351"/>
      <c r="HP11" s="351"/>
      <c r="HQ11" s="351"/>
      <c r="HR11" s="351"/>
      <c r="HS11" s="351"/>
      <c r="HT11" s="351"/>
      <c r="HU11" s="351"/>
      <c r="HV11" s="351"/>
      <c r="HW11" s="351"/>
      <c r="HX11" s="351"/>
      <c r="HY11" s="351"/>
      <c r="HZ11" s="351"/>
      <c r="IA11" s="351"/>
      <c r="IB11" s="351"/>
      <c r="IC11" s="351"/>
      <c r="ID11" s="351"/>
      <c r="IE11" s="351"/>
      <c r="IF11" s="351"/>
      <c r="IG11" s="351"/>
      <c r="IH11" s="351"/>
      <c r="II11" s="351"/>
      <c r="IJ11" s="351"/>
      <c r="IK11" s="351"/>
      <c r="IL11" s="351"/>
      <c r="IM11" s="351"/>
      <c r="IN11" s="351"/>
      <c r="IO11" s="351"/>
      <c r="IP11" s="351"/>
      <c r="IQ11" s="351"/>
      <c r="IR11" s="351"/>
      <c r="IS11" s="351"/>
      <c r="IT11" s="351"/>
      <c r="IU11" s="351"/>
    </row>
    <row r="12" spans="1:255" x14ac:dyDescent="0.2">
      <c r="B12" s="831"/>
      <c r="C12" s="834"/>
      <c r="D12" s="126" t="s">
        <v>50</v>
      </c>
      <c r="E12" s="157">
        <v>1803286.5599999998</v>
      </c>
      <c r="F12" s="156">
        <f>+E12-G12</f>
        <v>25500</v>
      </c>
      <c r="G12" s="156">
        <v>1777786.5599999998</v>
      </c>
      <c r="H12" s="35"/>
      <c r="I12" s="36"/>
      <c r="J12" s="34"/>
      <c r="K12" s="34">
        <v>850</v>
      </c>
      <c r="L12" s="157">
        <v>153706</v>
      </c>
      <c r="M12" s="37"/>
      <c r="N12" s="30"/>
    </row>
    <row r="13" spans="1:255" x14ac:dyDescent="0.2">
      <c r="B13" s="831"/>
      <c r="C13" s="834"/>
      <c r="D13" s="127" t="s">
        <v>51</v>
      </c>
      <c r="E13" s="157">
        <v>10731938.930000026</v>
      </c>
      <c r="F13" s="159">
        <f>+E13-G13</f>
        <v>115875</v>
      </c>
      <c r="G13" s="159">
        <v>10616063.930000026</v>
      </c>
      <c r="H13" s="35"/>
      <c r="I13" s="36"/>
      <c r="J13" s="34"/>
      <c r="K13" s="34">
        <v>11000</v>
      </c>
      <c r="L13" s="157">
        <v>1473963.0100000023</v>
      </c>
      <c r="M13" s="37"/>
      <c r="N13" s="30"/>
    </row>
    <row r="14" spans="1:255" x14ac:dyDescent="0.2">
      <c r="B14" s="831"/>
      <c r="C14" s="835"/>
      <c r="D14" s="128" t="s">
        <v>54</v>
      </c>
      <c r="E14" s="161">
        <v>32927778.490000024</v>
      </c>
      <c r="F14" s="161">
        <f>+E14-G14</f>
        <v>1139059.4000000022</v>
      </c>
      <c r="G14" s="161">
        <v>31788719.090000022</v>
      </c>
      <c r="H14" s="118"/>
      <c r="I14" s="119"/>
      <c r="J14" s="52"/>
      <c r="K14" s="52">
        <v>13659.807000000001</v>
      </c>
      <c r="L14" s="165">
        <v>4943589.7100000028</v>
      </c>
      <c r="M14" s="120"/>
      <c r="N14" s="121"/>
    </row>
    <row r="15" spans="1:255" x14ac:dyDescent="0.2">
      <c r="B15" s="832"/>
      <c r="C15" s="836" t="s">
        <v>37</v>
      </c>
      <c r="D15" s="125" t="s">
        <v>49</v>
      </c>
      <c r="E15" s="166">
        <f t="shared" ref="E15:N17" si="0">+E5+E11</f>
        <v>231757890.91</v>
      </c>
      <c r="F15" s="166">
        <f t="shared" si="0"/>
        <v>28228027.650000002</v>
      </c>
      <c r="G15" s="166">
        <f t="shared" si="0"/>
        <v>203529863.25999999</v>
      </c>
      <c r="H15" s="56"/>
      <c r="I15" s="57"/>
      <c r="J15" s="58">
        <f t="shared" si="0"/>
        <v>1917.0700000000002</v>
      </c>
      <c r="K15" s="58">
        <f t="shared" si="0"/>
        <v>109520.59400000001</v>
      </c>
      <c r="L15" s="168">
        <f t="shared" si="0"/>
        <v>30732023.27</v>
      </c>
      <c r="M15" s="59"/>
      <c r="N15" s="60"/>
    </row>
    <row r="16" spans="1:255" x14ac:dyDescent="0.2">
      <c r="B16" s="832"/>
      <c r="C16" s="834"/>
      <c r="D16" s="126" t="s">
        <v>50</v>
      </c>
      <c r="E16" s="169">
        <f t="shared" si="0"/>
        <v>1803370.5599999998</v>
      </c>
      <c r="F16" s="169">
        <f t="shared" si="0"/>
        <v>25500</v>
      </c>
      <c r="G16" s="169">
        <f t="shared" si="0"/>
        <v>1777870.5599999998</v>
      </c>
      <c r="H16" s="62"/>
      <c r="I16" s="63"/>
      <c r="J16" s="64"/>
      <c r="K16" s="64">
        <f t="shared" si="0"/>
        <v>850</v>
      </c>
      <c r="L16" s="171">
        <f t="shared" si="0"/>
        <v>153720</v>
      </c>
      <c r="M16" s="65"/>
      <c r="N16" s="66"/>
    </row>
    <row r="17" spans="1:255" x14ac:dyDescent="0.2">
      <c r="B17" s="832"/>
      <c r="C17" s="834"/>
      <c r="D17" s="126" t="s">
        <v>51</v>
      </c>
      <c r="E17" s="169">
        <f t="shared" si="0"/>
        <v>113801492.18000011</v>
      </c>
      <c r="F17" s="169">
        <f t="shared" si="0"/>
        <v>1459758.2600000054</v>
      </c>
      <c r="G17" s="169">
        <f t="shared" si="0"/>
        <v>112341733.92000011</v>
      </c>
      <c r="H17" s="62"/>
      <c r="I17" s="63"/>
      <c r="J17" s="64">
        <f t="shared" si="0"/>
        <v>32200</v>
      </c>
      <c r="K17" s="64">
        <f t="shared" si="0"/>
        <v>234420.84499999997</v>
      </c>
      <c r="L17" s="171">
        <f t="shared" si="0"/>
        <v>164532241.50999981</v>
      </c>
      <c r="M17" s="65"/>
      <c r="N17" s="66">
        <f t="shared" si="0"/>
        <v>0.7</v>
      </c>
    </row>
    <row r="18" spans="1:255" x14ac:dyDescent="0.2">
      <c r="B18" s="832"/>
      <c r="C18" s="834"/>
      <c r="D18" s="127" t="s">
        <v>52</v>
      </c>
      <c r="E18" s="172"/>
      <c r="F18" s="172"/>
      <c r="G18" s="172"/>
      <c r="H18" s="68"/>
      <c r="I18" s="69"/>
      <c r="J18" s="70"/>
      <c r="K18" s="70"/>
      <c r="L18" s="174"/>
      <c r="M18" s="71"/>
      <c r="N18" s="72"/>
    </row>
    <row r="19" spans="1:255" s="351" customFormat="1" x14ac:dyDescent="0.2">
      <c r="A19" s="348"/>
      <c r="B19" s="832"/>
      <c r="C19" s="834"/>
      <c r="D19" s="127" t="s">
        <v>53</v>
      </c>
      <c r="E19" s="174">
        <f>+E9</f>
        <v>225000</v>
      </c>
      <c r="F19" s="174"/>
      <c r="G19" s="174">
        <f>+G9</f>
        <v>225000</v>
      </c>
      <c r="H19" s="68"/>
      <c r="I19" s="69"/>
      <c r="J19" s="70"/>
      <c r="K19" s="70"/>
      <c r="L19" s="174">
        <f>+L9</f>
        <v>500</v>
      </c>
      <c r="M19" s="71"/>
      <c r="N19" s="72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  <c r="IU19" s="143"/>
    </row>
    <row r="20" spans="1:255" x14ac:dyDescent="0.2">
      <c r="B20" s="833"/>
      <c r="C20" s="835"/>
      <c r="D20" s="129" t="s">
        <v>54</v>
      </c>
      <c r="E20" s="175">
        <f t="shared" ref="E20:N20" si="1">SUM(E15:E19)</f>
        <v>347587753.6500001</v>
      </c>
      <c r="F20" s="175">
        <f t="shared" si="1"/>
        <v>29713285.910000008</v>
      </c>
      <c r="G20" s="175">
        <f t="shared" si="1"/>
        <v>317874467.74000013</v>
      </c>
      <c r="H20" s="122"/>
      <c r="I20" s="76"/>
      <c r="J20" s="77">
        <f t="shared" si="1"/>
        <v>34117.07</v>
      </c>
      <c r="K20" s="77">
        <f t="shared" si="1"/>
        <v>344791.43900000001</v>
      </c>
      <c r="L20" s="177">
        <f t="shared" si="1"/>
        <v>195418484.77999982</v>
      </c>
      <c r="M20" s="78"/>
      <c r="N20" s="79">
        <f t="shared" si="1"/>
        <v>0.7</v>
      </c>
    </row>
    <row r="21" spans="1:255" ht="12.75" customHeight="1" x14ac:dyDescent="0.2">
      <c r="B21" s="837" t="s">
        <v>56</v>
      </c>
      <c r="C21" s="836" t="s">
        <v>57</v>
      </c>
      <c r="D21" s="125" t="s">
        <v>49</v>
      </c>
      <c r="E21" s="178">
        <v>71864909.590000004</v>
      </c>
      <c r="F21" s="178">
        <f>+E21-G21</f>
        <v>7523512.6600000113</v>
      </c>
      <c r="G21" s="157">
        <v>64341396.929999992</v>
      </c>
      <c r="H21" s="56">
        <v>549167.42999999993</v>
      </c>
      <c r="I21" s="57"/>
      <c r="J21" s="58">
        <v>8328.27</v>
      </c>
      <c r="K21" s="58">
        <v>49027.16</v>
      </c>
      <c r="L21" s="168">
        <v>26602226.25</v>
      </c>
      <c r="M21" s="59"/>
      <c r="N21" s="60">
        <v>76.190000000000012</v>
      </c>
    </row>
    <row r="22" spans="1:255" x14ac:dyDescent="0.2">
      <c r="B22" s="831"/>
      <c r="C22" s="834"/>
      <c r="D22" s="127" t="s">
        <v>50</v>
      </c>
      <c r="E22" s="159">
        <v>6000</v>
      </c>
      <c r="F22" s="159"/>
      <c r="G22" s="159">
        <v>6000</v>
      </c>
      <c r="H22" s="56"/>
      <c r="I22" s="57"/>
      <c r="J22" s="58"/>
      <c r="K22" s="58">
        <v>56.673000000000002</v>
      </c>
      <c r="L22" s="168">
        <v>300</v>
      </c>
      <c r="M22" s="59"/>
      <c r="N22" s="60">
        <v>6.0179999999999998</v>
      </c>
    </row>
    <row r="23" spans="1:255" ht="13.5" thickBot="1" x14ac:dyDescent="0.25">
      <c r="B23" s="831"/>
      <c r="C23" s="834"/>
      <c r="D23" s="130" t="s">
        <v>54</v>
      </c>
      <c r="E23" s="179">
        <v>71870909.590000004</v>
      </c>
      <c r="F23" s="179">
        <f>+E23-G23</f>
        <v>7523512.6600000113</v>
      </c>
      <c r="G23" s="179">
        <v>64347396.929999992</v>
      </c>
      <c r="H23" s="86">
        <v>549167.42999999993</v>
      </c>
      <c r="I23" s="319"/>
      <c r="J23" s="87">
        <v>8328.27</v>
      </c>
      <c r="K23" s="87">
        <v>49083.833000000006</v>
      </c>
      <c r="L23" s="181">
        <v>26602526.25</v>
      </c>
      <c r="M23" s="182"/>
      <c r="N23" s="88">
        <v>82.208000000000013</v>
      </c>
    </row>
    <row r="24" spans="1:255" ht="14.25" customHeight="1" thickTop="1" x14ac:dyDescent="0.2">
      <c r="B24" s="825" t="s">
        <v>58</v>
      </c>
      <c r="C24" s="826"/>
      <c r="D24" s="131" t="s">
        <v>49</v>
      </c>
      <c r="E24" s="183">
        <f t="shared" ref="E24:N25" si="2">+E15+E21</f>
        <v>303622800.5</v>
      </c>
      <c r="F24" s="183">
        <f t="shared" si="2"/>
        <v>35751540.310000017</v>
      </c>
      <c r="G24" s="184">
        <f t="shared" si="2"/>
        <v>267871260.19</v>
      </c>
      <c r="H24" s="92">
        <f t="shared" si="2"/>
        <v>549167.42999999993</v>
      </c>
      <c r="I24" s="94"/>
      <c r="J24" s="93">
        <f t="shared" si="2"/>
        <v>10245.34</v>
      </c>
      <c r="K24" s="93">
        <f t="shared" si="2"/>
        <v>158547.75400000002</v>
      </c>
      <c r="L24" s="186">
        <f t="shared" si="2"/>
        <v>57334249.519999996</v>
      </c>
      <c r="M24" s="187"/>
      <c r="N24" s="188">
        <f t="shared" si="2"/>
        <v>76.190000000000012</v>
      </c>
    </row>
    <row r="25" spans="1:255" x14ac:dyDescent="0.2">
      <c r="B25" s="827"/>
      <c r="C25" s="828"/>
      <c r="D25" s="132" t="s">
        <v>50</v>
      </c>
      <c r="E25" s="169">
        <f t="shared" si="2"/>
        <v>1809370.5599999998</v>
      </c>
      <c r="F25" s="169">
        <f t="shared" si="2"/>
        <v>25500</v>
      </c>
      <c r="G25" s="189">
        <f t="shared" si="2"/>
        <v>1783870.5599999998</v>
      </c>
      <c r="H25" s="62"/>
      <c r="I25" s="63"/>
      <c r="J25" s="64"/>
      <c r="K25" s="64">
        <f t="shared" si="2"/>
        <v>906.673</v>
      </c>
      <c r="L25" s="171">
        <f t="shared" si="2"/>
        <v>154020</v>
      </c>
      <c r="M25" s="65"/>
      <c r="N25" s="66">
        <f t="shared" si="2"/>
        <v>6.0179999999999998</v>
      </c>
    </row>
    <row r="26" spans="1:255" x14ac:dyDescent="0.2">
      <c r="B26" s="827"/>
      <c r="C26" s="828"/>
      <c r="D26" s="132" t="s">
        <v>51</v>
      </c>
      <c r="E26" s="169">
        <f t="shared" ref="E26:N26" si="3">+E17</f>
        <v>113801492.18000011</v>
      </c>
      <c r="F26" s="169">
        <f t="shared" si="3"/>
        <v>1459758.2600000054</v>
      </c>
      <c r="G26" s="189">
        <f t="shared" si="3"/>
        <v>112341733.92000011</v>
      </c>
      <c r="H26" s="62"/>
      <c r="I26" s="63"/>
      <c r="J26" s="64">
        <f t="shared" si="3"/>
        <v>32200</v>
      </c>
      <c r="K26" s="64">
        <f t="shared" si="3"/>
        <v>234420.84499999997</v>
      </c>
      <c r="L26" s="171">
        <f t="shared" si="3"/>
        <v>164532241.50999981</v>
      </c>
      <c r="M26" s="65"/>
      <c r="N26" s="66">
        <f t="shared" si="3"/>
        <v>0.7</v>
      </c>
    </row>
    <row r="27" spans="1:255" x14ac:dyDescent="0.2">
      <c r="B27" s="827"/>
      <c r="C27" s="828"/>
      <c r="D27" s="133" t="s">
        <v>52</v>
      </c>
      <c r="E27" s="172"/>
      <c r="F27" s="172"/>
      <c r="G27" s="190"/>
      <c r="H27" s="68"/>
      <c r="I27" s="69"/>
      <c r="J27" s="70"/>
      <c r="K27" s="70"/>
      <c r="L27" s="174"/>
      <c r="M27" s="71"/>
      <c r="N27" s="72"/>
    </row>
    <row r="28" spans="1:255" x14ac:dyDescent="0.2">
      <c r="B28" s="827"/>
      <c r="C28" s="828"/>
      <c r="D28" s="134" t="s">
        <v>53</v>
      </c>
      <c r="E28" s="191">
        <f>+E19</f>
        <v>225000</v>
      </c>
      <c r="F28" s="191"/>
      <c r="G28" s="192">
        <f>+G19</f>
        <v>225000</v>
      </c>
      <c r="H28" s="102"/>
      <c r="I28" s="104"/>
      <c r="J28" s="103"/>
      <c r="K28" s="103"/>
      <c r="L28" s="194">
        <f>+L19</f>
        <v>500</v>
      </c>
      <c r="M28" s="195"/>
      <c r="N28" s="105"/>
    </row>
    <row r="29" spans="1:255" ht="14.25" customHeight="1" thickBot="1" x14ac:dyDescent="0.25">
      <c r="B29" s="829"/>
      <c r="C29" s="830"/>
      <c r="D29" s="135" t="s">
        <v>37</v>
      </c>
      <c r="E29" s="196">
        <v>419458663.24000013</v>
      </c>
      <c r="F29" s="196">
        <f>+E29-G29</f>
        <v>37236798.569999993</v>
      </c>
      <c r="G29" s="197">
        <v>382221864.67000014</v>
      </c>
      <c r="H29" s="110">
        <v>549167.42999999993</v>
      </c>
      <c r="I29" s="111"/>
      <c r="J29" s="108">
        <v>42445.34</v>
      </c>
      <c r="K29" s="108">
        <v>393875.272</v>
      </c>
      <c r="L29" s="196">
        <v>222021011.02999985</v>
      </c>
      <c r="M29" s="109"/>
      <c r="N29" s="112">
        <v>82.908000000000001</v>
      </c>
    </row>
    <row r="30" spans="1:255" ht="21" customHeight="1" thickTop="1" x14ac:dyDescent="0.2"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</row>
    <row r="31" spans="1:255" x14ac:dyDescent="0.2">
      <c r="B31" s="199" t="s">
        <v>69</v>
      </c>
    </row>
    <row r="33" spans="13:13" x14ac:dyDescent="0.2">
      <c r="M33" s="350"/>
    </row>
    <row r="34" spans="13:13" x14ac:dyDescent="0.2">
      <c r="M34" s="350"/>
    </row>
    <row r="35" spans="13:13" x14ac:dyDescent="0.2">
      <c r="M35" s="350"/>
    </row>
    <row r="36" spans="13:13" x14ac:dyDescent="0.2">
      <c r="M36" s="350"/>
    </row>
  </sheetData>
  <mergeCells count="13">
    <mergeCell ref="B1:N1"/>
    <mergeCell ref="B3:B4"/>
    <mergeCell ref="C3:C4"/>
    <mergeCell ref="D3:D4"/>
    <mergeCell ref="E3:G3"/>
    <mergeCell ref="H3:N3"/>
    <mergeCell ref="B24:C29"/>
    <mergeCell ref="B5:B20"/>
    <mergeCell ref="C5:C10"/>
    <mergeCell ref="C11:C14"/>
    <mergeCell ref="C15:C20"/>
    <mergeCell ref="B21:B23"/>
    <mergeCell ref="C21:C23"/>
  </mergeCells>
  <printOptions horizontalCentered="1"/>
  <pageMargins left="7.874015748031496E-2" right="7.874015748031496E-2" top="0.6692913385826772" bottom="0.78740157480314965" header="0.47244094488188981" footer="0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8"/>
  <sheetViews>
    <sheetView zoomScale="80" zoomScaleNormal="80" workbookViewId="0"/>
  </sheetViews>
  <sheetFormatPr baseColWidth="10" defaultRowHeight="12.75" x14ac:dyDescent="0.2"/>
  <cols>
    <col min="1" max="1" width="4" style="497" customWidth="1"/>
    <col min="2" max="2" width="14.7109375" style="497" customWidth="1"/>
    <col min="3" max="3" width="11.85546875" style="497" customWidth="1"/>
    <col min="4" max="4" width="21.5703125" style="497" bestFit="1" customWidth="1"/>
    <col min="5" max="16" width="16.140625" style="497" customWidth="1"/>
    <col min="17" max="17" width="11.42578125" style="497"/>
    <col min="18" max="18" width="10.85546875" style="497" bestFit="1" customWidth="1"/>
    <col min="19" max="16384" width="11.42578125" style="497"/>
  </cols>
  <sheetData>
    <row r="1" spans="2:17" ht="36" customHeight="1" x14ac:dyDescent="0.2">
      <c r="B1" s="752" t="s">
        <v>99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2"/>
    </row>
    <row r="2" spans="2:17" ht="21.7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2:17" ht="13.5" thickTop="1" x14ac:dyDescent="0.2">
      <c r="B3" s="753" t="s">
        <v>32</v>
      </c>
      <c r="C3" s="755" t="s">
        <v>33</v>
      </c>
      <c r="D3" s="757" t="s">
        <v>34</v>
      </c>
      <c r="E3" s="759" t="s">
        <v>35</v>
      </c>
      <c r="F3" s="760"/>
      <c r="G3" s="761"/>
      <c r="H3" s="762" t="s">
        <v>36</v>
      </c>
      <c r="I3" s="763"/>
      <c r="J3" s="763"/>
      <c r="K3" s="763"/>
      <c r="L3" s="763"/>
      <c r="M3" s="763"/>
      <c r="N3" s="763"/>
      <c r="O3" s="763"/>
      <c r="P3" s="764"/>
    </row>
    <row r="4" spans="2:17" ht="116.25" customHeight="1" thickBot="1" x14ac:dyDescent="0.25">
      <c r="B4" s="754"/>
      <c r="C4" s="756"/>
      <c r="D4" s="758"/>
      <c r="E4" s="498" t="s">
        <v>37</v>
      </c>
      <c r="F4" s="14" t="s">
        <v>38</v>
      </c>
      <c r="G4" s="15" t="s">
        <v>39</v>
      </c>
      <c r="H4" s="16" t="s">
        <v>40</v>
      </c>
      <c r="I4" s="17" t="s">
        <v>41</v>
      </c>
      <c r="J4" s="18" t="s">
        <v>42</v>
      </c>
      <c r="K4" s="19" t="s">
        <v>43</v>
      </c>
      <c r="L4" s="19" t="s">
        <v>76</v>
      </c>
      <c r="M4" s="19" t="s">
        <v>77</v>
      </c>
      <c r="N4" s="19" t="s">
        <v>78</v>
      </c>
      <c r="O4" s="18" t="s">
        <v>45</v>
      </c>
      <c r="P4" s="20" t="s">
        <v>46</v>
      </c>
    </row>
    <row r="5" spans="2:17" ht="15.75" thickTop="1" x14ac:dyDescent="0.25">
      <c r="B5" s="743" t="s">
        <v>47</v>
      </c>
      <c r="C5" s="746" t="s">
        <v>48</v>
      </c>
      <c r="D5" s="520" t="s">
        <v>49</v>
      </c>
      <c r="E5" s="521">
        <v>580328679.34000003</v>
      </c>
      <c r="F5" s="522">
        <v>40210039.950000003</v>
      </c>
      <c r="G5" s="523">
        <v>540118639.38999999</v>
      </c>
      <c r="H5" s="524">
        <v>0</v>
      </c>
      <c r="I5" s="525">
        <v>0</v>
      </c>
      <c r="J5" s="526" t="s">
        <v>97</v>
      </c>
      <c r="K5" s="527">
        <v>102166.48499999999</v>
      </c>
      <c r="L5" s="528">
        <v>58401534.089999981</v>
      </c>
      <c r="M5" s="529">
        <v>0</v>
      </c>
      <c r="N5" s="529">
        <v>58401534.089999981</v>
      </c>
      <c r="O5" s="525">
        <v>0</v>
      </c>
      <c r="P5" s="530">
        <v>0</v>
      </c>
    </row>
    <row r="6" spans="2:17" ht="15" x14ac:dyDescent="0.25">
      <c r="B6" s="744"/>
      <c r="C6" s="747"/>
      <c r="D6" s="515" t="s">
        <v>50</v>
      </c>
      <c r="E6" s="531" t="s">
        <v>97</v>
      </c>
      <c r="F6" s="532">
        <v>0</v>
      </c>
      <c r="G6" s="533" t="s">
        <v>97</v>
      </c>
      <c r="H6" s="534">
        <v>0</v>
      </c>
      <c r="I6" s="535">
        <v>0</v>
      </c>
      <c r="J6" s="536">
        <v>0</v>
      </c>
      <c r="K6" s="537" t="s">
        <v>97</v>
      </c>
      <c r="L6" s="538" t="s">
        <v>97</v>
      </c>
      <c r="M6" s="539">
        <v>0</v>
      </c>
      <c r="N6" s="539" t="s">
        <v>97</v>
      </c>
      <c r="O6" s="540">
        <v>0</v>
      </c>
      <c r="P6" s="541">
        <v>0</v>
      </c>
    </row>
    <row r="7" spans="2:17" ht="15" x14ac:dyDescent="0.25">
      <c r="B7" s="744"/>
      <c r="C7" s="747"/>
      <c r="D7" s="515" t="s">
        <v>85</v>
      </c>
      <c r="E7" s="542">
        <v>167433843.37999871</v>
      </c>
      <c r="F7" s="543">
        <v>3473741.57</v>
      </c>
      <c r="G7" s="533">
        <v>163960101.80999872</v>
      </c>
      <c r="H7" s="534">
        <v>0</v>
      </c>
      <c r="I7" s="544">
        <v>0</v>
      </c>
      <c r="J7" s="545" t="s">
        <v>97</v>
      </c>
      <c r="K7" s="546">
        <v>257108.69399999996</v>
      </c>
      <c r="L7" s="547">
        <v>193896947.81999993</v>
      </c>
      <c r="M7" s="548">
        <v>108</v>
      </c>
      <c r="N7" s="549">
        <v>193896839.81999993</v>
      </c>
      <c r="O7" s="535">
        <v>0</v>
      </c>
      <c r="P7" s="541">
        <v>0</v>
      </c>
    </row>
    <row r="8" spans="2:17" ht="15" x14ac:dyDescent="0.25">
      <c r="B8" s="744"/>
      <c r="C8" s="747"/>
      <c r="D8" s="514" t="s">
        <v>52</v>
      </c>
      <c r="E8" s="542" t="s">
        <v>97</v>
      </c>
      <c r="F8" s="532" t="s">
        <v>97</v>
      </c>
      <c r="G8" s="550" t="s">
        <v>97</v>
      </c>
      <c r="H8" s="551">
        <v>0</v>
      </c>
      <c r="I8" s="544">
        <v>0</v>
      </c>
      <c r="J8" s="545">
        <v>0</v>
      </c>
      <c r="K8" s="552" t="s">
        <v>97</v>
      </c>
      <c r="L8" s="547" t="s">
        <v>97</v>
      </c>
      <c r="M8" s="548">
        <v>0</v>
      </c>
      <c r="N8" s="548" t="s">
        <v>97</v>
      </c>
      <c r="O8" s="535">
        <v>0</v>
      </c>
      <c r="P8" s="541">
        <v>0</v>
      </c>
    </row>
    <row r="9" spans="2:17" ht="15" x14ac:dyDescent="0.25">
      <c r="B9" s="744"/>
      <c r="C9" s="747"/>
      <c r="D9" s="514" t="s">
        <v>53</v>
      </c>
      <c r="E9" s="553">
        <v>1734419.48</v>
      </c>
      <c r="F9" s="554">
        <v>0</v>
      </c>
      <c r="G9" s="555">
        <v>1734419.48</v>
      </c>
      <c r="H9" s="556">
        <v>0</v>
      </c>
      <c r="I9" s="544">
        <v>0</v>
      </c>
      <c r="J9" s="545">
        <v>0</v>
      </c>
      <c r="K9" s="557">
        <v>0</v>
      </c>
      <c r="L9" s="558">
        <v>13948.17</v>
      </c>
      <c r="M9" s="549">
        <v>0</v>
      </c>
      <c r="N9" s="559">
        <v>13948.17</v>
      </c>
      <c r="O9" s="535">
        <v>0</v>
      </c>
      <c r="P9" s="541">
        <v>0</v>
      </c>
    </row>
    <row r="10" spans="2:17" x14ac:dyDescent="0.2">
      <c r="B10" s="744"/>
      <c r="C10" s="748"/>
      <c r="D10" s="502" t="s">
        <v>54</v>
      </c>
      <c r="E10" s="560">
        <v>749627141.04999876</v>
      </c>
      <c r="F10" s="561">
        <v>43743991.520000003</v>
      </c>
      <c r="G10" s="562">
        <v>705883149.52999878</v>
      </c>
      <c r="H10" s="560">
        <v>0</v>
      </c>
      <c r="I10" s="561">
        <v>0</v>
      </c>
      <c r="J10" s="563">
        <v>51809.69</v>
      </c>
      <c r="K10" s="561">
        <v>359335.24899999995</v>
      </c>
      <c r="L10" s="563">
        <v>252315504.02999991</v>
      </c>
      <c r="M10" s="561">
        <v>108</v>
      </c>
      <c r="N10" s="563">
        <v>252315396.02999991</v>
      </c>
      <c r="O10" s="561">
        <v>0</v>
      </c>
      <c r="P10" s="564">
        <v>0</v>
      </c>
      <c r="Q10" s="505"/>
    </row>
    <row r="11" spans="2:17" x14ac:dyDescent="0.2">
      <c r="B11" s="744"/>
      <c r="C11" s="747" t="s">
        <v>55</v>
      </c>
      <c r="D11" s="516" t="s">
        <v>49</v>
      </c>
      <c r="E11" s="565" t="s">
        <v>97</v>
      </c>
      <c r="F11" s="566" t="s">
        <v>97</v>
      </c>
      <c r="G11" s="567">
        <v>26056391.630000003</v>
      </c>
      <c r="H11" s="544">
        <v>0</v>
      </c>
      <c r="I11" s="544">
        <v>0</v>
      </c>
      <c r="J11" s="545">
        <v>0</v>
      </c>
      <c r="K11" s="568" t="s">
        <v>97</v>
      </c>
      <c r="L11" s="569">
        <v>2763175.5900000008</v>
      </c>
      <c r="M11" s="570">
        <v>357</v>
      </c>
      <c r="N11" s="571">
        <v>2762818.5900000008</v>
      </c>
      <c r="O11" s="535">
        <v>0</v>
      </c>
      <c r="P11" s="541">
        <v>0</v>
      </c>
    </row>
    <row r="12" spans="2:17" ht="13.5" customHeight="1" x14ac:dyDescent="0.2">
      <c r="B12" s="744"/>
      <c r="C12" s="747"/>
      <c r="D12" s="515" t="s">
        <v>50</v>
      </c>
      <c r="E12" s="565">
        <v>2612019.0831150003</v>
      </c>
      <c r="F12" s="572">
        <v>0</v>
      </c>
      <c r="G12" s="573">
        <v>2612019.0831150003</v>
      </c>
      <c r="H12" s="544">
        <v>0</v>
      </c>
      <c r="I12" s="544">
        <v>0</v>
      </c>
      <c r="J12" s="545">
        <v>0</v>
      </c>
      <c r="K12" s="545">
        <v>0</v>
      </c>
      <c r="L12" s="574">
        <v>374146.678655</v>
      </c>
      <c r="M12" s="549">
        <v>0</v>
      </c>
      <c r="N12" s="571">
        <v>374146.678655</v>
      </c>
      <c r="O12" s="535">
        <v>0</v>
      </c>
      <c r="P12" s="541">
        <v>0</v>
      </c>
    </row>
    <row r="13" spans="2:17" x14ac:dyDescent="0.2">
      <c r="B13" s="744"/>
      <c r="C13" s="747"/>
      <c r="D13" s="515" t="s">
        <v>85</v>
      </c>
      <c r="E13" s="565">
        <v>6406544.3700000001</v>
      </c>
      <c r="F13" s="575">
        <v>0</v>
      </c>
      <c r="G13" s="576">
        <v>6406544.3700000001</v>
      </c>
      <c r="H13" s="577">
        <v>0</v>
      </c>
      <c r="I13" s="544">
        <v>0</v>
      </c>
      <c r="J13" s="545">
        <v>0</v>
      </c>
      <c r="K13" s="546" t="s">
        <v>97</v>
      </c>
      <c r="L13" s="578">
        <v>633942.2300000001</v>
      </c>
      <c r="M13" s="579">
        <v>0</v>
      </c>
      <c r="N13" s="571">
        <v>633942.2300000001</v>
      </c>
      <c r="O13" s="535">
        <v>0</v>
      </c>
      <c r="P13" s="541">
        <v>0</v>
      </c>
      <c r="Q13" s="505"/>
    </row>
    <row r="14" spans="2:17" x14ac:dyDescent="0.2">
      <c r="B14" s="744"/>
      <c r="C14" s="747"/>
      <c r="D14" s="515" t="s">
        <v>52</v>
      </c>
      <c r="E14" s="565" t="s">
        <v>97</v>
      </c>
      <c r="F14" s="580" t="s">
        <v>97</v>
      </c>
      <c r="G14" s="581" t="s">
        <v>97</v>
      </c>
      <c r="H14" s="544">
        <v>0</v>
      </c>
      <c r="I14" s="544">
        <v>0</v>
      </c>
      <c r="J14" s="545">
        <v>0</v>
      </c>
      <c r="K14" s="574" t="s">
        <v>97</v>
      </c>
      <c r="L14" s="552" t="s">
        <v>97</v>
      </c>
      <c r="M14" s="570">
        <v>0</v>
      </c>
      <c r="N14" s="571" t="s">
        <v>97</v>
      </c>
      <c r="O14" s="582">
        <v>0</v>
      </c>
      <c r="P14" s="541">
        <v>0</v>
      </c>
    </row>
    <row r="15" spans="2:17" x14ac:dyDescent="0.2">
      <c r="B15" s="744"/>
      <c r="C15" s="747"/>
      <c r="D15" s="514" t="s">
        <v>53</v>
      </c>
      <c r="E15" s="583" t="s">
        <v>97</v>
      </c>
      <c r="F15" s="584">
        <v>0</v>
      </c>
      <c r="G15" s="585" t="s">
        <v>97</v>
      </c>
      <c r="H15" s="544">
        <v>0</v>
      </c>
      <c r="I15" s="586">
        <v>0</v>
      </c>
      <c r="J15" s="587">
        <v>0</v>
      </c>
      <c r="K15" s="588">
        <v>0</v>
      </c>
      <c r="L15" s="558" t="s">
        <v>97</v>
      </c>
      <c r="M15" s="549">
        <v>0</v>
      </c>
      <c r="N15" s="571" t="s">
        <v>97</v>
      </c>
      <c r="O15" s="589">
        <v>0</v>
      </c>
      <c r="P15" s="590">
        <v>0</v>
      </c>
    </row>
    <row r="16" spans="2:17" x14ac:dyDescent="0.2">
      <c r="B16" s="744"/>
      <c r="C16" s="748"/>
      <c r="D16" s="502" t="s">
        <v>54</v>
      </c>
      <c r="E16" s="560">
        <v>35857099.413115002</v>
      </c>
      <c r="F16" s="561">
        <v>665000</v>
      </c>
      <c r="G16" s="562">
        <v>35192099.413115002</v>
      </c>
      <c r="H16" s="560">
        <v>0</v>
      </c>
      <c r="I16" s="561">
        <v>0</v>
      </c>
      <c r="J16" s="563">
        <v>0</v>
      </c>
      <c r="K16" s="561">
        <v>2980.8</v>
      </c>
      <c r="L16" s="563">
        <v>3790790.0986550008</v>
      </c>
      <c r="M16" s="561">
        <v>357</v>
      </c>
      <c r="N16" s="563">
        <v>3790433.0986550008</v>
      </c>
      <c r="O16" s="561">
        <v>0</v>
      </c>
      <c r="P16" s="564">
        <v>0</v>
      </c>
      <c r="Q16" s="505"/>
    </row>
    <row r="17" spans="2:17" x14ac:dyDescent="0.2">
      <c r="B17" s="744"/>
      <c r="C17" s="747" t="s">
        <v>37</v>
      </c>
      <c r="D17" s="516" t="s">
        <v>49</v>
      </c>
      <c r="E17" s="583" t="s">
        <v>97</v>
      </c>
      <c r="F17" s="591" t="s">
        <v>97</v>
      </c>
      <c r="G17" s="592">
        <v>566175031.01999998</v>
      </c>
      <c r="H17" s="593">
        <v>0</v>
      </c>
      <c r="I17" s="594">
        <v>0</v>
      </c>
      <c r="J17" s="594" t="s">
        <v>97</v>
      </c>
      <c r="K17" s="594" t="s">
        <v>97</v>
      </c>
      <c r="L17" s="594">
        <v>61164709.679999985</v>
      </c>
      <c r="M17" s="591">
        <v>357</v>
      </c>
      <c r="N17" s="595">
        <v>61164352.679999985</v>
      </c>
      <c r="O17" s="594">
        <v>0</v>
      </c>
      <c r="P17" s="596">
        <v>0</v>
      </c>
    </row>
    <row r="18" spans="2:17" x14ac:dyDescent="0.2">
      <c r="B18" s="744"/>
      <c r="C18" s="747"/>
      <c r="D18" s="515" t="s">
        <v>50</v>
      </c>
      <c r="E18" s="583" t="s">
        <v>97</v>
      </c>
      <c r="F18" s="591">
        <v>0</v>
      </c>
      <c r="G18" s="592" t="s">
        <v>97</v>
      </c>
      <c r="H18" s="597">
        <v>0</v>
      </c>
      <c r="I18" s="594">
        <v>0</v>
      </c>
      <c r="J18" s="594">
        <v>0</v>
      </c>
      <c r="K18" s="594">
        <v>0</v>
      </c>
      <c r="L18" s="594" t="s">
        <v>97</v>
      </c>
      <c r="M18" s="591">
        <v>0</v>
      </c>
      <c r="N18" s="597" t="s">
        <v>97</v>
      </c>
      <c r="O18" s="597">
        <v>0</v>
      </c>
      <c r="P18" s="596">
        <v>0</v>
      </c>
    </row>
    <row r="19" spans="2:17" x14ac:dyDescent="0.2">
      <c r="B19" s="744"/>
      <c r="C19" s="747"/>
      <c r="D19" s="515" t="s">
        <v>85</v>
      </c>
      <c r="E19" s="583">
        <v>173840387.74999872</v>
      </c>
      <c r="F19" s="598">
        <v>3473741.57</v>
      </c>
      <c r="G19" s="599">
        <v>170366646.17999873</v>
      </c>
      <c r="H19" s="600">
        <v>0</v>
      </c>
      <c r="I19" s="601">
        <v>0</v>
      </c>
      <c r="J19" s="601" t="s">
        <v>97</v>
      </c>
      <c r="K19" s="601" t="s">
        <v>97</v>
      </c>
      <c r="L19" s="601">
        <v>194530890.04999992</v>
      </c>
      <c r="M19" s="598">
        <v>108</v>
      </c>
      <c r="N19" s="598">
        <v>194530782.04999992</v>
      </c>
      <c r="O19" s="600">
        <v>0</v>
      </c>
      <c r="P19" s="602">
        <v>0</v>
      </c>
    </row>
    <row r="20" spans="2:17" x14ac:dyDescent="0.2">
      <c r="B20" s="744"/>
      <c r="C20" s="747"/>
      <c r="D20" s="515" t="s">
        <v>52</v>
      </c>
      <c r="E20" s="583" t="s">
        <v>97</v>
      </c>
      <c r="F20" s="598" t="s">
        <v>97</v>
      </c>
      <c r="G20" s="603" t="s">
        <v>97</v>
      </c>
      <c r="H20" s="604">
        <v>0</v>
      </c>
      <c r="I20" s="598">
        <v>0</v>
      </c>
      <c r="J20" s="598">
        <v>0</v>
      </c>
      <c r="K20" s="598" t="s">
        <v>97</v>
      </c>
      <c r="L20" s="598" t="s">
        <v>97</v>
      </c>
      <c r="M20" s="598">
        <v>0</v>
      </c>
      <c r="N20" s="598" t="s">
        <v>97</v>
      </c>
      <c r="O20" s="598">
        <v>0</v>
      </c>
      <c r="P20" s="605">
        <v>0</v>
      </c>
    </row>
    <row r="21" spans="2:17" x14ac:dyDescent="0.2">
      <c r="B21" s="744"/>
      <c r="C21" s="747"/>
      <c r="D21" s="514" t="s">
        <v>53</v>
      </c>
      <c r="E21" s="583" t="s">
        <v>97</v>
      </c>
      <c r="F21" s="606">
        <v>0</v>
      </c>
      <c r="G21" s="607">
        <v>1851563.81</v>
      </c>
      <c r="H21" s="608">
        <v>0</v>
      </c>
      <c r="I21" s="609">
        <v>0</v>
      </c>
      <c r="J21" s="609">
        <v>0</v>
      </c>
      <c r="K21" s="609">
        <v>0</v>
      </c>
      <c r="L21" s="609" t="s">
        <v>97</v>
      </c>
      <c r="M21" s="610">
        <v>0</v>
      </c>
      <c r="N21" s="611">
        <v>33473.769999999997</v>
      </c>
      <c r="O21" s="608">
        <v>0</v>
      </c>
      <c r="P21" s="612">
        <v>0</v>
      </c>
    </row>
    <row r="22" spans="2:17" x14ac:dyDescent="0.2">
      <c r="B22" s="745"/>
      <c r="C22" s="748"/>
      <c r="D22" s="502" t="s">
        <v>54</v>
      </c>
      <c r="E22" s="562">
        <v>785484240.46311367</v>
      </c>
      <c r="F22" s="562">
        <v>44408991.520000003</v>
      </c>
      <c r="G22" s="563">
        <v>741075248.94311368</v>
      </c>
      <c r="H22" s="613">
        <v>0</v>
      </c>
      <c r="I22" s="562">
        <v>0</v>
      </c>
      <c r="J22" s="562">
        <v>51809.69</v>
      </c>
      <c r="K22" s="562">
        <v>362316.04899999994</v>
      </c>
      <c r="L22" s="562">
        <v>256106294.12865493</v>
      </c>
      <c r="M22" s="562">
        <v>465</v>
      </c>
      <c r="N22" s="562">
        <v>256105829.12865493</v>
      </c>
      <c r="O22" s="562">
        <v>0</v>
      </c>
      <c r="P22" s="564">
        <v>0</v>
      </c>
      <c r="Q22" s="505"/>
    </row>
    <row r="23" spans="2:17" x14ac:dyDescent="0.2">
      <c r="B23" s="749" t="s">
        <v>56</v>
      </c>
      <c r="C23" s="747" t="s">
        <v>57</v>
      </c>
      <c r="D23" s="517" t="s">
        <v>49</v>
      </c>
      <c r="E23" s="565">
        <v>82771754.640002012</v>
      </c>
      <c r="F23" s="614">
        <v>15025430.059999999</v>
      </c>
      <c r="G23" s="615">
        <v>67746324.58000201</v>
      </c>
      <c r="H23" s="544">
        <v>509985.43000000005</v>
      </c>
      <c r="I23" s="544">
        <v>77866.64999999998</v>
      </c>
      <c r="J23" s="545">
        <v>3877.7600000000007</v>
      </c>
      <c r="K23" s="544">
        <v>16895.495999999996</v>
      </c>
      <c r="L23" s="616">
        <v>16856594.009999994</v>
      </c>
      <c r="M23" s="574">
        <v>2237.25</v>
      </c>
      <c r="N23" s="574">
        <v>16854356.759999994</v>
      </c>
      <c r="O23" s="617">
        <v>1117.5169999999998</v>
      </c>
      <c r="P23" s="618">
        <v>45.79</v>
      </c>
    </row>
    <row r="24" spans="2:17" ht="13.5" customHeight="1" x14ac:dyDescent="0.2">
      <c r="B24" s="744"/>
      <c r="C24" s="747"/>
      <c r="D24" s="515" t="s">
        <v>50</v>
      </c>
      <c r="E24" s="565" t="s">
        <v>97</v>
      </c>
      <c r="F24" s="619">
        <v>0</v>
      </c>
      <c r="G24" s="567" t="s">
        <v>97</v>
      </c>
      <c r="H24" s="617">
        <v>0</v>
      </c>
      <c r="I24" s="568">
        <v>0</v>
      </c>
      <c r="J24" s="568">
        <v>0</v>
      </c>
      <c r="K24" s="574" t="s">
        <v>97</v>
      </c>
      <c r="L24" s="578" t="s">
        <v>97</v>
      </c>
      <c r="M24" s="574">
        <v>0</v>
      </c>
      <c r="N24" s="574" t="s">
        <v>97</v>
      </c>
      <c r="O24" s="617">
        <v>0</v>
      </c>
      <c r="P24" s="618" t="s">
        <v>97</v>
      </c>
    </row>
    <row r="25" spans="2:17" ht="13.5" customHeight="1" x14ac:dyDescent="0.2">
      <c r="B25" s="744"/>
      <c r="C25" s="747"/>
      <c r="D25" s="514" t="s">
        <v>103</v>
      </c>
      <c r="E25" s="565" t="s">
        <v>97</v>
      </c>
      <c r="F25" s="619">
        <v>0</v>
      </c>
      <c r="G25" s="852" t="s">
        <v>97</v>
      </c>
      <c r="H25" s="850">
        <v>0</v>
      </c>
      <c r="I25" s="588">
        <v>0</v>
      </c>
      <c r="J25" s="588">
        <v>0</v>
      </c>
      <c r="K25" s="664" t="s">
        <v>97</v>
      </c>
      <c r="L25" s="552" t="s">
        <v>97</v>
      </c>
      <c r="M25" s="664">
        <v>0</v>
      </c>
      <c r="N25" s="574">
        <v>0</v>
      </c>
      <c r="O25" s="850">
        <v>0</v>
      </c>
      <c r="P25" s="851">
        <v>0</v>
      </c>
    </row>
    <row r="26" spans="2:17" x14ac:dyDescent="0.2">
      <c r="B26" s="744"/>
      <c r="C26" s="747"/>
      <c r="D26" s="514" t="s">
        <v>53</v>
      </c>
      <c r="E26" s="565">
        <v>247053.68999999994</v>
      </c>
      <c r="F26" s="584">
        <v>0</v>
      </c>
      <c r="G26" s="552">
        <v>247053.68999999994</v>
      </c>
      <c r="H26" s="620">
        <v>0</v>
      </c>
      <c r="I26" s="621">
        <v>0</v>
      </c>
      <c r="J26" s="621">
        <v>0</v>
      </c>
      <c r="K26" s="621">
        <v>0</v>
      </c>
      <c r="L26" s="552">
        <v>1818.5000000000002</v>
      </c>
      <c r="M26" s="558">
        <v>0</v>
      </c>
      <c r="N26" s="574">
        <v>1818.5000000000002</v>
      </c>
      <c r="O26" s="622">
        <v>0</v>
      </c>
      <c r="P26" s="623" t="s">
        <v>97</v>
      </c>
    </row>
    <row r="27" spans="2:17" ht="13.5" thickBot="1" x14ac:dyDescent="0.25">
      <c r="B27" s="750"/>
      <c r="C27" s="751"/>
      <c r="D27" s="508" t="s">
        <v>54</v>
      </c>
      <c r="E27" s="624">
        <v>83302003.33000201</v>
      </c>
      <c r="F27" s="624">
        <v>15025430.059999999</v>
      </c>
      <c r="G27" s="625">
        <v>68276573.270002007</v>
      </c>
      <c r="H27" s="626">
        <v>509985.43000000005</v>
      </c>
      <c r="I27" s="624">
        <v>77866.64999999998</v>
      </c>
      <c r="J27" s="624">
        <v>3877.7600000000007</v>
      </c>
      <c r="K27" s="624">
        <v>16900.295999999995</v>
      </c>
      <c r="L27" s="624">
        <v>16879412.509999994</v>
      </c>
      <c r="M27" s="624">
        <v>2237.25</v>
      </c>
      <c r="N27" s="624">
        <v>16877175.259999994</v>
      </c>
      <c r="O27" s="624">
        <v>1117.5169999999998</v>
      </c>
      <c r="P27" s="627">
        <v>77.983000000000004</v>
      </c>
      <c r="Q27" s="505"/>
    </row>
    <row r="28" spans="2:17" x14ac:dyDescent="0.2">
      <c r="B28" s="737" t="s">
        <v>58</v>
      </c>
      <c r="C28" s="738"/>
      <c r="D28" s="518" t="s">
        <v>49</v>
      </c>
      <c r="E28" s="628" t="s">
        <v>100</v>
      </c>
      <c r="F28" s="629" t="s">
        <v>97</v>
      </c>
      <c r="G28" s="630">
        <v>633921355.60000205</v>
      </c>
      <c r="H28" s="631">
        <v>509985.43000000005</v>
      </c>
      <c r="I28" s="629">
        <v>77866.64999999998</v>
      </c>
      <c r="J28" s="629" t="s">
        <v>97</v>
      </c>
      <c r="K28" s="629" t="s">
        <v>97</v>
      </c>
      <c r="L28" s="632">
        <v>78021303.689999983</v>
      </c>
      <c r="M28" s="633">
        <v>2594.25</v>
      </c>
      <c r="N28" s="633">
        <v>78018709.439999983</v>
      </c>
      <c r="O28" s="633">
        <v>1117.5169999999998</v>
      </c>
      <c r="P28" s="634">
        <v>45.79</v>
      </c>
    </row>
    <row r="29" spans="2:17" x14ac:dyDescent="0.2">
      <c r="B29" s="739"/>
      <c r="C29" s="740"/>
      <c r="D29" s="519" t="s">
        <v>50</v>
      </c>
      <c r="E29" s="635">
        <v>2965202.9331150004</v>
      </c>
      <c r="F29" s="635">
        <v>0</v>
      </c>
      <c r="G29" s="636">
        <v>2965202.9331150004</v>
      </c>
      <c r="H29" s="637">
        <v>0</v>
      </c>
      <c r="I29" s="635">
        <v>0</v>
      </c>
      <c r="J29" s="635">
        <v>0</v>
      </c>
      <c r="K29" s="635" t="s">
        <v>97</v>
      </c>
      <c r="L29" s="635" t="s">
        <v>97</v>
      </c>
      <c r="M29" s="635">
        <v>0</v>
      </c>
      <c r="N29" s="635" t="s">
        <v>97</v>
      </c>
      <c r="O29" s="635">
        <v>0</v>
      </c>
      <c r="P29" s="638" t="s">
        <v>97</v>
      </c>
    </row>
    <row r="30" spans="2:17" x14ac:dyDescent="0.2">
      <c r="B30" s="739"/>
      <c r="C30" s="740"/>
      <c r="D30" s="519" t="s">
        <v>51</v>
      </c>
      <c r="E30" s="629">
        <v>173840387.74999872</v>
      </c>
      <c r="F30" s="629">
        <v>3473741.57</v>
      </c>
      <c r="G30" s="630">
        <v>170366646.17999873</v>
      </c>
      <c r="H30" s="629">
        <v>0</v>
      </c>
      <c r="I30" s="629">
        <v>0</v>
      </c>
      <c r="J30" s="629" t="s">
        <v>97</v>
      </c>
      <c r="K30" s="629" t="s">
        <v>97</v>
      </c>
      <c r="L30" s="629">
        <v>194530890.04999992</v>
      </c>
      <c r="M30" s="629">
        <v>108</v>
      </c>
      <c r="N30" s="629">
        <v>194530782.04999992</v>
      </c>
      <c r="O30" s="629">
        <v>0</v>
      </c>
      <c r="P30" s="639">
        <v>0</v>
      </c>
    </row>
    <row r="31" spans="2:17" x14ac:dyDescent="0.2">
      <c r="B31" s="739"/>
      <c r="C31" s="740"/>
      <c r="D31" s="519" t="s">
        <v>52</v>
      </c>
      <c r="E31" s="629" t="s">
        <v>97</v>
      </c>
      <c r="F31" s="629" t="s">
        <v>97</v>
      </c>
      <c r="G31" s="640" t="s">
        <v>97</v>
      </c>
      <c r="H31" s="628">
        <v>0</v>
      </c>
      <c r="I31" s="629">
        <v>0</v>
      </c>
      <c r="J31" s="629">
        <v>0</v>
      </c>
      <c r="K31" s="629" t="s">
        <v>97</v>
      </c>
      <c r="L31" s="629">
        <v>0</v>
      </c>
      <c r="M31" s="629">
        <v>0</v>
      </c>
      <c r="N31" s="629">
        <v>0</v>
      </c>
      <c r="O31" s="629">
        <v>0</v>
      </c>
      <c r="P31" s="641">
        <v>0</v>
      </c>
    </row>
    <row r="32" spans="2:17" x14ac:dyDescent="0.2">
      <c r="B32" s="739"/>
      <c r="C32" s="740"/>
      <c r="D32" s="518" t="s">
        <v>103</v>
      </c>
      <c r="E32" s="853" t="s">
        <v>97</v>
      </c>
      <c r="F32" s="853">
        <v>0</v>
      </c>
      <c r="G32" s="630" t="s">
        <v>97</v>
      </c>
      <c r="H32" s="853">
        <v>0</v>
      </c>
      <c r="I32" s="853">
        <v>0</v>
      </c>
      <c r="J32" s="853">
        <v>0</v>
      </c>
      <c r="K32" s="853" t="s">
        <v>97</v>
      </c>
      <c r="L32" s="853" t="s">
        <v>97</v>
      </c>
      <c r="M32" s="853">
        <v>0</v>
      </c>
      <c r="N32" s="853">
        <v>0</v>
      </c>
      <c r="O32" s="853">
        <v>0</v>
      </c>
      <c r="P32" s="854">
        <v>0</v>
      </c>
    </row>
    <row r="33" spans="2:17" x14ac:dyDescent="0.2">
      <c r="B33" s="739"/>
      <c r="C33" s="740"/>
      <c r="D33" s="518" t="s">
        <v>53</v>
      </c>
      <c r="E33" s="642">
        <v>2098617.5</v>
      </c>
      <c r="F33" s="642">
        <v>0</v>
      </c>
      <c r="G33" s="643">
        <v>2098617.5</v>
      </c>
      <c r="H33" s="642">
        <v>0</v>
      </c>
      <c r="I33" s="642">
        <v>0</v>
      </c>
      <c r="J33" s="642">
        <v>0</v>
      </c>
      <c r="K33" s="642">
        <v>0</v>
      </c>
      <c r="L33" s="642" t="s">
        <v>97</v>
      </c>
      <c r="M33" s="642">
        <v>0</v>
      </c>
      <c r="N33" s="642" t="s">
        <v>97</v>
      </c>
      <c r="O33" s="642">
        <v>0</v>
      </c>
      <c r="P33" s="644">
        <v>0</v>
      </c>
    </row>
    <row r="34" spans="2:17" ht="13.5" thickBot="1" x14ac:dyDescent="0.25">
      <c r="B34" s="741"/>
      <c r="C34" s="742"/>
      <c r="D34" s="511" t="s">
        <v>37</v>
      </c>
      <c r="E34" s="645">
        <v>868786243.79311574</v>
      </c>
      <c r="F34" s="645">
        <v>59434421.580000006</v>
      </c>
      <c r="G34" s="646">
        <v>809351822.21311581</v>
      </c>
      <c r="H34" s="647">
        <v>509985.43000000005</v>
      </c>
      <c r="I34" s="645">
        <v>77866.64999999998</v>
      </c>
      <c r="J34" s="645">
        <v>55687.45</v>
      </c>
      <c r="K34" s="645">
        <v>379216.34499999997</v>
      </c>
      <c r="L34" s="645">
        <v>272985706.63865489</v>
      </c>
      <c r="M34" s="645">
        <v>2702.25</v>
      </c>
      <c r="N34" s="645">
        <v>272983004.38865489</v>
      </c>
      <c r="O34" s="645">
        <v>1117.5169999999998</v>
      </c>
      <c r="P34" s="648">
        <v>77.983000000000004</v>
      </c>
      <c r="Q34" s="505"/>
    </row>
    <row r="35" spans="2:17" ht="21" customHeight="1" thickTop="1" x14ac:dyDescent="0.2">
      <c r="B35" s="512"/>
      <c r="C35" s="512"/>
      <c r="D35" s="512"/>
      <c r="E35" s="512"/>
      <c r="F35" s="512"/>
      <c r="G35" s="512"/>
      <c r="H35" s="512"/>
      <c r="I35" s="512"/>
      <c r="J35" s="512"/>
      <c r="K35" s="512"/>
      <c r="L35" s="512"/>
      <c r="M35" s="512"/>
      <c r="N35" s="512"/>
      <c r="O35" s="512"/>
      <c r="P35" s="512"/>
    </row>
    <row r="36" spans="2:17" x14ac:dyDescent="0.2">
      <c r="B36" s="497" t="s">
        <v>59</v>
      </c>
      <c r="E36" s="513"/>
      <c r="F36" s="513"/>
      <c r="G36" s="513"/>
      <c r="H36" s="513"/>
      <c r="I36" s="513"/>
      <c r="J36" s="513"/>
      <c r="K36" s="513"/>
      <c r="L36" s="513"/>
      <c r="M36" s="513"/>
      <c r="N36" s="513"/>
      <c r="O36" s="513"/>
      <c r="P36" s="513"/>
    </row>
    <row r="37" spans="2:17" x14ac:dyDescent="0.2">
      <c r="B37" s="497" t="s">
        <v>98</v>
      </c>
    </row>
    <row r="38" spans="2:17" x14ac:dyDescent="0.2">
      <c r="E38" s="513"/>
      <c r="F38" s="513"/>
      <c r="G38" s="513"/>
      <c r="H38" s="513"/>
      <c r="I38" s="513"/>
      <c r="J38" s="513"/>
      <c r="K38" s="513"/>
      <c r="L38" s="513"/>
      <c r="O38" s="513"/>
      <c r="P38" s="513"/>
    </row>
  </sheetData>
  <mergeCells count="13">
    <mergeCell ref="B1:P1"/>
    <mergeCell ref="B3:B4"/>
    <mergeCell ref="C3:C4"/>
    <mergeCell ref="D3:D4"/>
    <mergeCell ref="E3:G3"/>
    <mergeCell ref="H3:P3"/>
    <mergeCell ref="B28:C34"/>
    <mergeCell ref="B5:B22"/>
    <mergeCell ref="C5:C10"/>
    <mergeCell ref="C11:C16"/>
    <mergeCell ref="C17:C22"/>
    <mergeCell ref="B23:B27"/>
    <mergeCell ref="C23:C27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46"/>
  <sheetViews>
    <sheetView showGridLines="0" showZeros="0" zoomScale="70" zoomScaleNormal="70" workbookViewId="0"/>
  </sheetViews>
  <sheetFormatPr baseColWidth="10" defaultColWidth="12.7109375" defaultRowHeight="12.75" x14ac:dyDescent="0.2"/>
  <cols>
    <col min="1" max="1" width="4" style="347" customWidth="1"/>
    <col min="2" max="2" width="15" style="350" customWidth="1"/>
    <col min="3" max="3" width="12.28515625" style="350" customWidth="1"/>
    <col min="4" max="4" width="21.5703125" style="350" bestFit="1" customWidth="1"/>
    <col min="5" max="12" width="16.140625" style="350" customWidth="1"/>
    <col min="13" max="13" width="16.140625" style="347" customWidth="1"/>
    <col min="14" max="14" width="16.140625" style="350" customWidth="1"/>
    <col min="15" max="256" width="12.7109375" style="350"/>
    <col min="257" max="257" width="4" style="350" customWidth="1"/>
    <col min="258" max="258" width="15" style="350" customWidth="1"/>
    <col min="259" max="259" width="12.28515625" style="350" customWidth="1"/>
    <col min="260" max="260" width="21.5703125" style="350" bestFit="1" customWidth="1"/>
    <col min="261" max="270" width="16.140625" style="350" customWidth="1"/>
    <col min="271" max="512" width="12.7109375" style="350"/>
    <col min="513" max="513" width="4" style="350" customWidth="1"/>
    <col min="514" max="514" width="15" style="350" customWidth="1"/>
    <col min="515" max="515" width="12.28515625" style="350" customWidth="1"/>
    <col min="516" max="516" width="21.5703125" style="350" bestFit="1" customWidth="1"/>
    <col min="517" max="526" width="16.140625" style="350" customWidth="1"/>
    <col min="527" max="768" width="12.7109375" style="350"/>
    <col min="769" max="769" width="4" style="350" customWidth="1"/>
    <col min="770" max="770" width="15" style="350" customWidth="1"/>
    <col min="771" max="771" width="12.28515625" style="350" customWidth="1"/>
    <col min="772" max="772" width="21.5703125" style="350" bestFit="1" customWidth="1"/>
    <col min="773" max="782" width="16.140625" style="350" customWidth="1"/>
    <col min="783" max="1024" width="12.7109375" style="350"/>
    <col min="1025" max="1025" width="4" style="350" customWidth="1"/>
    <col min="1026" max="1026" width="15" style="350" customWidth="1"/>
    <col min="1027" max="1027" width="12.28515625" style="350" customWidth="1"/>
    <col min="1028" max="1028" width="21.5703125" style="350" bestFit="1" customWidth="1"/>
    <col min="1029" max="1038" width="16.140625" style="350" customWidth="1"/>
    <col min="1039" max="1280" width="12.7109375" style="350"/>
    <col min="1281" max="1281" width="4" style="350" customWidth="1"/>
    <col min="1282" max="1282" width="15" style="350" customWidth="1"/>
    <col min="1283" max="1283" width="12.28515625" style="350" customWidth="1"/>
    <col min="1284" max="1284" width="21.5703125" style="350" bestFit="1" customWidth="1"/>
    <col min="1285" max="1294" width="16.140625" style="350" customWidth="1"/>
    <col min="1295" max="1536" width="12.7109375" style="350"/>
    <col min="1537" max="1537" width="4" style="350" customWidth="1"/>
    <col min="1538" max="1538" width="15" style="350" customWidth="1"/>
    <col min="1539" max="1539" width="12.28515625" style="350" customWidth="1"/>
    <col min="1540" max="1540" width="21.5703125" style="350" bestFit="1" customWidth="1"/>
    <col min="1541" max="1550" width="16.140625" style="350" customWidth="1"/>
    <col min="1551" max="1792" width="12.7109375" style="350"/>
    <col min="1793" max="1793" width="4" style="350" customWidth="1"/>
    <col min="1794" max="1794" width="15" style="350" customWidth="1"/>
    <col min="1795" max="1795" width="12.28515625" style="350" customWidth="1"/>
    <col min="1796" max="1796" width="21.5703125" style="350" bestFit="1" customWidth="1"/>
    <col min="1797" max="1806" width="16.140625" style="350" customWidth="1"/>
    <col min="1807" max="2048" width="12.7109375" style="350"/>
    <col min="2049" max="2049" width="4" style="350" customWidth="1"/>
    <col min="2050" max="2050" width="15" style="350" customWidth="1"/>
    <col min="2051" max="2051" width="12.28515625" style="350" customWidth="1"/>
    <col min="2052" max="2052" width="21.5703125" style="350" bestFit="1" customWidth="1"/>
    <col min="2053" max="2062" width="16.140625" style="350" customWidth="1"/>
    <col min="2063" max="2304" width="12.7109375" style="350"/>
    <col min="2305" max="2305" width="4" style="350" customWidth="1"/>
    <col min="2306" max="2306" width="15" style="350" customWidth="1"/>
    <col min="2307" max="2307" width="12.28515625" style="350" customWidth="1"/>
    <col min="2308" max="2308" width="21.5703125" style="350" bestFit="1" customWidth="1"/>
    <col min="2309" max="2318" width="16.140625" style="350" customWidth="1"/>
    <col min="2319" max="2560" width="12.7109375" style="350"/>
    <col min="2561" max="2561" width="4" style="350" customWidth="1"/>
    <col min="2562" max="2562" width="15" style="350" customWidth="1"/>
    <col min="2563" max="2563" width="12.28515625" style="350" customWidth="1"/>
    <col min="2564" max="2564" width="21.5703125" style="350" bestFit="1" customWidth="1"/>
    <col min="2565" max="2574" width="16.140625" style="350" customWidth="1"/>
    <col min="2575" max="2816" width="12.7109375" style="350"/>
    <col min="2817" max="2817" width="4" style="350" customWidth="1"/>
    <col min="2818" max="2818" width="15" style="350" customWidth="1"/>
    <col min="2819" max="2819" width="12.28515625" style="350" customWidth="1"/>
    <col min="2820" max="2820" width="21.5703125" style="350" bestFit="1" customWidth="1"/>
    <col min="2821" max="2830" width="16.140625" style="350" customWidth="1"/>
    <col min="2831" max="3072" width="12.7109375" style="350"/>
    <col min="3073" max="3073" width="4" style="350" customWidth="1"/>
    <col min="3074" max="3074" width="15" style="350" customWidth="1"/>
    <col min="3075" max="3075" width="12.28515625" style="350" customWidth="1"/>
    <col min="3076" max="3076" width="21.5703125" style="350" bestFit="1" customWidth="1"/>
    <col min="3077" max="3086" width="16.140625" style="350" customWidth="1"/>
    <col min="3087" max="3328" width="12.7109375" style="350"/>
    <col min="3329" max="3329" width="4" style="350" customWidth="1"/>
    <col min="3330" max="3330" width="15" style="350" customWidth="1"/>
    <col min="3331" max="3331" width="12.28515625" style="350" customWidth="1"/>
    <col min="3332" max="3332" width="21.5703125" style="350" bestFit="1" customWidth="1"/>
    <col min="3333" max="3342" width="16.140625" style="350" customWidth="1"/>
    <col min="3343" max="3584" width="12.7109375" style="350"/>
    <col min="3585" max="3585" width="4" style="350" customWidth="1"/>
    <col min="3586" max="3586" width="15" style="350" customWidth="1"/>
    <col min="3587" max="3587" width="12.28515625" style="350" customWidth="1"/>
    <col min="3588" max="3588" width="21.5703125" style="350" bestFit="1" customWidth="1"/>
    <col min="3589" max="3598" width="16.140625" style="350" customWidth="1"/>
    <col min="3599" max="3840" width="12.7109375" style="350"/>
    <col min="3841" max="3841" width="4" style="350" customWidth="1"/>
    <col min="3842" max="3842" width="15" style="350" customWidth="1"/>
    <col min="3843" max="3843" width="12.28515625" style="350" customWidth="1"/>
    <col min="3844" max="3844" width="21.5703125" style="350" bestFit="1" customWidth="1"/>
    <col min="3845" max="3854" width="16.140625" style="350" customWidth="1"/>
    <col min="3855" max="4096" width="12.7109375" style="350"/>
    <col min="4097" max="4097" width="4" style="350" customWidth="1"/>
    <col min="4098" max="4098" width="15" style="350" customWidth="1"/>
    <col min="4099" max="4099" width="12.28515625" style="350" customWidth="1"/>
    <col min="4100" max="4100" width="21.5703125" style="350" bestFit="1" customWidth="1"/>
    <col min="4101" max="4110" width="16.140625" style="350" customWidth="1"/>
    <col min="4111" max="4352" width="12.7109375" style="350"/>
    <col min="4353" max="4353" width="4" style="350" customWidth="1"/>
    <col min="4354" max="4354" width="15" style="350" customWidth="1"/>
    <col min="4355" max="4355" width="12.28515625" style="350" customWidth="1"/>
    <col min="4356" max="4356" width="21.5703125" style="350" bestFit="1" customWidth="1"/>
    <col min="4357" max="4366" width="16.140625" style="350" customWidth="1"/>
    <col min="4367" max="4608" width="12.7109375" style="350"/>
    <col min="4609" max="4609" width="4" style="350" customWidth="1"/>
    <col min="4610" max="4610" width="15" style="350" customWidth="1"/>
    <col min="4611" max="4611" width="12.28515625" style="350" customWidth="1"/>
    <col min="4612" max="4612" width="21.5703125" style="350" bestFit="1" customWidth="1"/>
    <col min="4613" max="4622" width="16.140625" style="350" customWidth="1"/>
    <col min="4623" max="4864" width="12.7109375" style="350"/>
    <col min="4865" max="4865" width="4" style="350" customWidth="1"/>
    <col min="4866" max="4866" width="15" style="350" customWidth="1"/>
    <col min="4867" max="4867" width="12.28515625" style="350" customWidth="1"/>
    <col min="4868" max="4868" width="21.5703125" style="350" bestFit="1" customWidth="1"/>
    <col min="4869" max="4878" width="16.140625" style="350" customWidth="1"/>
    <col min="4879" max="5120" width="12.7109375" style="350"/>
    <col min="5121" max="5121" width="4" style="350" customWidth="1"/>
    <col min="5122" max="5122" width="15" style="350" customWidth="1"/>
    <col min="5123" max="5123" width="12.28515625" style="350" customWidth="1"/>
    <col min="5124" max="5124" width="21.5703125" style="350" bestFit="1" customWidth="1"/>
    <col min="5125" max="5134" width="16.140625" style="350" customWidth="1"/>
    <col min="5135" max="5376" width="12.7109375" style="350"/>
    <col min="5377" max="5377" width="4" style="350" customWidth="1"/>
    <col min="5378" max="5378" width="15" style="350" customWidth="1"/>
    <col min="5379" max="5379" width="12.28515625" style="350" customWidth="1"/>
    <col min="5380" max="5380" width="21.5703125" style="350" bestFit="1" customWidth="1"/>
    <col min="5381" max="5390" width="16.140625" style="350" customWidth="1"/>
    <col min="5391" max="5632" width="12.7109375" style="350"/>
    <col min="5633" max="5633" width="4" style="350" customWidth="1"/>
    <col min="5634" max="5634" width="15" style="350" customWidth="1"/>
    <col min="5635" max="5635" width="12.28515625" style="350" customWidth="1"/>
    <col min="5636" max="5636" width="21.5703125" style="350" bestFit="1" customWidth="1"/>
    <col min="5637" max="5646" width="16.140625" style="350" customWidth="1"/>
    <col min="5647" max="5888" width="12.7109375" style="350"/>
    <col min="5889" max="5889" width="4" style="350" customWidth="1"/>
    <col min="5890" max="5890" width="15" style="350" customWidth="1"/>
    <col min="5891" max="5891" width="12.28515625" style="350" customWidth="1"/>
    <col min="5892" max="5892" width="21.5703125" style="350" bestFit="1" customWidth="1"/>
    <col min="5893" max="5902" width="16.140625" style="350" customWidth="1"/>
    <col min="5903" max="6144" width="12.7109375" style="350"/>
    <col min="6145" max="6145" width="4" style="350" customWidth="1"/>
    <col min="6146" max="6146" width="15" style="350" customWidth="1"/>
    <col min="6147" max="6147" width="12.28515625" style="350" customWidth="1"/>
    <col min="6148" max="6148" width="21.5703125" style="350" bestFit="1" customWidth="1"/>
    <col min="6149" max="6158" width="16.140625" style="350" customWidth="1"/>
    <col min="6159" max="6400" width="12.7109375" style="350"/>
    <col min="6401" max="6401" width="4" style="350" customWidth="1"/>
    <col min="6402" max="6402" width="15" style="350" customWidth="1"/>
    <col min="6403" max="6403" width="12.28515625" style="350" customWidth="1"/>
    <col min="6404" max="6404" width="21.5703125" style="350" bestFit="1" customWidth="1"/>
    <col min="6405" max="6414" width="16.140625" style="350" customWidth="1"/>
    <col min="6415" max="6656" width="12.7109375" style="350"/>
    <col min="6657" max="6657" width="4" style="350" customWidth="1"/>
    <col min="6658" max="6658" width="15" style="350" customWidth="1"/>
    <col min="6659" max="6659" width="12.28515625" style="350" customWidth="1"/>
    <col min="6660" max="6660" width="21.5703125" style="350" bestFit="1" customWidth="1"/>
    <col min="6661" max="6670" width="16.140625" style="350" customWidth="1"/>
    <col min="6671" max="6912" width="12.7109375" style="350"/>
    <col min="6913" max="6913" width="4" style="350" customWidth="1"/>
    <col min="6914" max="6914" width="15" style="350" customWidth="1"/>
    <col min="6915" max="6915" width="12.28515625" style="350" customWidth="1"/>
    <col min="6916" max="6916" width="21.5703125" style="350" bestFit="1" customWidth="1"/>
    <col min="6917" max="6926" width="16.140625" style="350" customWidth="1"/>
    <col min="6927" max="7168" width="12.7109375" style="350"/>
    <col min="7169" max="7169" width="4" style="350" customWidth="1"/>
    <col min="7170" max="7170" width="15" style="350" customWidth="1"/>
    <col min="7171" max="7171" width="12.28515625" style="350" customWidth="1"/>
    <col min="7172" max="7172" width="21.5703125" style="350" bestFit="1" customWidth="1"/>
    <col min="7173" max="7182" width="16.140625" style="350" customWidth="1"/>
    <col min="7183" max="7424" width="12.7109375" style="350"/>
    <col min="7425" max="7425" width="4" style="350" customWidth="1"/>
    <col min="7426" max="7426" width="15" style="350" customWidth="1"/>
    <col min="7427" max="7427" width="12.28515625" style="350" customWidth="1"/>
    <col min="7428" max="7428" width="21.5703125" style="350" bestFit="1" customWidth="1"/>
    <col min="7429" max="7438" width="16.140625" style="350" customWidth="1"/>
    <col min="7439" max="7680" width="12.7109375" style="350"/>
    <col min="7681" max="7681" width="4" style="350" customWidth="1"/>
    <col min="7682" max="7682" width="15" style="350" customWidth="1"/>
    <col min="7683" max="7683" width="12.28515625" style="350" customWidth="1"/>
    <col min="7684" max="7684" width="21.5703125" style="350" bestFit="1" customWidth="1"/>
    <col min="7685" max="7694" width="16.140625" style="350" customWidth="1"/>
    <col min="7695" max="7936" width="12.7109375" style="350"/>
    <col min="7937" max="7937" width="4" style="350" customWidth="1"/>
    <col min="7938" max="7938" width="15" style="350" customWidth="1"/>
    <col min="7939" max="7939" width="12.28515625" style="350" customWidth="1"/>
    <col min="7940" max="7940" width="21.5703125" style="350" bestFit="1" customWidth="1"/>
    <col min="7941" max="7950" width="16.140625" style="350" customWidth="1"/>
    <col min="7951" max="8192" width="12.7109375" style="350"/>
    <col min="8193" max="8193" width="4" style="350" customWidth="1"/>
    <col min="8194" max="8194" width="15" style="350" customWidth="1"/>
    <col min="8195" max="8195" width="12.28515625" style="350" customWidth="1"/>
    <col min="8196" max="8196" width="21.5703125" style="350" bestFit="1" customWidth="1"/>
    <col min="8197" max="8206" width="16.140625" style="350" customWidth="1"/>
    <col min="8207" max="8448" width="12.7109375" style="350"/>
    <col min="8449" max="8449" width="4" style="350" customWidth="1"/>
    <col min="8450" max="8450" width="15" style="350" customWidth="1"/>
    <col min="8451" max="8451" width="12.28515625" style="350" customWidth="1"/>
    <col min="8452" max="8452" width="21.5703125" style="350" bestFit="1" customWidth="1"/>
    <col min="8453" max="8462" width="16.140625" style="350" customWidth="1"/>
    <col min="8463" max="8704" width="12.7109375" style="350"/>
    <col min="8705" max="8705" width="4" style="350" customWidth="1"/>
    <col min="8706" max="8706" width="15" style="350" customWidth="1"/>
    <col min="8707" max="8707" width="12.28515625" style="350" customWidth="1"/>
    <col min="8708" max="8708" width="21.5703125" style="350" bestFit="1" customWidth="1"/>
    <col min="8709" max="8718" width="16.140625" style="350" customWidth="1"/>
    <col min="8719" max="8960" width="12.7109375" style="350"/>
    <col min="8961" max="8961" width="4" style="350" customWidth="1"/>
    <col min="8962" max="8962" width="15" style="350" customWidth="1"/>
    <col min="8963" max="8963" width="12.28515625" style="350" customWidth="1"/>
    <col min="8964" max="8964" width="21.5703125" style="350" bestFit="1" customWidth="1"/>
    <col min="8965" max="8974" width="16.140625" style="350" customWidth="1"/>
    <col min="8975" max="9216" width="12.7109375" style="350"/>
    <col min="9217" max="9217" width="4" style="350" customWidth="1"/>
    <col min="9218" max="9218" width="15" style="350" customWidth="1"/>
    <col min="9219" max="9219" width="12.28515625" style="350" customWidth="1"/>
    <col min="9220" max="9220" width="21.5703125" style="350" bestFit="1" customWidth="1"/>
    <col min="9221" max="9230" width="16.140625" style="350" customWidth="1"/>
    <col min="9231" max="9472" width="12.7109375" style="350"/>
    <col min="9473" max="9473" width="4" style="350" customWidth="1"/>
    <col min="9474" max="9474" width="15" style="350" customWidth="1"/>
    <col min="9475" max="9475" width="12.28515625" style="350" customWidth="1"/>
    <col min="9476" max="9476" width="21.5703125" style="350" bestFit="1" customWidth="1"/>
    <col min="9477" max="9486" width="16.140625" style="350" customWidth="1"/>
    <col min="9487" max="9728" width="12.7109375" style="350"/>
    <col min="9729" max="9729" width="4" style="350" customWidth="1"/>
    <col min="9730" max="9730" width="15" style="350" customWidth="1"/>
    <col min="9731" max="9731" width="12.28515625" style="350" customWidth="1"/>
    <col min="9732" max="9732" width="21.5703125" style="350" bestFit="1" customWidth="1"/>
    <col min="9733" max="9742" width="16.140625" style="350" customWidth="1"/>
    <col min="9743" max="9984" width="12.7109375" style="350"/>
    <col min="9985" max="9985" width="4" style="350" customWidth="1"/>
    <col min="9986" max="9986" width="15" style="350" customWidth="1"/>
    <col min="9987" max="9987" width="12.28515625" style="350" customWidth="1"/>
    <col min="9988" max="9988" width="21.5703125" style="350" bestFit="1" customWidth="1"/>
    <col min="9989" max="9998" width="16.140625" style="350" customWidth="1"/>
    <col min="9999" max="10240" width="12.7109375" style="350"/>
    <col min="10241" max="10241" width="4" style="350" customWidth="1"/>
    <col min="10242" max="10242" width="15" style="350" customWidth="1"/>
    <col min="10243" max="10243" width="12.28515625" style="350" customWidth="1"/>
    <col min="10244" max="10244" width="21.5703125" style="350" bestFit="1" customWidth="1"/>
    <col min="10245" max="10254" width="16.140625" style="350" customWidth="1"/>
    <col min="10255" max="10496" width="12.7109375" style="350"/>
    <col min="10497" max="10497" width="4" style="350" customWidth="1"/>
    <col min="10498" max="10498" width="15" style="350" customWidth="1"/>
    <col min="10499" max="10499" width="12.28515625" style="350" customWidth="1"/>
    <col min="10500" max="10500" width="21.5703125" style="350" bestFit="1" customWidth="1"/>
    <col min="10501" max="10510" width="16.140625" style="350" customWidth="1"/>
    <col min="10511" max="10752" width="12.7109375" style="350"/>
    <col min="10753" max="10753" width="4" style="350" customWidth="1"/>
    <col min="10754" max="10754" width="15" style="350" customWidth="1"/>
    <col min="10755" max="10755" width="12.28515625" style="350" customWidth="1"/>
    <col min="10756" max="10756" width="21.5703125" style="350" bestFit="1" customWidth="1"/>
    <col min="10757" max="10766" width="16.140625" style="350" customWidth="1"/>
    <col min="10767" max="11008" width="12.7109375" style="350"/>
    <col min="11009" max="11009" width="4" style="350" customWidth="1"/>
    <col min="11010" max="11010" width="15" style="350" customWidth="1"/>
    <col min="11011" max="11011" width="12.28515625" style="350" customWidth="1"/>
    <col min="11012" max="11012" width="21.5703125" style="350" bestFit="1" customWidth="1"/>
    <col min="11013" max="11022" width="16.140625" style="350" customWidth="1"/>
    <col min="11023" max="11264" width="12.7109375" style="350"/>
    <col min="11265" max="11265" width="4" style="350" customWidth="1"/>
    <col min="11266" max="11266" width="15" style="350" customWidth="1"/>
    <col min="11267" max="11267" width="12.28515625" style="350" customWidth="1"/>
    <col min="11268" max="11268" width="21.5703125" style="350" bestFit="1" customWidth="1"/>
    <col min="11269" max="11278" width="16.140625" style="350" customWidth="1"/>
    <col min="11279" max="11520" width="12.7109375" style="350"/>
    <col min="11521" max="11521" width="4" style="350" customWidth="1"/>
    <col min="11522" max="11522" width="15" style="350" customWidth="1"/>
    <col min="11523" max="11523" width="12.28515625" style="350" customWidth="1"/>
    <col min="11524" max="11524" width="21.5703125" style="350" bestFit="1" customWidth="1"/>
    <col min="11525" max="11534" width="16.140625" style="350" customWidth="1"/>
    <col min="11535" max="11776" width="12.7109375" style="350"/>
    <col min="11777" max="11777" width="4" style="350" customWidth="1"/>
    <col min="11778" max="11778" width="15" style="350" customWidth="1"/>
    <col min="11779" max="11779" width="12.28515625" style="350" customWidth="1"/>
    <col min="11780" max="11780" width="21.5703125" style="350" bestFit="1" customWidth="1"/>
    <col min="11781" max="11790" width="16.140625" style="350" customWidth="1"/>
    <col min="11791" max="12032" width="12.7109375" style="350"/>
    <col min="12033" max="12033" width="4" style="350" customWidth="1"/>
    <col min="12034" max="12034" width="15" style="350" customWidth="1"/>
    <col min="12035" max="12035" width="12.28515625" style="350" customWidth="1"/>
    <col min="12036" max="12036" width="21.5703125" style="350" bestFit="1" customWidth="1"/>
    <col min="12037" max="12046" width="16.140625" style="350" customWidth="1"/>
    <col min="12047" max="12288" width="12.7109375" style="350"/>
    <col min="12289" max="12289" width="4" style="350" customWidth="1"/>
    <col min="12290" max="12290" width="15" style="350" customWidth="1"/>
    <col min="12291" max="12291" width="12.28515625" style="350" customWidth="1"/>
    <col min="12292" max="12292" width="21.5703125" style="350" bestFit="1" customWidth="1"/>
    <col min="12293" max="12302" width="16.140625" style="350" customWidth="1"/>
    <col min="12303" max="12544" width="12.7109375" style="350"/>
    <col min="12545" max="12545" width="4" style="350" customWidth="1"/>
    <col min="12546" max="12546" width="15" style="350" customWidth="1"/>
    <col min="12547" max="12547" width="12.28515625" style="350" customWidth="1"/>
    <col min="12548" max="12548" width="21.5703125" style="350" bestFit="1" customWidth="1"/>
    <col min="12549" max="12558" width="16.140625" style="350" customWidth="1"/>
    <col min="12559" max="12800" width="12.7109375" style="350"/>
    <col min="12801" max="12801" width="4" style="350" customWidth="1"/>
    <col min="12802" max="12802" width="15" style="350" customWidth="1"/>
    <col min="12803" max="12803" width="12.28515625" style="350" customWidth="1"/>
    <col min="12804" max="12804" width="21.5703125" style="350" bestFit="1" customWidth="1"/>
    <col min="12805" max="12814" width="16.140625" style="350" customWidth="1"/>
    <col min="12815" max="13056" width="12.7109375" style="350"/>
    <col min="13057" max="13057" width="4" style="350" customWidth="1"/>
    <col min="13058" max="13058" width="15" style="350" customWidth="1"/>
    <col min="13059" max="13059" width="12.28515625" style="350" customWidth="1"/>
    <col min="13060" max="13060" width="21.5703125" style="350" bestFit="1" customWidth="1"/>
    <col min="13061" max="13070" width="16.140625" style="350" customWidth="1"/>
    <col min="13071" max="13312" width="12.7109375" style="350"/>
    <col min="13313" max="13313" width="4" style="350" customWidth="1"/>
    <col min="13314" max="13314" width="15" style="350" customWidth="1"/>
    <col min="13315" max="13315" width="12.28515625" style="350" customWidth="1"/>
    <col min="13316" max="13316" width="21.5703125" style="350" bestFit="1" customWidth="1"/>
    <col min="13317" max="13326" width="16.140625" style="350" customWidth="1"/>
    <col min="13327" max="13568" width="12.7109375" style="350"/>
    <col min="13569" max="13569" width="4" style="350" customWidth="1"/>
    <col min="13570" max="13570" width="15" style="350" customWidth="1"/>
    <col min="13571" max="13571" width="12.28515625" style="350" customWidth="1"/>
    <col min="13572" max="13572" width="21.5703125" style="350" bestFit="1" customWidth="1"/>
    <col min="13573" max="13582" width="16.140625" style="350" customWidth="1"/>
    <col min="13583" max="13824" width="12.7109375" style="350"/>
    <col min="13825" max="13825" width="4" style="350" customWidth="1"/>
    <col min="13826" max="13826" width="15" style="350" customWidth="1"/>
    <col min="13827" max="13827" width="12.28515625" style="350" customWidth="1"/>
    <col min="13828" max="13828" width="21.5703125" style="350" bestFit="1" customWidth="1"/>
    <col min="13829" max="13838" width="16.140625" style="350" customWidth="1"/>
    <col min="13839" max="14080" width="12.7109375" style="350"/>
    <col min="14081" max="14081" width="4" style="350" customWidth="1"/>
    <col min="14082" max="14082" width="15" style="350" customWidth="1"/>
    <col min="14083" max="14083" width="12.28515625" style="350" customWidth="1"/>
    <col min="14084" max="14084" width="21.5703125" style="350" bestFit="1" customWidth="1"/>
    <col min="14085" max="14094" width="16.140625" style="350" customWidth="1"/>
    <col min="14095" max="14336" width="12.7109375" style="350"/>
    <col min="14337" max="14337" width="4" style="350" customWidth="1"/>
    <col min="14338" max="14338" width="15" style="350" customWidth="1"/>
    <col min="14339" max="14339" width="12.28515625" style="350" customWidth="1"/>
    <col min="14340" max="14340" width="21.5703125" style="350" bestFit="1" customWidth="1"/>
    <col min="14341" max="14350" width="16.140625" style="350" customWidth="1"/>
    <col min="14351" max="14592" width="12.7109375" style="350"/>
    <col min="14593" max="14593" width="4" style="350" customWidth="1"/>
    <col min="14594" max="14594" width="15" style="350" customWidth="1"/>
    <col min="14595" max="14595" width="12.28515625" style="350" customWidth="1"/>
    <col min="14596" max="14596" width="21.5703125" style="350" bestFit="1" customWidth="1"/>
    <col min="14597" max="14606" width="16.140625" style="350" customWidth="1"/>
    <col min="14607" max="14848" width="12.7109375" style="350"/>
    <col min="14849" max="14849" width="4" style="350" customWidth="1"/>
    <col min="14850" max="14850" width="15" style="350" customWidth="1"/>
    <col min="14851" max="14851" width="12.28515625" style="350" customWidth="1"/>
    <col min="14852" max="14852" width="21.5703125" style="350" bestFit="1" customWidth="1"/>
    <col min="14853" max="14862" width="16.140625" style="350" customWidth="1"/>
    <col min="14863" max="15104" width="12.7109375" style="350"/>
    <col min="15105" max="15105" width="4" style="350" customWidth="1"/>
    <col min="15106" max="15106" width="15" style="350" customWidth="1"/>
    <col min="15107" max="15107" width="12.28515625" style="350" customWidth="1"/>
    <col min="15108" max="15108" width="21.5703125" style="350" bestFit="1" customWidth="1"/>
    <col min="15109" max="15118" width="16.140625" style="350" customWidth="1"/>
    <col min="15119" max="15360" width="12.7109375" style="350"/>
    <col min="15361" max="15361" width="4" style="350" customWidth="1"/>
    <col min="15362" max="15362" width="15" style="350" customWidth="1"/>
    <col min="15363" max="15363" width="12.28515625" style="350" customWidth="1"/>
    <col min="15364" max="15364" width="21.5703125" style="350" bestFit="1" customWidth="1"/>
    <col min="15365" max="15374" width="16.140625" style="350" customWidth="1"/>
    <col min="15375" max="15616" width="12.7109375" style="350"/>
    <col min="15617" max="15617" width="4" style="350" customWidth="1"/>
    <col min="15618" max="15618" width="15" style="350" customWidth="1"/>
    <col min="15619" max="15619" width="12.28515625" style="350" customWidth="1"/>
    <col min="15620" max="15620" width="21.5703125" style="350" bestFit="1" customWidth="1"/>
    <col min="15621" max="15630" width="16.140625" style="350" customWidth="1"/>
    <col min="15631" max="15872" width="12.7109375" style="350"/>
    <col min="15873" max="15873" width="4" style="350" customWidth="1"/>
    <col min="15874" max="15874" width="15" style="350" customWidth="1"/>
    <col min="15875" max="15875" width="12.28515625" style="350" customWidth="1"/>
    <col min="15876" max="15876" width="21.5703125" style="350" bestFit="1" customWidth="1"/>
    <col min="15877" max="15886" width="16.140625" style="350" customWidth="1"/>
    <col min="15887" max="16128" width="12.7109375" style="350"/>
    <col min="16129" max="16129" width="4" style="350" customWidth="1"/>
    <col min="16130" max="16130" width="15" style="350" customWidth="1"/>
    <col min="16131" max="16131" width="12.28515625" style="350" customWidth="1"/>
    <col min="16132" max="16132" width="21.5703125" style="350" bestFit="1" customWidth="1"/>
    <col min="16133" max="16142" width="16.140625" style="350" customWidth="1"/>
    <col min="16143" max="16384" width="12.7109375" style="350"/>
  </cols>
  <sheetData>
    <row r="1" spans="1:255" s="347" customFormat="1" ht="34.5" customHeight="1" x14ac:dyDescent="0.2">
      <c r="B1" s="752" t="s">
        <v>72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</row>
    <row r="2" spans="1:255" s="348" customFormat="1" ht="21.75" customHeight="1" thickBot="1" x14ac:dyDescent="0.25"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255" ht="15" customHeight="1" thickTop="1" x14ac:dyDescent="0.2">
      <c r="B3" s="844" t="s">
        <v>32</v>
      </c>
      <c r="C3" s="846" t="s">
        <v>33</v>
      </c>
      <c r="D3" s="848" t="s">
        <v>34</v>
      </c>
      <c r="E3" s="759" t="s">
        <v>35</v>
      </c>
      <c r="F3" s="760"/>
      <c r="G3" s="761"/>
      <c r="H3" s="762" t="s">
        <v>36</v>
      </c>
      <c r="I3" s="763"/>
      <c r="J3" s="763"/>
      <c r="K3" s="763"/>
      <c r="L3" s="763"/>
      <c r="M3" s="763"/>
      <c r="N3" s="764"/>
    </row>
    <row r="4" spans="1:255" ht="116.25" customHeight="1" thickBot="1" x14ac:dyDescent="0.25">
      <c r="B4" s="845"/>
      <c r="C4" s="847"/>
      <c r="D4" s="849"/>
      <c r="E4" s="115" t="s">
        <v>37</v>
      </c>
      <c r="F4" s="14" t="s">
        <v>38</v>
      </c>
      <c r="G4" s="15" t="s">
        <v>39</v>
      </c>
      <c r="H4" s="16" t="s">
        <v>40</v>
      </c>
      <c r="I4" s="17" t="s">
        <v>41</v>
      </c>
      <c r="J4" s="18" t="s">
        <v>42</v>
      </c>
      <c r="K4" s="19" t="s">
        <v>43</v>
      </c>
      <c r="L4" s="19" t="s">
        <v>44</v>
      </c>
      <c r="M4" s="18" t="s">
        <v>45</v>
      </c>
      <c r="N4" s="20" t="s">
        <v>46</v>
      </c>
    </row>
    <row r="5" spans="1:255" ht="14.25" customHeight="1" thickTop="1" x14ac:dyDescent="0.2">
      <c r="B5" s="831" t="s">
        <v>47</v>
      </c>
      <c r="C5" s="834" t="s">
        <v>48</v>
      </c>
      <c r="D5" s="125" t="s">
        <v>49</v>
      </c>
      <c r="E5" s="152">
        <v>228448992.61000001</v>
      </c>
      <c r="F5" s="152">
        <f>+E5-G5</f>
        <v>21999073.26000002</v>
      </c>
      <c r="G5" s="153">
        <v>206449919.34999999</v>
      </c>
      <c r="H5" s="25"/>
      <c r="I5" s="26"/>
      <c r="J5" s="27">
        <v>2334.6999999999998</v>
      </c>
      <c r="K5" s="27">
        <v>94045.027999999991</v>
      </c>
      <c r="L5" s="155">
        <v>28514793.880000003</v>
      </c>
      <c r="M5" s="29"/>
      <c r="N5" s="30">
        <v>0.35499999999999998</v>
      </c>
    </row>
    <row r="6" spans="1:255" x14ac:dyDescent="0.2">
      <c r="B6" s="831"/>
      <c r="C6" s="834"/>
      <c r="D6" s="126" t="s">
        <v>50</v>
      </c>
      <c r="E6" s="156">
        <v>9790.02</v>
      </c>
      <c r="F6" s="156"/>
      <c r="G6" s="157">
        <v>9790.02</v>
      </c>
      <c r="H6" s="35"/>
      <c r="I6" s="36"/>
      <c r="J6" s="34"/>
      <c r="K6" s="34"/>
      <c r="L6" s="157">
        <v>397</v>
      </c>
      <c r="M6" s="37"/>
      <c r="N6" s="30"/>
    </row>
    <row r="7" spans="1:255" s="351" customFormat="1" x14ac:dyDescent="0.2">
      <c r="A7" s="348"/>
      <c r="B7" s="831"/>
      <c r="C7" s="834"/>
      <c r="D7" s="126" t="s">
        <v>51</v>
      </c>
      <c r="E7" s="156">
        <v>133060129.18999994</v>
      </c>
      <c r="F7" s="156">
        <f>+E7-G7</f>
        <v>1374055.1499999911</v>
      </c>
      <c r="G7" s="156">
        <v>131686074.03999995</v>
      </c>
      <c r="H7" s="35"/>
      <c r="I7" s="36"/>
      <c r="J7" s="34"/>
      <c r="K7" s="34">
        <v>227124.19600000003</v>
      </c>
      <c r="L7" s="157">
        <v>236707147.05000013</v>
      </c>
      <c r="M7" s="37"/>
      <c r="N7" s="30">
        <v>13.273</v>
      </c>
    </row>
    <row r="8" spans="1:255" s="351" customFormat="1" x14ac:dyDescent="0.2">
      <c r="A8" s="348"/>
      <c r="B8" s="831"/>
      <c r="C8" s="834"/>
      <c r="D8" s="127" t="s">
        <v>52</v>
      </c>
      <c r="E8" s="159"/>
      <c r="F8" s="159"/>
      <c r="G8" s="159"/>
      <c r="H8" s="35"/>
      <c r="I8" s="36"/>
      <c r="J8" s="34"/>
      <c r="K8" s="34"/>
      <c r="L8" s="157"/>
      <c r="M8" s="37"/>
      <c r="N8" s="30"/>
    </row>
    <row r="9" spans="1:255" s="351" customFormat="1" x14ac:dyDescent="0.2">
      <c r="A9" s="348"/>
      <c r="B9" s="831"/>
      <c r="C9" s="834"/>
      <c r="D9" s="127" t="s">
        <v>53</v>
      </c>
      <c r="E9" s="160"/>
      <c r="F9" s="160"/>
      <c r="G9" s="160"/>
      <c r="H9" s="35"/>
      <c r="I9" s="36"/>
      <c r="J9" s="34"/>
      <c r="K9" s="34"/>
      <c r="L9" s="157"/>
      <c r="M9" s="37"/>
      <c r="N9" s="30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</row>
    <row r="10" spans="1:255" s="351" customFormat="1" x14ac:dyDescent="0.2">
      <c r="A10" s="348"/>
      <c r="B10" s="831"/>
      <c r="C10" s="835"/>
      <c r="D10" s="128" t="s">
        <v>54</v>
      </c>
      <c r="E10" s="161">
        <v>361518911.81999993</v>
      </c>
      <c r="F10" s="161">
        <f>+E10-G10</f>
        <v>23373128.410000026</v>
      </c>
      <c r="G10" s="162">
        <v>338145783.40999991</v>
      </c>
      <c r="H10" s="117"/>
      <c r="I10" s="45"/>
      <c r="J10" s="44">
        <v>2334.6999999999998</v>
      </c>
      <c r="K10" s="44">
        <v>321169.22400000005</v>
      </c>
      <c r="L10" s="161">
        <v>265222337.93000013</v>
      </c>
      <c r="M10" s="46"/>
      <c r="N10" s="47">
        <v>13.628</v>
      </c>
    </row>
    <row r="11" spans="1:255" ht="13.15" customHeight="1" x14ac:dyDescent="0.2">
      <c r="B11" s="831"/>
      <c r="C11" s="836" t="s">
        <v>55</v>
      </c>
      <c r="D11" s="125" t="s">
        <v>49</v>
      </c>
      <c r="E11" s="157">
        <v>16833362.350000001</v>
      </c>
      <c r="F11" s="157">
        <f>+E11-G11</f>
        <v>622546.8200000003</v>
      </c>
      <c r="G11" s="157">
        <v>16210815.530000001</v>
      </c>
      <c r="H11" s="35"/>
      <c r="I11" s="36"/>
      <c r="J11" s="34"/>
      <c r="K11" s="34">
        <v>2280.2709999999997</v>
      </c>
      <c r="L11" s="157">
        <v>2542892</v>
      </c>
      <c r="M11" s="37"/>
      <c r="N11" s="30"/>
      <c r="HO11" s="351"/>
      <c r="HP11" s="351"/>
      <c r="HQ11" s="351"/>
      <c r="HR11" s="351"/>
      <c r="HS11" s="351"/>
      <c r="HT11" s="351"/>
      <c r="HU11" s="351"/>
      <c r="HV11" s="351"/>
      <c r="HW11" s="351"/>
      <c r="HX11" s="351"/>
      <c r="HY11" s="351"/>
      <c r="HZ11" s="351"/>
      <c r="IA11" s="351"/>
      <c r="IB11" s="351"/>
      <c r="IC11" s="351"/>
      <c r="ID11" s="351"/>
      <c r="IE11" s="351"/>
      <c r="IF11" s="351"/>
      <c r="IG11" s="351"/>
      <c r="IH11" s="351"/>
      <c r="II11" s="351"/>
      <c r="IJ11" s="351"/>
      <c r="IK11" s="351"/>
      <c r="IL11" s="351"/>
      <c r="IM11" s="351"/>
      <c r="IN11" s="351"/>
      <c r="IO11" s="351"/>
      <c r="IP11" s="351"/>
      <c r="IQ11" s="351"/>
      <c r="IR11" s="351"/>
      <c r="IS11" s="351"/>
      <c r="IT11" s="351"/>
      <c r="IU11" s="351"/>
    </row>
    <row r="12" spans="1:255" x14ac:dyDescent="0.2">
      <c r="B12" s="831"/>
      <c r="C12" s="834"/>
      <c r="D12" s="126" t="s">
        <v>50</v>
      </c>
      <c r="E12" s="157">
        <v>1375556</v>
      </c>
      <c r="F12" s="156">
        <f>+E12-G12</f>
        <v>45000</v>
      </c>
      <c r="G12" s="156">
        <v>1330556</v>
      </c>
      <c r="H12" s="35"/>
      <c r="I12" s="36"/>
      <c r="J12" s="34">
        <v>2500</v>
      </c>
      <c r="K12" s="34"/>
      <c r="L12" s="157">
        <v>106546</v>
      </c>
      <c r="M12" s="37"/>
      <c r="N12" s="30"/>
    </row>
    <row r="13" spans="1:255" x14ac:dyDescent="0.2">
      <c r="B13" s="831"/>
      <c r="C13" s="834"/>
      <c r="D13" s="127" t="s">
        <v>51</v>
      </c>
      <c r="E13" s="157">
        <v>4257419.0399999963</v>
      </c>
      <c r="F13" s="159">
        <f>+E13-G13</f>
        <v>1200</v>
      </c>
      <c r="G13" s="159">
        <v>4256219.0399999963</v>
      </c>
      <c r="H13" s="35"/>
      <c r="I13" s="36"/>
      <c r="J13" s="34">
        <v>200</v>
      </c>
      <c r="K13" s="34"/>
      <c r="L13" s="157">
        <v>865062.99999999977</v>
      </c>
      <c r="M13" s="37"/>
      <c r="N13" s="30"/>
    </row>
    <row r="14" spans="1:255" x14ac:dyDescent="0.2">
      <c r="B14" s="831"/>
      <c r="C14" s="835"/>
      <c r="D14" s="128" t="s">
        <v>54</v>
      </c>
      <c r="E14" s="161">
        <v>22466337.389999997</v>
      </c>
      <c r="F14" s="161">
        <f>+E14-G14</f>
        <v>668746.8200000003</v>
      </c>
      <c r="G14" s="161">
        <v>21797590.569999997</v>
      </c>
      <c r="H14" s="118"/>
      <c r="I14" s="119"/>
      <c r="J14" s="52">
        <v>2700</v>
      </c>
      <c r="K14" s="52">
        <v>2280.2709999999997</v>
      </c>
      <c r="L14" s="165">
        <v>3514501</v>
      </c>
      <c r="M14" s="120"/>
      <c r="N14" s="121"/>
    </row>
    <row r="15" spans="1:255" x14ac:dyDescent="0.2">
      <c r="B15" s="832"/>
      <c r="C15" s="836" t="s">
        <v>37</v>
      </c>
      <c r="D15" s="125" t="s">
        <v>49</v>
      </c>
      <c r="E15" s="166">
        <f t="shared" ref="E15:N17" si="0">+E5+E11</f>
        <v>245282354.96000001</v>
      </c>
      <c r="F15" s="166">
        <f t="shared" si="0"/>
        <v>22621620.080000021</v>
      </c>
      <c r="G15" s="166">
        <f t="shared" si="0"/>
        <v>222660734.88</v>
      </c>
      <c r="H15" s="56"/>
      <c r="I15" s="57"/>
      <c r="J15" s="58">
        <f t="shared" si="0"/>
        <v>2334.6999999999998</v>
      </c>
      <c r="K15" s="58">
        <f t="shared" si="0"/>
        <v>96325.298999999985</v>
      </c>
      <c r="L15" s="168">
        <f t="shared" si="0"/>
        <v>31057685.880000003</v>
      </c>
      <c r="M15" s="59"/>
      <c r="N15" s="60">
        <f t="shared" si="0"/>
        <v>0.35499999999999998</v>
      </c>
    </row>
    <row r="16" spans="1:255" x14ac:dyDescent="0.2">
      <c r="B16" s="832"/>
      <c r="C16" s="834"/>
      <c r="D16" s="126" t="s">
        <v>50</v>
      </c>
      <c r="E16" s="169">
        <f t="shared" si="0"/>
        <v>1385346.02</v>
      </c>
      <c r="F16" s="169">
        <f t="shared" si="0"/>
        <v>45000</v>
      </c>
      <c r="G16" s="169">
        <f t="shared" si="0"/>
        <v>1340346.02</v>
      </c>
      <c r="H16" s="62"/>
      <c r="I16" s="63"/>
      <c r="J16" s="64">
        <f t="shared" si="0"/>
        <v>2500</v>
      </c>
      <c r="K16" s="64"/>
      <c r="L16" s="171">
        <f t="shared" si="0"/>
        <v>106943</v>
      </c>
      <c r="M16" s="65"/>
      <c r="N16" s="66"/>
    </row>
    <row r="17" spans="1:255" x14ac:dyDescent="0.2">
      <c r="B17" s="832"/>
      <c r="C17" s="834"/>
      <c r="D17" s="126" t="s">
        <v>51</v>
      </c>
      <c r="E17" s="169">
        <f t="shared" si="0"/>
        <v>137317548.22999993</v>
      </c>
      <c r="F17" s="169">
        <f t="shared" si="0"/>
        <v>1375255.1499999911</v>
      </c>
      <c r="G17" s="169">
        <f t="shared" si="0"/>
        <v>135942293.07999995</v>
      </c>
      <c r="H17" s="62"/>
      <c r="I17" s="63"/>
      <c r="J17" s="64">
        <f t="shared" si="0"/>
        <v>200</v>
      </c>
      <c r="K17" s="64">
        <f t="shared" si="0"/>
        <v>227124.19600000003</v>
      </c>
      <c r="L17" s="171">
        <f t="shared" si="0"/>
        <v>237572210.05000013</v>
      </c>
      <c r="M17" s="65"/>
      <c r="N17" s="66">
        <f t="shared" si="0"/>
        <v>13.273</v>
      </c>
    </row>
    <row r="18" spans="1:255" x14ac:dyDescent="0.2">
      <c r="B18" s="832"/>
      <c r="C18" s="834"/>
      <c r="D18" s="127" t="s">
        <v>52</v>
      </c>
      <c r="E18" s="172"/>
      <c r="F18" s="172"/>
      <c r="G18" s="172"/>
      <c r="H18" s="68"/>
      <c r="I18" s="69"/>
      <c r="J18" s="70"/>
      <c r="K18" s="70"/>
      <c r="L18" s="174"/>
      <c r="M18" s="71"/>
      <c r="N18" s="72"/>
    </row>
    <row r="19" spans="1:255" s="351" customFormat="1" x14ac:dyDescent="0.2">
      <c r="A19" s="348"/>
      <c r="B19" s="832"/>
      <c r="C19" s="834"/>
      <c r="D19" s="127" t="s">
        <v>53</v>
      </c>
      <c r="E19" s="174"/>
      <c r="F19" s="174"/>
      <c r="G19" s="174"/>
      <c r="H19" s="68"/>
      <c r="I19" s="69"/>
      <c r="J19" s="70"/>
      <c r="K19" s="70"/>
      <c r="L19" s="174"/>
      <c r="M19" s="71"/>
      <c r="N19" s="72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  <c r="IU19" s="143"/>
    </row>
    <row r="20" spans="1:255" x14ac:dyDescent="0.2">
      <c r="B20" s="833"/>
      <c r="C20" s="835"/>
      <c r="D20" s="129" t="s">
        <v>54</v>
      </c>
      <c r="E20" s="175">
        <f t="shared" ref="E20:N20" si="1">SUM(E15:E19)</f>
        <v>383985249.20999992</v>
      </c>
      <c r="F20" s="175">
        <f t="shared" si="1"/>
        <v>24041875.230000012</v>
      </c>
      <c r="G20" s="175">
        <f t="shared" si="1"/>
        <v>359943373.97999996</v>
      </c>
      <c r="H20" s="122"/>
      <c r="I20" s="76"/>
      <c r="J20" s="77">
        <f t="shared" si="1"/>
        <v>5034.7</v>
      </c>
      <c r="K20" s="77">
        <f t="shared" si="1"/>
        <v>323449.495</v>
      </c>
      <c r="L20" s="177">
        <f t="shared" si="1"/>
        <v>268736838.93000013</v>
      </c>
      <c r="M20" s="78"/>
      <c r="N20" s="79">
        <f t="shared" si="1"/>
        <v>13.628</v>
      </c>
    </row>
    <row r="21" spans="1:255" ht="12.75" customHeight="1" x14ac:dyDescent="0.2">
      <c r="B21" s="837" t="s">
        <v>56</v>
      </c>
      <c r="C21" s="836" t="s">
        <v>57</v>
      </c>
      <c r="D21" s="125" t="s">
        <v>49</v>
      </c>
      <c r="E21" s="178">
        <v>71310001.070003986</v>
      </c>
      <c r="F21" s="178">
        <f>+E21-G21</f>
        <v>6023914.4899999797</v>
      </c>
      <c r="G21" s="157">
        <v>65286086.580004007</v>
      </c>
      <c r="H21" s="56">
        <v>362727.79000000004</v>
      </c>
      <c r="I21" s="57"/>
      <c r="J21" s="58">
        <v>4088.52</v>
      </c>
      <c r="K21" s="58">
        <v>47086.218000000001</v>
      </c>
      <c r="L21" s="168">
        <v>30099418.100000001</v>
      </c>
      <c r="M21" s="59"/>
      <c r="N21" s="60">
        <v>31.672000000000001</v>
      </c>
    </row>
    <row r="22" spans="1:255" x14ac:dyDescent="0.2">
      <c r="B22" s="831"/>
      <c r="C22" s="834"/>
      <c r="D22" s="127" t="s">
        <v>50</v>
      </c>
      <c r="E22" s="159">
        <v>5400</v>
      </c>
      <c r="F22" s="159"/>
      <c r="G22" s="159">
        <v>5400</v>
      </c>
      <c r="H22" s="56"/>
      <c r="I22" s="57"/>
      <c r="J22" s="58"/>
      <c r="K22" s="58">
        <v>11.5</v>
      </c>
      <c r="L22" s="168">
        <v>300</v>
      </c>
      <c r="M22" s="59"/>
      <c r="N22" s="60">
        <v>2.754</v>
      </c>
    </row>
    <row r="23" spans="1:255" ht="13.5" thickBot="1" x14ac:dyDescent="0.25">
      <c r="B23" s="831"/>
      <c r="C23" s="834"/>
      <c r="D23" s="130" t="s">
        <v>54</v>
      </c>
      <c r="E23" s="179">
        <v>71315401.070003986</v>
      </c>
      <c r="F23" s="179">
        <f>+E23-G23</f>
        <v>6023914.4899999797</v>
      </c>
      <c r="G23" s="179">
        <v>65291486.580004007</v>
      </c>
      <c r="H23" s="86">
        <v>362727.79000000004</v>
      </c>
      <c r="I23" s="319"/>
      <c r="J23" s="87">
        <v>4088.52</v>
      </c>
      <c r="K23" s="87">
        <v>47097.718000000001</v>
      </c>
      <c r="L23" s="181">
        <v>30099718.100000001</v>
      </c>
      <c r="M23" s="182"/>
      <c r="N23" s="88">
        <v>34.426000000000002</v>
      </c>
    </row>
    <row r="24" spans="1:255" ht="14.25" customHeight="1" thickTop="1" x14ac:dyDescent="0.2">
      <c r="B24" s="825" t="s">
        <v>58</v>
      </c>
      <c r="C24" s="826"/>
      <c r="D24" s="131" t="s">
        <v>49</v>
      </c>
      <c r="E24" s="183">
        <f t="shared" ref="E24:N25" si="2">+E15+E21</f>
        <v>316592356.03000402</v>
      </c>
      <c r="F24" s="183">
        <f t="shared" si="2"/>
        <v>28645534.57</v>
      </c>
      <c r="G24" s="184">
        <f t="shared" si="2"/>
        <v>287946821.46000397</v>
      </c>
      <c r="H24" s="92">
        <f t="shared" si="2"/>
        <v>362727.79000000004</v>
      </c>
      <c r="I24" s="94"/>
      <c r="J24" s="93">
        <f t="shared" si="2"/>
        <v>6423.2199999999993</v>
      </c>
      <c r="K24" s="93">
        <f t="shared" si="2"/>
        <v>143411.51699999999</v>
      </c>
      <c r="L24" s="186">
        <f t="shared" si="2"/>
        <v>61157103.980000004</v>
      </c>
      <c r="M24" s="187"/>
      <c r="N24" s="188">
        <f t="shared" si="2"/>
        <v>32.027000000000001</v>
      </c>
    </row>
    <row r="25" spans="1:255" x14ac:dyDescent="0.2">
      <c r="B25" s="827"/>
      <c r="C25" s="828"/>
      <c r="D25" s="132" t="s">
        <v>50</v>
      </c>
      <c r="E25" s="169">
        <f t="shared" si="2"/>
        <v>1390746.02</v>
      </c>
      <c r="F25" s="169">
        <f t="shared" si="2"/>
        <v>45000</v>
      </c>
      <c r="G25" s="189">
        <f t="shared" si="2"/>
        <v>1345746.02</v>
      </c>
      <c r="H25" s="62"/>
      <c r="I25" s="63"/>
      <c r="J25" s="64">
        <f t="shared" si="2"/>
        <v>2500</v>
      </c>
      <c r="K25" s="64">
        <f t="shared" si="2"/>
        <v>11.5</v>
      </c>
      <c r="L25" s="171">
        <f t="shared" si="2"/>
        <v>107243</v>
      </c>
      <c r="M25" s="65"/>
      <c r="N25" s="66">
        <f t="shared" si="2"/>
        <v>2.754</v>
      </c>
    </row>
    <row r="26" spans="1:255" x14ac:dyDescent="0.2">
      <c r="B26" s="827"/>
      <c r="C26" s="828"/>
      <c r="D26" s="132" t="s">
        <v>51</v>
      </c>
      <c r="E26" s="169">
        <f t="shared" ref="E26:N26" si="3">+E17</f>
        <v>137317548.22999993</v>
      </c>
      <c r="F26" s="169">
        <f t="shared" si="3"/>
        <v>1375255.1499999911</v>
      </c>
      <c r="G26" s="189">
        <f t="shared" si="3"/>
        <v>135942293.07999995</v>
      </c>
      <c r="H26" s="62"/>
      <c r="I26" s="63"/>
      <c r="J26" s="64">
        <f t="shared" si="3"/>
        <v>200</v>
      </c>
      <c r="K26" s="64">
        <f t="shared" si="3"/>
        <v>227124.19600000003</v>
      </c>
      <c r="L26" s="171">
        <f t="shared" si="3"/>
        <v>237572210.05000013</v>
      </c>
      <c r="M26" s="65"/>
      <c r="N26" s="66">
        <f t="shared" si="3"/>
        <v>13.273</v>
      </c>
    </row>
    <row r="27" spans="1:255" x14ac:dyDescent="0.2">
      <c r="B27" s="827"/>
      <c r="C27" s="828"/>
      <c r="D27" s="133" t="s">
        <v>52</v>
      </c>
      <c r="E27" s="172"/>
      <c r="F27" s="172"/>
      <c r="G27" s="190"/>
      <c r="H27" s="68"/>
      <c r="I27" s="69"/>
      <c r="J27" s="70"/>
      <c r="K27" s="70"/>
      <c r="L27" s="174"/>
      <c r="M27" s="71"/>
      <c r="N27" s="72"/>
    </row>
    <row r="28" spans="1:255" x14ac:dyDescent="0.2">
      <c r="B28" s="827"/>
      <c r="C28" s="828"/>
      <c r="D28" s="134" t="s">
        <v>53</v>
      </c>
      <c r="E28" s="191"/>
      <c r="F28" s="191"/>
      <c r="G28" s="192"/>
      <c r="H28" s="102"/>
      <c r="I28" s="104"/>
      <c r="J28" s="103"/>
      <c r="K28" s="103"/>
      <c r="L28" s="194"/>
      <c r="M28" s="195"/>
      <c r="N28" s="105"/>
    </row>
    <row r="29" spans="1:255" ht="14.25" customHeight="1" thickBot="1" x14ac:dyDescent="0.25">
      <c r="B29" s="829"/>
      <c r="C29" s="830"/>
      <c r="D29" s="135" t="s">
        <v>37</v>
      </c>
      <c r="E29" s="196">
        <v>455300650.28000396</v>
      </c>
      <c r="F29" s="196">
        <f>+E29-G29</f>
        <v>30065789.720000088</v>
      </c>
      <c r="G29" s="197">
        <v>425234860.56000388</v>
      </c>
      <c r="H29" s="110">
        <v>362727.79</v>
      </c>
      <c r="I29" s="111"/>
      <c r="J29" s="108">
        <v>9123.2199999999993</v>
      </c>
      <c r="K29" s="108">
        <v>370547.21299999999</v>
      </c>
      <c r="L29" s="196">
        <v>298836557.03000003</v>
      </c>
      <c r="M29" s="109"/>
      <c r="N29" s="112">
        <v>48.053999999999995</v>
      </c>
    </row>
    <row r="30" spans="1:255" ht="21" customHeight="1" thickTop="1" x14ac:dyDescent="0.2"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</row>
    <row r="31" spans="1:255" x14ac:dyDescent="0.2">
      <c r="B31" s="199" t="s">
        <v>69</v>
      </c>
    </row>
    <row r="33" spans="13:13" x14ac:dyDescent="0.2">
      <c r="M33" s="350"/>
    </row>
    <row r="34" spans="13:13" x14ac:dyDescent="0.2">
      <c r="M34" s="350"/>
    </row>
    <row r="35" spans="13:13" x14ac:dyDescent="0.2">
      <c r="M35" s="350"/>
    </row>
    <row r="36" spans="13:13" x14ac:dyDescent="0.2">
      <c r="M36" s="350"/>
    </row>
    <row r="37" spans="13:13" x14ac:dyDescent="0.2">
      <c r="M37" s="350"/>
    </row>
    <row r="38" spans="13:13" x14ac:dyDescent="0.2">
      <c r="M38" s="350"/>
    </row>
    <row r="39" spans="13:13" x14ac:dyDescent="0.2">
      <c r="M39" s="350"/>
    </row>
    <row r="40" spans="13:13" x14ac:dyDescent="0.2">
      <c r="M40" s="350"/>
    </row>
    <row r="41" spans="13:13" x14ac:dyDescent="0.2">
      <c r="M41" s="350"/>
    </row>
    <row r="42" spans="13:13" x14ac:dyDescent="0.2">
      <c r="M42" s="350"/>
    </row>
    <row r="43" spans="13:13" x14ac:dyDescent="0.2">
      <c r="M43" s="350"/>
    </row>
    <row r="44" spans="13:13" x14ac:dyDescent="0.2">
      <c r="M44" s="350"/>
    </row>
    <row r="45" spans="13:13" x14ac:dyDescent="0.2">
      <c r="M45" s="350"/>
    </row>
    <row r="46" spans="13:13" x14ac:dyDescent="0.2">
      <c r="M46" s="350"/>
    </row>
  </sheetData>
  <mergeCells count="13">
    <mergeCell ref="B1:N1"/>
    <mergeCell ref="B3:B4"/>
    <mergeCell ref="C3:C4"/>
    <mergeCell ref="D3:D4"/>
    <mergeCell ref="E3:G3"/>
    <mergeCell ref="H3:N3"/>
    <mergeCell ref="B24:C29"/>
    <mergeCell ref="B5:B20"/>
    <mergeCell ref="C5:C10"/>
    <mergeCell ref="C11:C14"/>
    <mergeCell ref="C15:C20"/>
    <mergeCell ref="B21:B23"/>
    <mergeCell ref="C21:C23"/>
  </mergeCells>
  <printOptions horizontalCentered="1"/>
  <pageMargins left="7.874015748031496E-2" right="7.874015748031496E-2" top="0.6692913385826772" bottom="0.78740157480314965" header="0.47244094488188981" footer="0"/>
  <pageSetup paperSize="9" scale="67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1"/>
  <sheetViews>
    <sheetView showGridLines="0" showZeros="0" zoomScale="70" zoomScaleNormal="70" workbookViewId="0"/>
  </sheetViews>
  <sheetFormatPr baseColWidth="10" defaultColWidth="12.7109375" defaultRowHeight="12.75" x14ac:dyDescent="0.2"/>
  <cols>
    <col min="1" max="1" width="4" style="347" customWidth="1"/>
    <col min="2" max="2" width="15" style="350" customWidth="1"/>
    <col min="3" max="3" width="12.28515625" style="350" customWidth="1"/>
    <col min="4" max="4" width="21.5703125" style="350" bestFit="1" customWidth="1"/>
    <col min="5" max="12" width="16.140625" style="350" customWidth="1"/>
    <col min="13" max="13" width="16.140625" style="347" customWidth="1"/>
    <col min="14" max="14" width="16.140625" style="350" customWidth="1"/>
    <col min="15" max="256" width="12.7109375" style="350"/>
    <col min="257" max="257" width="4" style="350" customWidth="1"/>
    <col min="258" max="258" width="15" style="350" customWidth="1"/>
    <col min="259" max="259" width="12.28515625" style="350" customWidth="1"/>
    <col min="260" max="260" width="21.5703125" style="350" bestFit="1" customWidth="1"/>
    <col min="261" max="270" width="16.140625" style="350" customWidth="1"/>
    <col min="271" max="512" width="12.7109375" style="350"/>
    <col min="513" max="513" width="4" style="350" customWidth="1"/>
    <col min="514" max="514" width="15" style="350" customWidth="1"/>
    <col min="515" max="515" width="12.28515625" style="350" customWidth="1"/>
    <col min="516" max="516" width="21.5703125" style="350" bestFit="1" customWidth="1"/>
    <col min="517" max="526" width="16.140625" style="350" customWidth="1"/>
    <col min="527" max="768" width="12.7109375" style="350"/>
    <col min="769" max="769" width="4" style="350" customWidth="1"/>
    <col min="770" max="770" width="15" style="350" customWidth="1"/>
    <col min="771" max="771" width="12.28515625" style="350" customWidth="1"/>
    <col min="772" max="772" width="21.5703125" style="350" bestFit="1" customWidth="1"/>
    <col min="773" max="782" width="16.140625" style="350" customWidth="1"/>
    <col min="783" max="1024" width="12.7109375" style="350"/>
    <col min="1025" max="1025" width="4" style="350" customWidth="1"/>
    <col min="1026" max="1026" width="15" style="350" customWidth="1"/>
    <col min="1027" max="1027" width="12.28515625" style="350" customWidth="1"/>
    <col min="1028" max="1028" width="21.5703125" style="350" bestFit="1" customWidth="1"/>
    <col min="1029" max="1038" width="16.140625" style="350" customWidth="1"/>
    <col min="1039" max="1280" width="12.7109375" style="350"/>
    <col min="1281" max="1281" width="4" style="350" customWidth="1"/>
    <col min="1282" max="1282" width="15" style="350" customWidth="1"/>
    <col min="1283" max="1283" width="12.28515625" style="350" customWidth="1"/>
    <col min="1284" max="1284" width="21.5703125" style="350" bestFit="1" customWidth="1"/>
    <col min="1285" max="1294" width="16.140625" style="350" customWidth="1"/>
    <col min="1295" max="1536" width="12.7109375" style="350"/>
    <col min="1537" max="1537" width="4" style="350" customWidth="1"/>
    <col min="1538" max="1538" width="15" style="350" customWidth="1"/>
    <col min="1539" max="1539" width="12.28515625" style="350" customWidth="1"/>
    <col min="1540" max="1540" width="21.5703125" style="350" bestFit="1" customWidth="1"/>
    <col min="1541" max="1550" width="16.140625" style="350" customWidth="1"/>
    <col min="1551" max="1792" width="12.7109375" style="350"/>
    <col min="1793" max="1793" width="4" style="350" customWidth="1"/>
    <col min="1794" max="1794" width="15" style="350" customWidth="1"/>
    <col min="1795" max="1795" width="12.28515625" style="350" customWidth="1"/>
    <col min="1796" max="1796" width="21.5703125" style="350" bestFit="1" customWidth="1"/>
    <col min="1797" max="1806" width="16.140625" style="350" customWidth="1"/>
    <col min="1807" max="2048" width="12.7109375" style="350"/>
    <col min="2049" max="2049" width="4" style="350" customWidth="1"/>
    <col min="2050" max="2050" width="15" style="350" customWidth="1"/>
    <col min="2051" max="2051" width="12.28515625" style="350" customWidth="1"/>
    <col min="2052" max="2052" width="21.5703125" style="350" bestFit="1" customWidth="1"/>
    <col min="2053" max="2062" width="16.140625" style="350" customWidth="1"/>
    <col min="2063" max="2304" width="12.7109375" style="350"/>
    <col min="2305" max="2305" width="4" style="350" customWidth="1"/>
    <col min="2306" max="2306" width="15" style="350" customWidth="1"/>
    <col min="2307" max="2307" width="12.28515625" style="350" customWidth="1"/>
    <col min="2308" max="2308" width="21.5703125" style="350" bestFit="1" customWidth="1"/>
    <col min="2309" max="2318" width="16.140625" style="350" customWidth="1"/>
    <col min="2319" max="2560" width="12.7109375" style="350"/>
    <col min="2561" max="2561" width="4" style="350" customWidth="1"/>
    <col min="2562" max="2562" width="15" style="350" customWidth="1"/>
    <col min="2563" max="2563" width="12.28515625" style="350" customWidth="1"/>
    <col min="2564" max="2564" width="21.5703125" style="350" bestFit="1" customWidth="1"/>
    <col min="2565" max="2574" width="16.140625" style="350" customWidth="1"/>
    <col min="2575" max="2816" width="12.7109375" style="350"/>
    <col min="2817" max="2817" width="4" style="350" customWidth="1"/>
    <col min="2818" max="2818" width="15" style="350" customWidth="1"/>
    <col min="2819" max="2819" width="12.28515625" style="350" customWidth="1"/>
    <col min="2820" max="2820" width="21.5703125" style="350" bestFit="1" customWidth="1"/>
    <col min="2821" max="2830" width="16.140625" style="350" customWidth="1"/>
    <col min="2831" max="3072" width="12.7109375" style="350"/>
    <col min="3073" max="3073" width="4" style="350" customWidth="1"/>
    <col min="3074" max="3074" width="15" style="350" customWidth="1"/>
    <col min="3075" max="3075" width="12.28515625" style="350" customWidth="1"/>
    <col min="3076" max="3076" width="21.5703125" style="350" bestFit="1" customWidth="1"/>
    <col min="3077" max="3086" width="16.140625" style="350" customWidth="1"/>
    <col min="3087" max="3328" width="12.7109375" style="350"/>
    <col min="3329" max="3329" width="4" style="350" customWidth="1"/>
    <col min="3330" max="3330" width="15" style="350" customWidth="1"/>
    <col min="3331" max="3331" width="12.28515625" style="350" customWidth="1"/>
    <col min="3332" max="3332" width="21.5703125" style="350" bestFit="1" customWidth="1"/>
    <col min="3333" max="3342" width="16.140625" style="350" customWidth="1"/>
    <col min="3343" max="3584" width="12.7109375" style="350"/>
    <col min="3585" max="3585" width="4" style="350" customWidth="1"/>
    <col min="3586" max="3586" width="15" style="350" customWidth="1"/>
    <col min="3587" max="3587" width="12.28515625" style="350" customWidth="1"/>
    <col min="3588" max="3588" width="21.5703125" style="350" bestFit="1" customWidth="1"/>
    <col min="3589" max="3598" width="16.140625" style="350" customWidth="1"/>
    <col min="3599" max="3840" width="12.7109375" style="350"/>
    <col min="3841" max="3841" width="4" style="350" customWidth="1"/>
    <col min="3842" max="3842" width="15" style="350" customWidth="1"/>
    <col min="3843" max="3843" width="12.28515625" style="350" customWidth="1"/>
    <col min="3844" max="3844" width="21.5703125" style="350" bestFit="1" customWidth="1"/>
    <col min="3845" max="3854" width="16.140625" style="350" customWidth="1"/>
    <col min="3855" max="4096" width="12.7109375" style="350"/>
    <col min="4097" max="4097" width="4" style="350" customWidth="1"/>
    <col min="4098" max="4098" width="15" style="350" customWidth="1"/>
    <col min="4099" max="4099" width="12.28515625" style="350" customWidth="1"/>
    <col min="4100" max="4100" width="21.5703125" style="350" bestFit="1" customWidth="1"/>
    <col min="4101" max="4110" width="16.140625" style="350" customWidth="1"/>
    <col min="4111" max="4352" width="12.7109375" style="350"/>
    <col min="4353" max="4353" width="4" style="350" customWidth="1"/>
    <col min="4354" max="4354" width="15" style="350" customWidth="1"/>
    <col min="4355" max="4355" width="12.28515625" style="350" customWidth="1"/>
    <col min="4356" max="4356" width="21.5703125" style="350" bestFit="1" customWidth="1"/>
    <col min="4357" max="4366" width="16.140625" style="350" customWidth="1"/>
    <col min="4367" max="4608" width="12.7109375" style="350"/>
    <col min="4609" max="4609" width="4" style="350" customWidth="1"/>
    <col min="4610" max="4610" width="15" style="350" customWidth="1"/>
    <col min="4611" max="4611" width="12.28515625" style="350" customWidth="1"/>
    <col min="4612" max="4612" width="21.5703125" style="350" bestFit="1" customWidth="1"/>
    <col min="4613" max="4622" width="16.140625" style="350" customWidth="1"/>
    <col min="4623" max="4864" width="12.7109375" style="350"/>
    <col min="4865" max="4865" width="4" style="350" customWidth="1"/>
    <col min="4866" max="4866" width="15" style="350" customWidth="1"/>
    <col min="4867" max="4867" width="12.28515625" style="350" customWidth="1"/>
    <col min="4868" max="4868" width="21.5703125" style="350" bestFit="1" customWidth="1"/>
    <col min="4869" max="4878" width="16.140625" style="350" customWidth="1"/>
    <col min="4879" max="5120" width="12.7109375" style="350"/>
    <col min="5121" max="5121" width="4" style="350" customWidth="1"/>
    <col min="5122" max="5122" width="15" style="350" customWidth="1"/>
    <col min="5123" max="5123" width="12.28515625" style="350" customWidth="1"/>
    <col min="5124" max="5124" width="21.5703125" style="350" bestFit="1" customWidth="1"/>
    <col min="5125" max="5134" width="16.140625" style="350" customWidth="1"/>
    <col min="5135" max="5376" width="12.7109375" style="350"/>
    <col min="5377" max="5377" width="4" style="350" customWidth="1"/>
    <col min="5378" max="5378" width="15" style="350" customWidth="1"/>
    <col min="5379" max="5379" width="12.28515625" style="350" customWidth="1"/>
    <col min="5380" max="5380" width="21.5703125" style="350" bestFit="1" customWidth="1"/>
    <col min="5381" max="5390" width="16.140625" style="350" customWidth="1"/>
    <col min="5391" max="5632" width="12.7109375" style="350"/>
    <col min="5633" max="5633" width="4" style="350" customWidth="1"/>
    <col min="5634" max="5634" width="15" style="350" customWidth="1"/>
    <col min="5635" max="5635" width="12.28515625" style="350" customWidth="1"/>
    <col min="5636" max="5636" width="21.5703125" style="350" bestFit="1" customWidth="1"/>
    <col min="5637" max="5646" width="16.140625" style="350" customWidth="1"/>
    <col min="5647" max="5888" width="12.7109375" style="350"/>
    <col min="5889" max="5889" width="4" style="350" customWidth="1"/>
    <col min="5890" max="5890" width="15" style="350" customWidth="1"/>
    <col min="5891" max="5891" width="12.28515625" style="350" customWidth="1"/>
    <col min="5892" max="5892" width="21.5703125" style="350" bestFit="1" customWidth="1"/>
    <col min="5893" max="5902" width="16.140625" style="350" customWidth="1"/>
    <col min="5903" max="6144" width="12.7109375" style="350"/>
    <col min="6145" max="6145" width="4" style="350" customWidth="1"/>
    <col min="6146" max="6146" width="15" style="350" customWidth="1"/>
    <col min="6147" max="6147" width="12.28515625" style="350" customWidth="1"/>
    <col min="6148" max="6148" width="21.5703125" style="350" bestFit="1" customWidth="1"/>
    <col min="6149" max="6158" width="16.140625" style="350" customWidth="1"/>
    <col min="6159" max="6400" width="12.7109375" style="350"/>
    <col min="6401" max="6401" width="4" style="350" customWidth="1"/>
    <col min="6402" max="6402" width="15" style="350" customWidth="1"/>
    <col min="6403" max="6403" width="12.28515625" style="350" customWidth="1"/>
    <col min="6404" max="6404" width="21.5703125" style="350" bestFit="1" customWidth="1"/>
    <col min="6405" max="6414" width="16.140625" style="350" customWidth="1"/>
    <col min="6415" max="6656" width="12.7109375" style="350"/>
    <col min="6657" max="6657" width="4" style="350" customWidth="1"/>
    <col min="6658" max="6658" width="15" style="350" customWidth="1"/>
    <col min="6659" max="6659" width="12.28515625" style="350" customWidth="1"/>
    <col min="6660" max="6660" width="21.5703125" style="350" bestFit="1" customWidth="1"/>
    <col min="6661" max="6670" width="16.140625" style="350" customWidth="1"/>
    <col min="6671" max="6912" width="12.7109375" style="350"/>
    <col min="6913" max="6913" width="4" style="350" customWidth="1"/>
    <col min="6914" max="6914" width="15" style="350" customWidth="1"/>
    <col min="6915" max="6915" width="12.28515625" style="350" customWidth="1"/>
    <col min="6916" max="6916" width="21.5703125" style="350" bestFit="1" customWidth="1"/>
    <col min="6917" max="6926" width="16.140625" style="350" customWidth="1"/>
    <col min="6927" max="7168" width="12.7109375" style="350"/>
    <col min="7169" max="7169" width="4" style="350" customWidth="1"/>
    <col min="7170" max="7170" width="15" style="350" customWidth="1"/>
    <col min="7171" max="7171" width="12.28515625" style="350" customWidth="1"/>
    <col min="7172" max="7172" width="21.5703125" style="350" bestFit="1" customWidth="1"/>
    <col min="7173" max="7182" width="16.140625" style="350" customWidth="1"/>
    <col min="7183" max="7424" width="12.7109375" style="350"/>
    <col min="7425" max="7425" width="4" style="350" customWidth="1"/>
    <col min="7426" max="7426" width="15" style="350" customWidth="1"/>
    <col min="7427" max="7427" width="12.28515625" style="350" customWidth="1"/>
    <col min="7428" max="7428" width="21.5703125" style="350" bestFit="1" customWidth="1"/>
    <col min="7429" max="7438" width="16.140625" style="350" customWidth="1"/>
    <col min="7439" max="7680" width="12.7109375" style="350"/>
    <col min="7681" max="7681" width="4" style="350" customWidth="1"/>
    <col min="7682" max="7682" width="15" style="350" customWidth="1"/>
    <col min="7683" max="7683" width="12.28515625" style="350" customWidth="1"/>
    <col min="7684" max="7684" width="21.5703125" style="350" bestFit="1" customWidth="1"/>
    <col min="7685" max="7694" width="16.140625" style="350" customWidth="1"/>
    <col min="7695" max="7936" width="12.7109375" style="350"/>
    <col min="7937" max="7937" width="4" style="350" customWidth="1"/>
    <col min="7938" max="7938" width="15" style="350" customWidth="1"/>
    <col min="7939" max="7939" width="12.28515625" style="350" customWidth="1"/>
    <col min="7940" max="7940" width="21.5703125" style="350" bestFit="1" customWidth="1"/>
    <col min="7941" max="7950" width="16.140625" style="350" customWidth="1"/>
    <col min="7951" max="8192" width="12.7109375" style="350"/>
    <col min="8193" max="8193" width="4" style="350" customWidth="1"/>
    <col min="8194" max="8194" width="15" style="350" customWidth="1"/>
    <col min="8195" max="8195" width="12.28515625" style="350" customWidth="1"/>
    <col min="8196" max="8196" width="21.5703125" style="350" bestFit="1" customWidth="1"/>
    <col min="8197" max="8206" width="16.140625" style="350" customWidth="1"/>
    <col min="8207" max="8448" width="12.7109375" style="350"/>
    <col min="8449" max="8449" width="4" style="350" customWidth="1"/>
    <col min="8450" max="8450" width="15" style="350" customWidth="1"/>
    <col min="8451" max="8451" width="12.28515625" style="350" customWidth="1"/>
    <col min="8452" max="8452" width="21.5703125" style="350" bestFit="1" customWidth="1"/>
    <col min="8453" max="8462" width="16.140625" style="350" customWidth="1"/>
    <col min="8463" max="8704" width="12.7109375" style="350"/>
    <col min="8705" max="8705" width="4" style="350" customWidth="1"/>
    <col min="8706" max="8706" width="15" style="350" customWidth="1"/>
    <col min="8707" max="8707" width="12.28515625" style="350" customWidth="1"/>
    <col min="8708" max="8708" width="21.5703125" style="350" bestFit="1" customWidth="1"/>
    <col min="8709" max="8718" width="16.140625" style="350" customWidth="1"/>
    <col min="8719" max="8960" width="12.7109375" style="350"/>
    <col min="8961" max="8961" width="4" style="350" customWidth="1"/>
    <col min="8962" max="8962" width="15" style="350" customWidth="1"/>
    <col min="8963" max="8963" width="12.28515625" style="350" customWidth="1"/>
    <col min="8964" max="8964" width="21.5703125" style="350" bestFit="1" customWidth="1"/>
    <col min="8965" max="8974" width="16.140625" style="350" customWidth="1"/>
    <col min="8975" max="9216" width="12.7109375" style="350"/>
    <col min="9217" max="9217" width="4" style="350" customWidth="1"/>
    <col min="9218" max="9218" width="15" style="350" customWidth="1"/>
    <col min="9219" max="9219" width="12.28515625" style="350" customWidth="1"/>
    <col min="9220" max="9220" width="21.5703125" style="350" bestFit="1" customWidth="1"/>
    <col min="9221" max="9230" width="16.140625" style="350" customWidth="1"/>
    <col min="9231" max="9472" width="12.7109375" style="350"/>
    <col min="9473" max="9473" width="4" style="350" customWidth="1"/>
    <col min="9474" max="9474" width="15" style="350" customWidth="1"/>
    <col min="9475" max="9475" width="12.28515625" style="350" customWidth="1"/>
    <col min="9476" max="9476" width="21.5703125" style="350" bestFit="1" customWidth="1"/>
    <col min="9477" max="9486" width="16.140625" style="350" customWidth="1"/>
    <col min="9487" max="9728" width="12.7109375" style="350"/>
    <col min="9729" max="9729" width="4" style="350" customWidth="1"/>
    <col min="9730" max="9730" width="15" style="350" customWidth="1"/>
    <col min="9731" max="9731" width="12.28515625" style="350" customWidth="1"/>
    <col min="9732" max="9732" width="21.5703125" style="350" bestFit="1" customWidth="1"/>
    <col min="9733" max="9742" width="16.140625" style="350" customWidth="1"/>
    <col min="9743" max="9984" width="12.7109375" style="350"/>
    <col min="9985" max="9985" width="4" style="350" customWidth="1"/>
    <col min="9986" max="9986" width="15" style="350" customWidth="1"/>
    <col min="9987" max="9987" width="12.28515625" style="350" customWidth="1"/>
    <col min="9988" max="9988" width="21.5703125" style="350" bestFit="1" customWidth="1"/>
    <col min="9989" max="9998" width="16.140625" style="350" customWidth="1"/>
    <col min="9999" max="10240" width="12.7109375" style="350"/>
    <col min="10241" max="10241" width="4" style="350" customWidth="1"/>
    <col min="10242" max="10242" width="15" style="350" customWidth="1"/>
    <col min="10243" max="10243" width="12.28515625" style="350" customWidth="1"/>
    <col min="10244" max="10244" width="21.5703125" style="350" bestFit="1" customWidth="1"/>
    <col min="10245" max="10254" width="16.140625" style="350" customWidth="1"/>
    <col min="10255" max="10496" width="12.7109375" style="350"/>
    <col min="10497" max="10497" width="4" style="350" customWidth="1"/>
    <col min="10498" max="10498" width="15" style="350" customWidth="1"/>
    <col min="10499" max="10499" width="12.28515625" style="350" customWidth="1"/>
    <col min="10500" max="10500" width="21.5703125" style="350" bestFit="1" customWidth="1"/>
    <col min="10501" max="10510" width="16.140625" style="350" customWidth="1"/>
    <col min="10511" max="10752" width="12.7109375" style="350"/>
    <col min="10753" max="10753" width="4" style="350" customWidth="1"/>
    <col min="10754" max="10754" width="15" style="350" customWidth="1"/>
    <col min="10755" max="10755" width="12.28515625" style="350" customWidth="1"/>
    <col min="10756" max="10756" width="21.5703125" style="350" bestFit="1" customWidth="1"/>
    <col min="10757" max="10766" width="16.140625" style="350" customWidth="1"/>
    <col min="10767" max="11008" width="12.7109375" style="350"/>
    <col min="11009" max="11009" width="4" style="350" customWidth="1"/>
    <col min="11010" max="11010" width="15" style="350" customWidth="1"/>
    <col min="11011" max="11011" width="12.28515625" style="350" customWidth="1"/>
    <col min="11012" max="11012" width="21.5703125" style="350" bestFit="1" customWidth="1"/>
    <col min="11013" max="11022" width="16.140625" style="350" customWidth="1"/>
    <col min="11023" max="11264" width="12.7109375" style="350"/>
    <col min="11265" max="11265" width="4" style="350" customWidth="1"/>
    <col min="11266" max="11266" width="15" style="350" customWidth="1"/>
    <col min="11267" max="11267" width="12.28515625" style="350" customWidth="1"/>
    <col min="11268" max="11268" width="21.5703125" style="350" bestFit="1" customWidth="1"/>
    <col min="11269" max="11278" width="16.140625" style="350" customWidth="1"/>
    <col min="11279" max="11520" width="12.7109375" style="350"/>
    <col min="11521" max="11521" width="4" style="350" customWidth="1"/>
    <col min="11522" max="11522" width="15" style="350" customWidth="1"/>
    <col min="11523" max="11523" width="12.28515625" style="350" customWidth="1"/>
    <col min="11524" max="11524" width="21.5703125" style="350" bestFit="1" customWidth="1"/>
    <col min="11525" max="11534" width="16.140625" style="350" customWidth="1"/>
    <col min="11535" max="11776" width="12.7109375" style="350"/>
    <col min="11777" max="11777" width="4" style="350" customWidth="1"/>
    <col min="11778" max="11778" width="15" style="350" customWidth="1"/>
    <col min="11779" max="11779" width="12.28515625" style="350" customWidth="1"/>
    <col min="11780" max="11780" width="21.5703125" style="350" bestFit="1" customWidth="1"/>
    <col min="11781" max="11790" width="16.140625" style="350" customWidth="1"/>
    <col min="11791" max="12032" width="12.7109375" style="350"/>
    <col min="12033" max="12033" width="4" style="350" customWidth="1"/>
    <col min="12034" max="12034" width="15" style="350" customWidth="1"/>
    <col min="12035" max="12035" width="12.28515625" style="350" customWidth="1"/>
    <col min="12036" max="12036" width="21.5703125" style="350" bestFit="1" customWidth="1"/>
    <col min="12037" max="12046" width="16.140625" style="350" customWidth="1"/>
    <col min="12047" max="12288" width="12.7109375" style="350"/>
    <col min="12289" max="12289" width="4" style="350" customWidth="1"/>
    <col min="12290" max="12290" width="15" style="350" customWidth="1"/>
    <col min="12291" max="12291" width="12.28515625" style="350" customWidth="1"/>
    <col min="12292" max="12292" width="21.5703125" style="350" bestFit="1" customWidth="1"/>
    <col min="12293" max="12302" width="16.140625" style="350" customWidth="1"/>
    <col min="12303" max="12544" width="12.7109375" style="350"/>
    <col min="12545" max="12545" width="4" style="350" customWidth="1"/>
    <col min="12546" max="12546" width="15" style="350" customWidth="1"/>
    <col min="12547" max="12547" width="12.28515625" style="350" customWidth="1"/>
    <col min="12548" max="12548" width="21.5703125" style="350" bestFit="1" customWidth="1"/>
    <col min="12549" max="12558" width="16.140625" style="350" customWidth="1"/>
    <col min="12559" max="12800" width="12.7109375" style="350"/>
    <col min="12801" max="12801" width="4" style="350" customWidth="1"/>
    <col min="12802" max="12802" width="15" style="350" customWidth="1"/>
    <col min="12803" max="12803" width="12.28515625" style="350" customWidth="1"/>
    <col min="12804" max="12804" width="21.5703125" style="350" bestFit="1" customWidth="1"/>
    <col min="12805" max="12814" width="16.140625" style="350" customWidth="1"/>
    <col min="12815" max="13056" width="12.7109375" style="350"/>
    <col min="13057" max="13057" width="4" style="350" customWidth="1"/>
    <col min="13058" max="13058" width="15" style="350" customWidth="1"/>
    <col min="13059" max="13059" width="12.28515625" style="350" customWidth="1"/>
    <col min="13060" max="13060" width="21.5703125" style="350" bestFit="1" customWidth="1"/>
    <col min="13061" max="13070" width="16.140625" style="350" customWidth="1"/>
    <col min="13071" max="13312" width="12.7109375" style="350"/>
    <col min="13313" max="13313" width="4" style="350" customWidth="1"/>
    <col min="13314" max="13314" width="15" style="350" customWidth="1"/>
    <col min="13315" max="13315" width="12.28515625" style="350" customWidth="1"/>
    <col min="13316" max="13316" width="21.5703125" style="350" bestFit="1" customWidth="1"/>
    <col min="13317" max="13326" width="16.140625" style="350" customWidth="1"/>
    <col min="13327" max="13568" width="12.7109375" style="350"/>
    <col min="13569" max="13569" width="4" style="350" customWidth="1"/>
    <col min="13570" max="13570" width="15" style="350" customWidth="1"/>
    <col min="13571" max="13571" width="12.28515625" style="350" customWidth="1"/>
    <col min="13572" max="13572" width="21.5703125" style="350" bestFit="1" customWidth="1"/>
    <col min="13573" max="13582" width="16.140625" style="350" customWidth="1"/>
    <col min="13583" max="13824" width="12.7109375" style="350"/>
    <col min="13825" max="13825" width="4" style="350" customWidth="1"/>
    <col min="13826" max="13826" width="15" style="350" customWidth="1"/>
    <col min="13827" max="13827" width="12.28515625" style="350" customWidth="1"/>
    <col min="13828" max="13828" width="21.5703125" style="350" bestFit="1" customWidth="1"/>
    <col min="13829" max="13838" width="16.140625" style="350" customWidth="1"/>
    <col min="13839" max="14080" width="12.7109375" style="350"/>
    <col min="14081" max="14081" width="4" style="350" customWidth="1"/>
    <col min="14082" max="14082" width="15" style="350" customWidth="1"/>
    <col min="14083" max="14083" width="12.28515625" style="350" customWidth="1"/>
    <col min="14084" max="14084" width="21.5703125" style="350" bestFit="1" customWidth="1"/>
    <col min="14085" max="14094" width="16.140625" style="350" customWidth="1"/>
    <col min="14095" max="14336" width="12.7109375" style="350"/>
    <col min="14337" max="14337" width="4" style="350" customWidth="1"/>
    <col min="14338" max="14338" width="15" style="350" customWidth="1"/>
    <col min="14339" max="14339" width="12.28515625" style="350" customWidth="1"/>
    <col min="14340" max="14340" width="21.5703125" style="350" bestFit="1" customWidth="1"/>
    <col min="14341" max="14350" width="16.140625" style="350" customWidth="1"/>
    <col min="14351" max="14592" width="12.7109375" style="350"/>
    <col min="14593" max="14593" width="4" style="350" customWidth="1"/>
    <col min="14594" max="14594" width="15" style="350" customWidth="1"/>
    <col min="14595" max="14595" width="12.28515625" style="350" customWidth="1"/>
    <col min="14596" max="14596" width="21.5703125" style="350" bestFit="1" customWidth="1"/>
    <col min="14597" max="14606" width="16.140625" style="350" customWidth="1"/>
    <col min="14607" max="14848" width="12.7109375" style="350"/>
    <col min="14849" max="14849" width="4" style="350" customWidth="1"/>
    <col min="14850" max="14850" width="15" style="350" customWidth="1"/>
    <col min="14851" max="14851" width="12.28515625" style="350" customWidth="1"/>
    <col min="14852" max="14852" width="21.5703125" style="350" bestFit="1" customWidth="1"/>
    <col min="14853" max="14862" width="16.140625" style="350" customWidth="1"/>
    <col min="14863" max="15104" width="12.7109375" style="350"/>
    <col min="15105" max="15105" width="4" style="350" customWidth="1"/>
    <col min="15106" max="15106" width="15" style="350" customWidth="1"/>
    <col min="15107" max="15107" width="12.28515625" style="350" customWidth="1"/>
    <col min="15108" max="15108" width="21.5703125" style="350" bestFit="1" customWidth="1"/>
    <col min="15109" max="15118" width="16.140625" style="350" customWidth="1"/>
    <col min="15119" max="15360" width="12.7109375" style="350"/>
    <col min="15361" max="15361" width="4" style="350" customWidth="1"/>
    <col min="15362" max="15362" width="15" style="350" customWidth="1"/>
    <col min="15363" max="15363" width="12.28515625" style="350" customWidth="1"/>
    <col min="15364" max="15364" width="21.5703125" style="350" bestFit="1" customWidth="1"/>
    <col min="15365" max="15374" width="16.140625" style="350" customWidth="1"/>
    <col min="15375" max="15616" width="12.7109375" style="350"/>
    <col min="15617" max="15617" width="4" style="350" customWidth="1"/>
    <col min="15618" max="15618" width="15" style="350" customWidth="1"/>
    <col min="15619" max="15619" width="12.28515625" style="350" customWidth="1"/>
    <col min="15620" max="15620" width="21.5703125" style="350" bestFit="1" customWidth="1"/>
    <col min="15621" max="15630" width="16.140625" style="350" customWidth="1"/>
    <col min="15631" max="15872" width="12.7109375" style="350"/>
    <col min="15873" max="15873" width="4" style="350" customWidth="1"/>
    <col min="15874" max="15874" width="15" style="350" customWidth="1"/>
    <col min="15875" max="15875" width="12.28515625" style="350" customWidth="1"/>
    <col min="15876" max="15876" width="21.5703125" style="350" bestFit="1" customWidth="1"/>
    <col min="15877" max="15886" width="16.140625" style="350" customWidth="1"/>
    <col min="15887" max="16128" width="12.7109375" style="350"/>
    <col min="16129" max="16129" width="4" style="350" customWidth="1"/>
    <col min="16130" max="16130" width="15" style="350" customWidth="1"/>
    <col min="16131" max="16131" width="12.28515625" style="350" customWidth="1"/>
    <col min="16132" max="16132" width="21.5703125" style="350" bestFit="1" customWidth="1"/>
    <col min="16133" max="16142" width="16.140625" style="350" customWidth="1"/>
    <col min="16143" max="16384" width="12.7109375" style="350"/>
  </cols>
  <sheetData>
    <row r="1" spans="1:255" s="347" customFormat="1" ht="34.5" customHeight="1" x14ac:dyDescent="0.2">
      <c r="B1" s="752" t="s">
        <v>73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</row>
    <row r="2" spans="1:255" s="348" customFormat="1" ht="21.75" customHeight="1" thickBot="1" x14ac:dyDescent="0.25"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255" ht="15" customHeight="1" thickTop="1" x14ac:dyDescent="0.2">
      <c r="B3" s="844" t="s">
        <v>32</v>
      </c>
      <c r="C3" s="846" t="s">
        <v>33</v>
      </c>
      <c r="D3" s="848" t="s">
        <v>34</v>
      </c>
      <c r="E3" s="759" t="s">
        <v>35</v>
      </c>
      <c r="F3" s="760"/>
      <c r="G3" s="761"/>
      <c r="H3" s="762" t="s">
        <v>36</v>
      </c>
      <c r="I3" s="763"/>
      <c r="J3" s="763"/>
      <c r="K3" s="763"/>
      <c r="L3" s="763"/>
      <c r="M3" s="763"/>
      <c r="N3" s="764"/>
    </row>
    <row r="4" spans="1:255" ht="116.25" customHeight="1" thickBot="1" x14ac:dyDescent="0.25">
      <c r="B4" s="845"/>
      <c r="C4" s="847"/>
      <c r="D4" s="849"/>
      <c r="E4" s="115" t="s">
        <v>37</v>
      </c>
      <c r="F4" s="14" t="s">
        <v>38</v>
      </c>
      <c r="G4" s="15" t="s">
        <v>39</v>
      </c>
      <c r="H4" s="16" t="s">
        <v>40</v>
      </c>
      <c r="I4" s="17" t="s">
        <v>41</v>
      </c>
      <c r="J4" s="18" t="s">
        <v>42</v>
      </c>
      <c r="K4" s="19" t="s">
        <v>43</v>
      </c>
      <c r="L4" s="19" t="s">
        <v>44</v>
      </c>
      <c r="M4" s="18" t="s">
        <v>45</v>
      </c>
      <c r="N4" s="20" t="s">
        <v>46</v>
      </c>
    </row>
    <row r="5" spans="1:255" ht="14.25" customHeight="1" thickTop="1" x14ac:dyDescent="0.2">
      <c r="B5" s="831" t="s">
        <v>47</v>
      </c>
      <c r="C5" s="834" t="s">
        <v>48</v>
      </c>
      <c r="D5" s="125" t="s">
        <v>49</v>
      </c>
      <c r="E5" s="152">
        <v>196331668.09</v>
      </c>
      <c r="F5" s="152">
        <f>+E5-G5</f>
        <v>24855197.430000007</v>
      </c>
      <c r="G5" s="153">
        <v>171476470.66</v>
      </c>
      <c r="H5" s="25"/>
      <c r="I5" s="26"/>
      <c r="J5" s="27">
        <v>6000</v>
      </c>
      <c r="K5" s="27">
        <v>78838.782000000007</v>
      </c>
      <c r="L5" s="155">
        <v>24646530.789999999</v>
      </c>
      <c r="M5" s="29"/>
      <c r="N5" s="30"/>
    </row>
    <row r="6" spans="1:255" x14ac:dyDescent="0.2">
      <c r="B6" s="831"/>
      <c r="C6" s="834"/>
      <c r="D6" s="126" t="s">
        <v>50</v>
      </c>
      <c r="E6" s="156">
        <v>1579</v>
      </c>
      <c r="F6" s="156"/>
      <c r="G6" s="157">
        <v>1579</v>
      </c>
      <c r="H6" s="35"/>
      <c r="I6" s="36"/>
      <c r="J6" s="34"/>
      <c r="K6" s="34"/>
      <c r="L6" s="157">
        <v>60</v>
      </c>
      <c r="M6" s="37"/>
      <c r="N6" s="30"/>
    </row>
    <row r="7" spans="1:255" s="351" customFormat="1" x14ac:dyDescent="0.2">
      <c r="A7" s="348"/>
      <c r="B7" s="831"/>
      <c r="C7" s="834"/>
      <c r="D7" s="126" t="s">
        <v>51</v>
      </c>
      <c r="E7" s="156">
        <v>131926764.07999998</v>
      </c>
      <c r="F7" s="156">
        <f>+E7-G7</f>
        <v>2159482.9900000095</v>
      </c>
      <c r="G7" s="156">
        <v>129767281.08999997</v>
      </c>
      <c r="H7" s="35"/>
      <c r="I7" s="36"/>
      <c r="J7" s="34">
        <v>108882</v>
      </c>
      <c r="K7" s="34">
        <v>228164.16</v>
      </c>
      <c r="L7" s="157">
        <v>210436905.98000002</v>
      </c>
      <c r="M7" s="37"/>
      <c r="N7" s="30"/>
    </row>
    <row r="8" spans="1:255" s="351" customFormat="1" x14ac:dyDescent="0.2">
      <c r="A8" s="348"/>
      <c r="B8" s="831"/>
      <c r="C8" s="834"/>
      <c r="D8" s="127" t="s">
        <v>52</v>
      </c>
      <c r="E8" s="159"/>
      <c r="F8" s="159"/>
      <c r="G8" s="159"/>
      <c r="H8" s="35"/>
      <c r="I8" s="36"/>
      <c r="J8" s="34"/>
      <c r="K8" s="34"/>
      <c r="L8" s="157"/>
      <c r="M8" s="37"/>
      <c r="N8" s="30"/>
    </row>
    <row r="9" spans="1:255" s="351" customFormat="1" x14ac:dyDescent="0.2">
      <c r="A9" s="348"/>
      <c r="B9" s="831"/>
      <c r="C9" s="834"/>
      <c r="D9" s="127" t="s">
        <v>53</v>
      </c>
      <c r="E9" s="160"/>
      <c r="F9" s="160"/>
      <c r="G9" s="160"/>
      <c r="H9" s="35"/>
      <c r="I9" s="36"/>
      <c r="J9" s="34"/>
      <c r="K9" s="34"/>
      <c r="L9" s="157"/>
      <c r="M9" s="37"/>
      <c r="N9" s="30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</row>
    <row r="10" spans="1:255" s="351" customFormat="1" x14ac:dyDescent="0.2">
      <c r="A10" s="348"/>
      <c r="B10" s="831"/>
      <c r="C10" s="835"/>
      <c r="D10" s="128" t="s">
        <v>54</v>
      </c>
      <c r="E10" s="161">
        <v>328260011.16999996</v>
      </c>
      <c r="F10" s="161">
        <f>+E10-G10</f>
        <v>27014680.419999957</v>
      </c>
      <c r="G10" s="162">
        <v>301245330.75</v>
      </c>
      <c r="H10" s="117"/>
      <c r="I10" s="45"/>
      <c r="J10" s="44">
        <v>114882</v>
      </c>
      <c r="K10" s="44">
        <v>307002.94200000004</v>
      </c>
      <c r="L10" s="161">
        <v>235083496.77000001</v>
      </c>
      <c r="M10" s="46"/>
      <c r="N10" s="47"/>
    </row>
    <row r="11" spans="1:255" ht="13.15" customHeight="1" x14ac:dyDescent="0.2">
      <c r="B11" s="831"/>
      <c r="C11" s="836" t="s">
        <v>55</v>
      </c>
      <c r="D11" s="125" t="s">
        <v>49</v>
      </c>
      <c r="E11" s="157">
        <v>16668443.150000002</v>
      </c>
      <c r="F11" s="157">
        <f>+E11-G11</f>
        <v>1299488.1100000031</v>
      </c>
      <c r="G11" s="157">
        <v>15368955.039999999</v>
      </c>
      <c r="H11" s="35"/>
      <c r="I11" s="36"/>
      <c r="J11" s="34"/>
      <c r="K11" s="34">
        <v>2681.9539999999997</v>
      </c>
      <c r="L11" s="157">
        <v>2384935.88</v>
      </c>
      <c r="M11" s="37"/>
      <c r="N11" s="30"/>
      <c r="HO11" s="351"/>
      <c r="HP11" s="351"/>
      <c r="HQ11" s="351"/>
      <c r="HR11" s="351"/>
      <c r="HS11" s="351"/>
      <c r="HT11" s="351"/>
      <c r="HU11" s="351"/>
      <c r="HV11" s="351"/>
      <c r="HW11" s="351"/>
      <c r="HX11" s="351"/>
      <c r="HY11" s="351"/>
      <c r="HZ11" s="351"/>
      <c r="IA11" s="351"/>
      <c r="IB11" s="351"/>
      <c r="IC11" s="351"/>
      <c r="ID11" s="351"/>
      <c r="IE11" s="351"/>
      <c r="IF11" s="351"/>
      <c r="IG11" s="351"/>
      <c r="IH11" s="351"/>
      <c r="II11" s="351"/>
      <c r="IJ11" s="351"/>
      <c r="IK11" s="351"/>
      <c r="IL11" s="351"/>
      <c r="IM11" s="351"/>
      <c r="IN11" s="351"/>
      <c r="IO11" s="351"/>
      <c r="IP11" s="351"/>
      <c r="IQ11" s="351"/>
      <c r="IR11" s="351"/>
      <c r="IS11" s="351"/>
      <c r="IT11" s="351"/>
      <c r="IU11" s="351"/>
    </row>
    <row r="12" spans="1:255" x14ac:dyDescent="0.2">
      <c r="B12" s="831"/>
      <c r="C12" s="834"/>
      <c r="D12" s="126" t="s">
        <v>50</v>
      </c>
      <c r="E12" s="157">
        <v>1146888</v>
      </c>
      <c r="F12" s="156">
        <f>+E12-G12</f>
        <v>75000</v>
      </c>
      <c r="G12" s="156">
        <v>1071888</v>
      </c>
      <c r="H12" s="35"/>
      <c r="I12" s="36"/>
      <c r="J12" s="34">
        <v>2500</v>
      </c>
      <c r="K12" s="34"/>
      <c r="L12" s="157">
        <v>128090</v>
      </c>
      <c r="M12" s="37"/>
      <c r="N12" s="30"/>
    </row>
    <row r="13" spans="1:255" x14ac:dyDescent="0.2">
      <c r="B13" s="831"/>
      <c r="C13" s="834"/>
      <c r="D13" s="127" t="s">
        <v>51</v>
      </c>
      <c r="E13" s="157">
        <v>3448587.0499999993</v>
      </c>
      <c r="F13" s="159">
        <f>+E13-G13</f>
        <v>9561.339999999851</v>
      </c>
      <c r="G13" s="159">
        <v>3439025.7099999995</v>
      </c>
      <c r="H13" s="35"/>
      <c r="I13" s="36"/>
      <c r="J13" s="34"/>
      <c r="K13" s="34">
        <v>1400</v>
      </c>
      <c r="L13" s="157">
        <v>560373.070000001</v>
      </c>
      <c r="M13" s="37"/>
      <c r="N13" s="30"/>
    </row>
    <row r="14" spans="1:255" x14ac:dyDescent="0.2">
      <c r="B14" s="831"/>
      <c r="C14" s="835"/>
      <c r="D14" s="128" t="s">
        <v>54</v>
      </c>
      <c r="E14" s="161">
        <v>21263918.200000003</v>
      </c>
      <c r="F14" s="161">
        <f>+E14-G14</f>
        <v>1384049.450000003</v>
      </c>
      <c r="G14" s="161">
        <v>19879868.75</v>
      </c>
      <c r="H14" s="118"/>
      <c r="I14" s="119"/>
      <c r="J14" s="52">
        <v>2500</v>
      </c>
      <c r="K14" s="52">
        <v>4081.9539999999997</v>
      </c>
      <c r="L14" s="165">
        <v>3073398.9500000011</v>
      </c>
      <c r="M14" s="120"/>
      <c r="N14" s="121"/>
    </row>
    <row r="15" spans="1:255" x14ac:dyDescent="0.2">
      <c r="B15" s="832"/>
      <c r="C15" s="836" t="s">
        <v>37</v>
      </c>
      <c r="D15" s="125" t="s">
        <v>49</v>
      </c>
      <c r="E15" s="166">
        <f t="shared" ref="E15:L17" si="0">+E5+E11</f>
        <v>213000111.24000001</v>
      </c>
      <c r="F15" s="166">
        <f t="shared" si="0"/>
        <v>26154685.54000001</v>
      </c>
      <c r="G15" s="166">
        <f t="shared" si="0"/>
        <v>186845425.69999999</v>
      </c>
      <c r="H15" s="56"/>
      <c r="I15" s="57"/>
      <c r="J15" s="58">
        <f t="shared" si="0"/>
        <v>6000</v>
      </c>
      <c r="K15" s="58">
        <f t="shared" si="0"/>
        <v>81520.736000000004</v>
      </c>
      <c r="L15" s="168">
        <f t="shared" si="0"/>
        <v>27031466.669999998</v>
      </c>
      <c r="M15" s="59"/>
      <c r="N15" s="60"/>
    </row>
    <row r="16" spans="1:255" x14ac:dyDescent="0.2">
      <c r="B16" s="832"/>
      <c r="C16" s="834"/>
      <c r="D16" s="126" t="s">
        <v>50</v>
      </c>
      <c r="E16" s="169">
        <f t="shared" si="0"/>
        <v>1148467</v>
      </c>
      <c r="F16" s="169">
        <f t="shared" si="0"/>
        <v>75000</v>
      </c>
      <c r="G16" s="169">
        <f t="shared" si="0"/>
        <v>1073467</v>
      </c>
      <c r="H16" s="62"/>
      <c r="I16" s="63"/>
      <c r="J16" s="64">
        <f t="shared" si="0"/>
        <v>2500</v>
      </c>
      <c r="K16" s="64"/>
      <c r="L16" s="171">
        <f t="shared" si="0"/>
        <v>128150</v>
      </c>
      <c r="M16" s="65"/>
      <c r="N16" s="66"/>
    </row>
    <row r="17" spans="1:255" x14ac:dyDescent="0.2">
      <c r="B17" s="832"/>
      <c r="C17" s="834"/>
      <c r="D17" s="126" t="s">
        <v>51</v>
      </c>
      <c r="E17" s="169">
        <f t="shared" si="0"/>
        <v>135375351.13</v>
      </c>
      <c r="F17" s="169">
        <f t="shared" si="0"/>
        <v>2169044.3300000094</v>
      </c>
      <c r="G17" s="169">
        <f t="shared" si="0"/>
        <v>133206306.79999997</v>
      </c>
      <c r="H17" s="62"/>
      <c r="I17" s="63"/>
      <c r="J17" s="64">
        <f t="shared" si="0"/>
        <v>108882</v>
      </c>
      <c r="K17" s="64">
        <f t="shared" si="0"/>
        <v>229564.16</v>
      </c>
      <c r="L17" s="171">
        <f t="shared" si="0"/>
        <v>210997279.05000001</v>
      </c>
      <c r="M17" s="65"/>
      <c r="N17" s="66"/>
    </row>
    <row r="18" spans="1:255" x14ac:dyDescent="0.2">
      <c r="B18" s="832"/>
      <c r="C18" s="834"/>
      <c r="D18" s="127" t="s">
        <v>52</v>
      </c>
      <c r="E18" s="172"/>
      <c r="F18" s="172"/>
      <c r="G18" s="172"/>
      <c r="H18" s="68"/>
      <c r="I18" s="69"/>
      <c r="J18" s="70"/>
      <c r="K18" s="70"/>
      <c r="L18" s="174"/>
      <c r="M18" s="71"/>
      <c r="N18" s="72"/>
    </row>
    <row r="19" spans="1:255" s="351" customFormat="1" x14ac:dyDescent="0.2">
      <c r="A19" s="348"/>
      <c r="B19" s="832"/>
      <c r="C19" s="834"/>
      <c r="D19" s="127" t="s">
        <v>53</v>
      </c>
      <c r="E19" s="174"/>
      <c r="F19" s="174"/>
      <c r="G19" s="174"/>
      <c r="H19" s="68"/>
      <c r="I19" s="69"/>
      <c r="J19" s="70"/>
      <c r="K19" s="70"/>
      <c r="L19" s="174"/>
      <c r="M19" s="71"/>
      <c r="N19" s="72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  <c r="IU19" s="143"/>
    </row>
    <row r="20" spans="1:255" x14ac:dyDescent="0.2">
      <c r="B20" s="833"/>
      <c r="C20" s="835"/>
      <c r="D20" s="129" t="s">
        <v>54</v>
      </c>
      <c r="E20" s="175">
        <f t="shared" ref="E20:L20" si="1">SUM(E15:E19)</f>
        <v>349523929.37</v>
      </c>
      <c r="F20" s="175">
        <f t="shared" si="1"/>
        <v>28398729.87000002</v>
      </c>
      <c r="G20" s="175">
        <f t="shared" si="1"/>
        <v>321125199.49999994</v>
      </c>
      <c r="H20" s="122"/>
      <c r="I20" s="76"/>
      <c r="J20" s="77">
        <f t="shared" si="1"/>
        <v>117382</v>
      </c>
      <c r="K20" s="77">
        <f t="shared" si="1"/>
        <v>311084.89600000001</v>
      </c>
      <c r="L20" s="177">
        <f t="shared" si="1"/>
        <v>238156895.72</v>
      </c>
      <c r="M20" s="78"/>
      <c r="N20" s="79"/>
    </row>
    <row r="21" spans="1:255" ht="12.75" customHeight="1" x14ac:dyDescent="0.2">
      <c r="B21" s="837" t="s">
        <v>56</v>
      </c>
      <c r="C21" s="836" t="s">
        <v>57</v>
      </c>
      <c r="D21" s="125" t="s">
        <v>49</v>
      </c>
      <c r="E21" s="178">
        <v>80547680.689999998</v>
      </c>
      <c r="F21" s="178">
        <f>+E21-G21</f>
        <v>7107300.4899999946</v>
      </c>
      <c r="G21" s="157">
        <v>73440380.200000003</v>
      </c>
      <c r="H21" s="56">
        <v>306435.3</v>
      </c>
      <c r="I21" s="57"/>
      <c r="J21" s="58">
        <v>11348.2</v>
      </c>
      <c r="K21" s="58">
        <v>60211.440999999999</v>
      </c>
      <c r="L21" s="168">
        <v>34559930.5</v>
      </c>
      <c r="M21" s="59"/>
      <c r="N21" s="60">
        <v>105.40800000000002</v>
      </c>
    </row>
    <row r="22" spans="1:255" x14ac:dyDescent="0.2">
      <c r="B22" s="831"/>
      <c r="C22" s="834"/>
      <c r="D22" s="127" t="s">
        <v>50</v>
      </c>
      <c r="E22" s="159">
        <v>7200</v>
      </c>
      <c r="F22" s="159"/>
      <c r="G22" s="159">
        <v>7200</v>
      </c>
      <c r="H22" s="56"/>
      <c r="I22" s="57"/>
      <c r="J22" s="58"/>
      <c r="K22" s="58">
        <v>35</v>
      </c>
      <c r="L22" s="168">
        <v>400</v>
      </c>
      <c r="M22" s="59"/>
      <c r="N22" s="60"/>
    </row>
    <row r="23" spans="1:255" ht="13.5" thickBot="1" x14ac:dyDescent="0.25">
      <c r="B23" s="831"/>
      <c r="C23" s="834"/>
      <c r="D23" s="130" t="s">
        <v>54</v>
      </c>
      <c r="E23" s="179">
        <v>80554880.689999998</v>
      </c>
      <c r="F23" s="179">
        <f>+E23-G23</f>
        <v>7107300.4899999946</v>
      </c>
      <c r="G23" s="179">
        <v>73447580.200000003</v>
      </c>
      <c r="H23" s="86">
        <v>306435.3</v>
      </c>
      <c r="I23" s="319"/>
      <c r="J23" s="87">
        <v>11348.2</v>
      </c>
      <c r="K23" s="87">
        <v>60246.440999999999</v>
      </c>
      <c r="L23" s="181">
        <v>34560330.5</v>
      </c>
      <c r="M23" s="182"/>
      <c r="N23" s="88">
        <v>105.40800000000002</v>
      </c>
    </row>
    <row r="24" spans="1:255" ht="14.25" customHeight="1" thickTop="1" x14ac:dyDescent="0.2">
      <c r="B24" s="825" t="s">
        <v>58</v>
      </c>
      <c r="C24" s="826"/>
      <c r="D24" s="131" t="s">
        <v>49</v>
      </c>
      <c r="E24" s="183">
        <f t="shared" ref="E24:N25" si="2">+E15+E21</f>
        <v>293547791.93000001</v>
      </c>
      <c r="F24" s="183">
        <f t="shared" si="2"/>
        <v>33261986.030000005</v>
      </c>
      <c r="G24" s="184">
        <f t="shared" si="2"/>
        <v>260285805.89999998</v>
      </c>
      <c r="H24" s="92">
        <f t="shared" si="2"/>
        <v>306435.3</v>
      </c>
      <c r="I24" s="94"/>
      <c r="J24" s="93">
        <f t="shared" si="2"/>
        <v>17348.2</v>
      </c>
      <c r="K24" s="93">
        <f t="shared" si="2"/>
        <v>141732.177</v>
      </c>
      <c r="L24" s="186">
        <f t="shared" si="2"/>
        <v>61591397.170000002</v>
      </c>
      <c r="M24" s="187"/>
      <c r="N24" s="188">
        <f t="shared" si="2"/>
        <v>105.40800000000002</v>
      </c>
    </row>
    <row r="25" spans="1:255" x14ac:dyDescent="0.2">
      <c r="B25" s="827"/>
      <c r="C25" s="828"/>
      <c r="D25" s="132" t="s">
        <v>50</v>
      </c>
      <c r="E25" s="169">
        <f t="shared" si="2"/>
        <v>1155667</v>
      </c>
      <c r="F25" s="169">
        <f t="shared" si="2"/>
        <v>75000</v>
      </c>
      <c r="G25" s="189">
        <f t="shared" si="2"/>
        <v>1080667</v>
      </c>
      <c r="H25" s="62"/>
      <c r="I25" s="63"/>
      <c r="J25" s="64">
        <f t="shared" si="2"/>
        <v>2500</v>
      </c>
      <c r="K25" s="64">
        <f t="shared" si="2"/>
        <v>35</v>
      </c>
      <c r="L25" s="171">
        <f t="shared" si="2"/>
        <v>128550</v>
      </c>
      <c r="M25" s="65"/>
      <c r="N25" s="66"/>
    </row>
    <row r="26" spans="1:255" x14ac:dyDescent="0.2">
      <c r="B26" s="827"/>
      <c r="C26" s="828"/>
      <c r="D26" s="132" t="s">
        <v>51</v>
      </c>
      <c r="E26" s="169">
        <f t="shared" ref="E26:L26" si="3">+E17</f>
        <v>135375351.13</v>
      </c>
      <c r="F26" s="169">
        <f t="shared" si="3"/>
        <v>2169044.3300000094</v>
      </c>
      <c r="G26" s="189">
        <f t="shared" si="3"/>
        <v>133206306.79999997</v>
      </c>
      <c r="H26" s="62"/>
      <c r="I26" s="63"/>
      <c r="J26" s="64">
        <f t="shared" si="3"/>
        <v>108882</v>
      </c>
      <c r="K26" s="64">
        <f t="shared" si="3"/>
        <v>229564.16</v>
      </c>
      <c r="L26" s="171">
        <f t="shared" si="3"/>
        <v>210997279.05000001</v>
      </c>
      <c r="M26" s="65"/>
      <c r="N26" s="66"/>
    </row>
    <row r="27" spans="1:255" x14ac:dyDescent="0.2">
      <c r="B27" s="827"/>
      <c r="C27" s="828"/>
      <c r="D27" s="133" t="s">
        <v>52</v>
      </c>
      <c r="E27" s="172"/>
      <c r="F27" s="172"/>
      <c r="G27" s="190"/>
      <c r="H27" s="68"/>
      <c r="I27" s="69"/>
      <c r="J27" s="70"/>
      <c r="K27" s="70"/>
      <c r="L27" s="174"/>
      <c r="M27" s="71"/>
      <c r="N27" s="72"/>
    </row>
    <row r="28" spans="1:255" x14ac:dyDescent="0.2">
      <c r="B28" s="827"/>
      <c r="C28" s="828"/>
      <c r="D28" s="134" t="s">
        <v>53</v>
      </c>
      <c r="E28" s="191"/>
      <c r="F28" s="191"/>
      <c r="G28" s="192"/>
      <c r="H28" s="102"/>
      <c r="I28" s="104"/>
      <c r="J28" s="103"/>
      <c r="K28" s="103"/>
      <c r="L28" s="194"/>
      <c r="M28" s="195"/>
      <c r="N28" s="105"/>
    </row>
    <row r="29" spans="1:255" ht="14.25" customHeight="1" thickBot="1" x14ac:dyDescent="0.25">
      <c r="B29" s="829"/>
      <c r="C29" s="830"/>
      <c r="D29" s="135" t="s">
        <v>37</v>
      </c>
      <c r="E29" s="196">
        <v>430078810.06</v>
      </c>
      <c r="F29" s="196">
        <f>+E29-G29</f>
        <v>35506030.359999955</v>
      </c>
      <c r="G29" s="197">
        <v>394572779.70000005</v>
      </c>
      <c r="H29" s="110">
        <v>306435.3</v>
      </c>
      <c r="I29" s="111"/>
      <c r="J29" s="108">
        <v>128730.2</v>
      </c>
      <c r="K29" s="108">
        <v>371331.337</v>
      </c>
      <c r="L29" s="196">
        <v>272717226.22000009</v>
      </c>
      <c r="M29" s="109"/>
      <c r="N29" s="112">
        <v>105.408</v>
      </c>
    </row>
    <row r="30" spans="1:255" ht="21" customHeight="1" thickTop="1" x14ac:dyDescent="0.2"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</row>
    <row r="31" spans="1:255" x14ac:dyDescent="0.2">
      <c r="B31" s="199" t="s">
        <v>69</v>
      </c>
    </row>
  </sheetData>
  <mergeCells count="13">
    <mergeCell ref="B1:N1"/>
    <mergeCell ref="B3:B4"/>
    <mergeCell ref="C3:C4"/>
    <mergeCell ref="D3:D4"/>
    <mergeCell ref="E3:G3"/>
    <mergeCell ref="H3:N3"/>
    <mergeCell ref="B24:C29"/>
    <mergeCell ref="B5:B20"/>
    <mergeCell ref="C5:C10"/>
    <mergeCell ref="C11:C14"/>
    <mergeCell ref="C15:C20"/>
    <mergeCell ref="B21:B23"/>
    <mergeCell ref="C21:C23"/>
  </mergeCells>
  <printOptions horizontalCentered="1"/>
  <pageMargins left="7.874015748031496E-2" right="7.874015748031496E-2" top="0.6692913385826772" bottom="0.78740157480314965" header="0.47244094488188981" footer="0"/>
  <pageSetup paperSize="9" scale="67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1"/>
  <sheetViews>
    <sheetView showGridLines="0" showZeros="0" zoomScale="70" zoomScaleNormal="70" workbookViewId="0"/>
  </sheetViews>
  <sheetFormatPr baseColWidth="10" defaultColWidth="12.7109375" defaultRowHeight="12.75" x14ac:dyDescent="0.2"/>
  <cols>
    <col min="1" max="1" width="4" style="347" customWidth="1"/>
    <col min="2" max="2" width="15" style="350" customWidth="1"/>
    <col min="3" max="3" width="12.28515625" style="350" customWidth="1"/>
    <col min="4" max="4" width="21.5703125" style="350" bestFit="1" customWidth="1"/>
    <col min="5" max="12" width="16.140625" style="350" customWidth="1"/>
    <col min="13" max="13" width="16.140625" style="347" customWidth="1"/>
    <col min="14" max="14" width="16.140625" style="350" customWidth="1"/>
    <col min="15" max="256" width="12.7109375" style="350"/>
    <col min="257" max="257" width="4" style="350" customWidth="1"/>
    <col min="258" max="258" width="15" style="350" customWidth="1"/>
    <col min="259" max="259" width="12.28515625" style="350" customWidth="1"/>
    <col min="260" max="260" width="21.5703125" style="350" bestFit="1" customWidth="1"/>
    <col min="261" max="270" width="16.140625" style="350" customWidth="1"/>
    <col min="271" max="512" width="12.7109375" style="350"/>
    <col min="513" max="513" width="4" style="350" customWidth="1"/>
    <col min="514" max="514" width="15" style="350" customWidth="1"/>
    <col min="515" max="515" width="12.28515625" style="350" customWidth="1"/>
    <col min="516" max="516" width="21.5703125" style="350" bestFit="1" customWidth="1"/>
    <col min="517" max="526" width="16.140625" style="350" customWidth="1"/>
    <col min="527" max="768" width="12.7109375" style="350"/>
    <col min="769" max="769" width="4" style="350" customWidth="1"/>
    <col min="770" max="770" width="15" style="350" customWidth="1"/>
    <col min="771" max="771" width="12.28515625" style="350" customWidth="1"/>
    <col min="772" max="772" width="21.5703125" style="350" bestFit="1" customWidth="1"/>
    <col min="773" max="782" width="16.140625" style="350" customWidth="1"/>
    <col min="783" max="1024" width="12.7109375" style="350"/>
    <col min="1025" max="1025" width="4" style="350" customWidth="1"/>
    <col min="1026" max="1026" width="15" style="350" customWidth="1"/>
    <col min="1027" max="1027" width="12.28515625" style="350" customWidth="1"/>
    <col min="1028" max="1028" width="21.5703125" style="350" bestFit="1" customWidth="1"/>
    <col min="1029" max="1038" width="16.140625" style="350" customWidth="1"/>
    <col min="1039" max="1280" width="12.7109375" style="350"/>
    <col min="1281" max="1281" width="4" style="350" customWidth="1"/>
    <col min="1282" max="1282" width="15" style="350" customWidth="1"/>
    <col min="1283" max="1283" width="12.28515625" style="350" customWidth="1"/>
    <col min="1284" max="1284" width="21.5703125" style="350" bestFit="1" customWidth="1"/>
    <col min="1285" max="1294" width="16.140625" style="350" customWidth="1"/>
    <col min="1295" max="1536" width="12.7109375" style="350"/>
    <col min="1537" max="1537" width="4" style="350" customWidth="1"/>
    <col min="1538" max="1538" width="15" style="350" customWidth="1"/>
    <col min="1539" max="1539" width="12.28515625" style="350" customWidth="1"/>
    <col min="1540" max="1540" width="21.5703125" style="350" bestFit="1" customWidth="1"/>
    <col min="1541" max="1550" width="16.140625" style="350" customWidth="1"/>
    <col min="1551" max="1792" width="12.7109375" style="350"/>
    <col min="1793" max="1793" width="4" style="350" customWidth="1"/>
    <col min="1794" max="1794" width="15" style="350" customWidth="1"/>
    <col min="1795" max="1795" width="12.28515625" style="350" customWidth="1"/>
    <col min="1796" max="1796" width="21.5703125" style="350" bestFit="1" customWidth="1"/>
    <col min="1797" max="1806" width="16.140625" style="350" customWidth="1"/>
    <col min="1807" max="2048" width="12.7109375" style="350"/>
    <col min="2049" max="2049" width="4" style="350" customWidth="1"/>
    <col min="2050" max="2050" width="15" style="350" customWidth="1"/>
    <col min="2051" max="2051" width="12.28515625" style="350" customWidth="1"/>
    <col min="2052" max="2052" width="21.5703125" style="350" bestFit="1" customWidth="1"/>
    <col min="2053" max="2062" width="16.140625" style="350" customWidth="1"/>
    <col min="2063" max="2304" width="12.7109375" style="350"/>
    <col min="2305" max="2305" width="4" style="350" customWidth="1"/>
    <col min="2306" max="2306" width="15" style="350" customWidth="1"/>
    <col min="2307" max="2307" width="12.28515625" style="350" customWidth="1"/>
    <col min="2308" max="2308" width="21.5703125" style="350" bestFit="1" customWidth="1"/>
    <col min="2309" max="2318" width="16.140625" style="350" customWidth="1"/>
    <col min="2319" max="2560" width="12.7109375" style="350"/>
    <col min="2561" max="2561" width="4" style="350" customWidth="1"/>
    <col min="2562" max="2562" width="15" style="350" customWidth="1"/>
    <col min="2563" max="2563" width="12.28515625" style="350" customWidth="1"/>
    <col min="2564" max="2564" width="21.5703125" style="350" bestFit="1" customWidth="1"/>
    <col min="2565" max="2574" width="16.140625" style="350" customWidth="1"/>
    <col min="2575" max="2816" width="12.7109375" style="350"/>
    <col min="2817" max="2817" width="4" style="350" customWidth="1"/>
    <col min="2818" max="2818" width="15" style="350" customWidth="1"/>
    <col min="2819" max="2819" width="12.28515625" style="350" customWidth="1"/>
    <col min="2820" max="2820" width="21.5703125" style="350" bestFit="1" customWidth="1"/>
    <col min="2821" max="2830" width="16.140625" style="350" customWidth="1"/>
    <col min="2831" max="3072" width="12.7109375" style="350"/>
    <col min="3073" max="3073" width="4" style="350" customWidth="1"/>
    <col min="3074" max="3074" width="15" style="350" customWidth="1"/>
    <col min="3075" max="3075" width="12.28515625" style="350" customWidth="1"/>
    <col min="3076" max="3076" width="21.5703125" style="350" bestFit="1" customWidth="1"/>
    <col min="3077" max="3086" width="16.140625" style="350" customWidth="1"/>
    <col min="3087" max="3328" width="12.7109375" style="350"/>
    <col min="3329" max="3329" width="4" style="350" customWidth="1"/>
    <col min="3330" max="3330" width="15" style="350" customWidth="1"/>
    <col min="3331" max="3331" width="12.28515625" style="350" customWidth="1"/>
    <col min="3332" max="3332" width="21.5703125" style="350" bestFit="1" customWidth="1"/>
    <col min="3333" max="3342" width="16.140625" style="350" customWidth="1"/>
    <col min="3343" max="3584" width="12.7109375" style="350"/>
    <col min="3585" max="3585" width="4" style="350" customWidth="1"/>
    <col min="3586" max="3586" width="15" style="350" customWidth="1"/>
    <col min="3587" max="3587" width="12.28515625" style="350" customWidth="1"/>
    <col min="3588" max="3588" width="21.5703125" style="350" bestFit="1" customWidth="1"/>
    <col min="3589" max="3598" width="16.140625" style="350" customWidth="1"/>
    <col min="3599" max="3840" width="12.7109375" style="350"/>
    <col min="3841" max="3841" width="4" style="350" customWidth="1"/>
    <col min="3842" max="3842" width="15" style="350" customWidth="1"/>
    <col min="3843" max="3843" width="12.28515625" style="350" customWidth="1"/>
    <col min="3844" max="3844" width="21.5703125" style="350" bestFit="1" customWidth="1"/>
    <col min="3845" max="3854" width="16.140625" style="350" customWidth="1"/>
    <col min="3855" max="4096" width="12.7109375" style="350"/>
    <col min="4097" max="4097" width="4" style="350" customWidth="1"/>
    <col min="4098" max="4098" width="15" style="350" customWidth="1"/>
    <col min="4099" max="4099" width="12.28515625" style="350" customWidth="1"/>
    <col min="4100" max="4100" width="21.5703125" style="350" bestFit="1" customWidth="1"/>
    <col min="4101" max="4110" width="16.140625" style="350" customWidth="1"/>
    <col min="4111" max="4352" width="12.7109375" style="350"/>
    <col min="4353" max="4353" width="4" style="350" customWidth="1"/>
    <col min="4354" max="4354" width="15" style="350" customWidth="1"/>
    <col min="4355" max="4355" width="12.28515625" style="350" customWidth="1"/>
    <col min="4356" max="4356" width="21.5703125" style="350" bestFit="1" customWidth="1"/>
    <col min="4357" max="4366" width="16.140625" style="350" customWidth="1"/>
    <col min="4367" max="4608" width="12.7109375" style="350"/>
    <col min="4609" max="4609" width="4" style="350" customWidth="1"/>
    <col min="4610" max="4610" width="15" style="350" customWidth="1"/>
    <col min="4611" max="4611" width="12.28515625" style="350" customWidth="1"/>
    <col min="4612" max="4612" width="21.5703125" style="350" bestFit="1" customWidth="1"/>
    <col min="4613" max="4622" width="16.140625" style="350" customWidth="1"/>
    <col min="4623" max="4864" width="12.7109375" style="350"/>
    <col min="4865" max="4865" width="4" style="350" customWidth="1"/>
    <col min="4866" max="4866" width="15" style="350" customWidth="1"/>
    <col min="4867" max="4867" width="12.28515625" style="350" customWidth="1"/>
    <col min="4868" max="4868" width="21.5703125" style="350" bestFit="1" customWidth="1"/>
    <col min="4869" max="4878" width="16.140625" style="350" customWidth="1"/>
    <col min="4879" max="5120" width="12.7109375" style="350"/>
    <col min="5121" max="5121" width="4" style="350" customWidth="1"/>
    <col min="5122" max="5122" width="15" style="350" customWidth="1"/>
    <col min="5123" max="5123" width="12.28515625" style="350" customWidth="1"/>
    <col min="5124" max="5124" width="21.5703125" style="350" bestFit="1" customWidth="1"/>
    <col min="5125" max="5134" width="16.140625" style="350" customWidth="1"/>
    <col min="5135" max="5376" width="12.7109375" style="350"/>
    <col min="5377" max="5377" width="4" style="350" customWidth="1"/>
    <col min="5378" max="5378" width="15" style="350" customWidth="1"/>
    <col min="5379" max="5379" width="12.28515625" style="350" customWidth="1"/>
    <col min="5380" max="5380" width="21.5703125" style="350" bestFit="1" customWidth="1"/>
    <col min="5381" max="5390" width="16.140625" style="350" customWidth="1"/>
    <col min="5391" max="5632" width="12.7109375" style="350"/>
    <col min="5633" max="5633" width="4" style="350" customWidth="1"/>
    <col min="5634" max="5634" width="15" style="350" customWidth="1"/>
    <col min="5635" max="5635" width="12.28515625" style="350" customWidth="1"/>
    <col min="5636" max="5636" width="21.5703125" style="350" bestFit="1" customWidth="1"/>
    <col min="5637" max="5646" width="16.140625" style="350" customWidth="1"/>
    <col min="5647" max="5888" width="12.7109375" style="350"/>
    <col min="5889" max="5889" width="4" style="350" customWidth="1"/>
    <col min="5890" max="5890" width="15" style="350" customWidth="1"/>
    <col min="5891" max="5891" width="12.28515625" style="350" customWidth="1"/>
    <col min="5892" max="5892" width="21.5703125" style="350" bestFit="1" customWidth="1"/>
    <col min="5893" max="5902" width="16.140625" style="350" customWidth="1"/>
    <col min="5903" max="6144" width="12.7109375" style="350"/>
    <col min="6145" max="6145" width="4" style="350" customWidth="1"/>
    <col min="6146" max="6146" width="15" style="350" customWidth="1"/>
    <col min="6147" max="6147" width="12.28515625" style="350" customWidth="1"/>
    <col min="6148" max="6148" width="21.5703125" style="350" bestFit="1" customWidth="1"/>
    <col min="6149" max="6158" width="16.140625" style="350" customWidth="1"/>
    <col min="6159" max="6400" width="12.7109375" style="350"/>
    <col min="6401" max="6401" width="4" style="350" customWidth="1"/>
    <col min="6402" max="6402" width="15" style="350" customWidth="1"/>
    <col min="6403" max="6403" width="12.28515625" style="350" customWidth="1"/>
    <col min="6404" max="6404" width="21.5703125" style="350" bestFit="1" customWidth="1"/>
    <col min="6405" max="6414" width="16.140625" style="350" customWidth="1"/>
    <col min="6415" max="6656" width="12.7109375" style="350"/>
    <col min="6657" max="6657" width="4" style="350" customWidth="1"/>
    <col min="6658" max="6658" width="15" style="350" customWidth="1"/>
    <col min="6659" max="6659" width="12.28515625" style="350" customWidth="1"/>
    <col min="6660" max="6660" width="21.5703125" style="350" bestFit="1" customWidth="1"/>
    <col min="6661" max="6670" width="16.140625" style="350" customWidth="1"/>
    <col min="6671" max="6912" width="12.7109375" style="350"/>
    <col min="6913" max="6913" width="4" style="350" customWidth="1"/>
    <col min="6914" max="6914" width="15" style="350" customWidth="1"/>
    <col min="6915" max="6915" width="12.28515625" style="350" customWidth="1"/>
    <col min="6916" max="6916" width="21.5703125" style="350" bestFit="1" customWidth="1"/>
    <col min="6917" max="6926" width="16.140625" style="350" customWidth="1"/>
    <col min="6927" max="7168" width="12.7109375" style="350"/>
    <col min="7169" max="7169" width="4" style="350" customWidth="1"/>
    <col min="7170" max="7170" width="15" style="350" customWidth="1"/>
    <col min="7171" max="7171" width="12.28515625" style="350" customWidth="1"/>
    <col min="7172" max="7172" width="21.5703125" style="350" bestFit="1" customWidth="1"/>
    <col min="7173" max="7182" width="16.140625" style="350" customWidth="1"/>
    <col min="7183" max="7424" width="12.7109375" style="350"/>
    <col min="7425" max="7425" width="4" style="350" customWidth="1"/>
    <col min="7426" max="7426" width="15" style="350" customWidth="1"/>
    <col min="7427" max="7427" width="12.28515625" style="350" customWidth="1"/>
    <col min="7428" max="7428" width="21.5703125" style="350" bestFit="1" customWidth="1"/>
    <col min="7429" max="7438" width="16.140625" style="350" customWidth="1"/>
    <col min="7439" max="7680" width="12.7109375" style="350"/>
    <col min="7681" max="7681" width="4" style="350" customWidth="1"/>
    <col min="7682" max="7682" width="15" style="350" customWidth="1"/>
    <col min="7683" max="7683" width="12.28515625" style="350" customWidth="1"/>
    <col min="7684" max="7684" width="21.5703125" style="350" bestFit="1" customWidth="1"/>
    <col min="7685" max="7694" width="16.140625" style="350" customWidth="1"/>
    <col min="7695" max="7936" width="12.7109375" style="350"/>
    <col min="7937" max="7937" width="4" style="350" customWidth="1"/>
    <col min="7938" max="7938" width="15" style="350" customWidth="1"/>
    <col min="7939" max="7939" width="12.28515625" style="350" customWidth="1"/>
    <col min="7940" max="7940" width="21.5703125" style="350" bestFit="1" customWidth="1"/>
    <col min="7941" max="7950" width="16.140625" style="350" customWidth="1"/>
    <col min="7951" max="8192" width="12.7109375" style="350"/>
    <col min="8193" max="8193" width="4" style="350" customWidth="1"/>
    <col min="8194" max="8194" width="15" style="350" customWidth="1"/>
    <col min="8195" max="8195" width="12.28515625" style="350" customWidth="1"/>
    <col min="8196" max="8196" width="21.5703125" style="350" bestFit="1" customWidth="1"/>
    <col min="8197" max="8206" width="16.140625" style="350" customWidth="1"/>
    <col min="8207" max="8448" width="12.7109375" style="350"/>
    <col min="8449" max="8449" width="4" style="350" customWidth="1"/>
    <col min="8450" max="8450" width="15" style="350" customWidth="1"/>
    <col min="8451" max="8451" width="12.28515625" style="350" customWidth="1"/>
    <col min="8452" max="8452" width="21.5703125" style="350" bestFit="1" customWidth="1"/>
    <col min="8453" max="8462" width="16.140625" style="350" customWidth="1"/>
    <col min="8463" max="8704" width="12.7109375" style="350"/>
    <col min="8705" max="8705" width="4" style="350" customWidth="1"/>
    <col min="8706" max="8706" width="15" style="350" customWidth="1"/>
    <col min="8707" max="8707" width="12.28515625" style="350" customWidth="1"/>
    <col min="8708" max="8708" width="21.5703125" style="350" bestFit="1" customWidth="1"/>
    <col min="8709" max="8718" width="16.140625" style="350" customWidth="1"/>
    <col min="8719" max="8960" width="12.7109375" style="350"/>
    <col min="8961" max="8961" width="4" style="350" customWidth="1"/>
    <col min="8962" max="8962" width="15" style="350" customWidth="1"/>
    <col min="8963" max="8963" width="12.28515625" style="350" customWidth="1"/>
    <col min="8964" max="8964" width="21.5703125" style="350" bestFit="1" customWidth="1"/>
    <col min="8965" max="8974" width="16.140625" style="350" customWidth="1"/>
    <col min="8975" max="9216" width="12.7109375" style="350"/>
    <col min="9217" max="9217" width="4" style="350" customWidth="1"/>
    <col min="9218" max="9218" width="15" style="350" customWidth="1"/>
    <col min="9219" max="9219" width="12.28515625" style="350" customWidth="1"/>
    <col min="9220" max="9220" width="21.5703125" style="350" bestFit="1" customWidth="1"/>
    <col min="9221" max="9230" width="16.140625" style="350" customWidth="1"/>
    <col min="9231" max="9472" width="12.7109375" style="350"/>
    <col min="9473" max="9473" width="4" style="350" customWidth="1"/>
    <col min="9474" max="9474" width="15" style="350" customWidth="1"/>
    <col min="9475" max="9475" width="12.28515625" style="350" customWidth="1"/>
    <col min="9476" max="9476" width="21.5703125" style="350" bestFit="1" customWidth="1"/>
    <col min="9477" max="9486" width="16.140625" style="350" customWidth="1"/>
    <col min="9487" max="9728" width="12.7109375" style="350"/>
    <col min="9729" max="9729" width="4" style="350" customWidth="1"/>
    <col min="9730" max="9730" width="15" style="350" customWidth="1"/>
    <col min="9731" max="9731" width="12.28515625" style="350" customWidth="1"/>
    <col min="9732" max="9732" width="21.5703125" style="350" bestFit="1" customWidth="1"/>
    <col min="9733" max="9742" width="16.140625" style="350" customWidth="1"/>
    <col min="9743" max="9984" width="12.7109375" style="350"/>
    <col min="9985" max="9985" width="4" style="350" customWidth="1"/>
    <col min="9986" max="9986" width="15" style="350" customWidth="1"/>
    <col min="9987" max="9987" width="12.28515625" style="350" customWidth="1"/>
    <col min="9988" max="9988" width="21.5703125" style="350" bestFit="1" customWidth="1"/>
    <col min="9989" max="9998" width="16.140625" style="350" customWidth="1"/>
    <col min="9999" max="10240" width="12.7109375" style="350"/>
    <col min="10241" max="10241" width="4" style="350" customWidth="1"/>
    <col min="10242" max="10242" width="15" style="350" customWidth="1"/>
    <col min="10243" max="10243" width="12.28515625" style="350" customWidth="1"/>
    <col min="10244" max="10244" width="21.5703125" style="350" bestFit="1" customWidth="1"/>
    <col min="10245" max="10254" width="16.140625" style="350" customWidth="1"/>
    <col min="10255" max="10496" width="12.7109375" style="350"/>
    <col min="10497" max="10497" width="4" style="350" customWidth="1"/>
    <col min="10498" max="10498" width="15" style="350" customWidth="1"/>
    <col min="10499" max="10499" width="12.28515625" style="350" customWidth="1"/>
    <col min="10500" max="10500" width="21.5703125" style="350" bestFit="1" customWidth="1"/>
    <col min="10501" max="10510" width="16.140625" style="350" customWidth="1"/>
    <col min="10511" max="10752" width="12.7109375" style="350"/>
    <col min="10753" max="10753" width="4" style="350" customWidth="1"/>
    <col min="10754" max="10754" width="15" style="350" customWidth="1"/>
    <col min="10755" max="10755" width="12.28515625" style="350" customWidth="1"/>
    <col min="10756" max="10756" width="21.5703125" style="350" bestFit="1" customWidth="1"/>
    <col min="10757" max="10766" width="16.140625" style="350" customWidth="1"/>
    <col min="10767" max="11008" width="12.7109375" style="350"/>
    <col min="11009" max="11009" width="4" style="350" customWidth="1"/>
    <col min="11010" max="11010" width="15" style="350" customWidth="1"/>
    <col min="11011" max="11011" width="12.28515625" style="350" customWidth="1"/>
    <col min="11012" max="11012" width="21.5703125" style="350" bestFit="1" customWidth="1"/>
    <col min="11013" max="11022" width="16.140625" style="350" customWidth="1"/>
    <col min="11023" max="11264" width="12.7109375" style="350"/>
    <col min="11265" max="11265" width="4" style="350" customWidth="1"/>
    <col min="11266" max="11266" width="15" style="350" customWidth="1"/>
    <col min="11267" max="11267" width="12.28515625" style="350" customWidth="1"/>
    <col min="11268" max="11268" width="21.5703125" style="350" bestFit="1" customWidth="1"/>
    <col min="11269" max="11278" width="16.140625" style="350" customWidth="1"/>
    <col min="11279" max="11520" width="12.7109375" style="350"/>
    <col min="11521" max="11521" width="4" style="350" customWidth="1"/>
    <col min="11522" max="11522" width="15" style="350" customWidth="1"/>
    <col min="11523" max="11523" width="12.28515625" style="350" customWidth="1"/>
    <col min="11524" max="11524" width="21.5703125" style="350" bestFit="1" customWidth="1"/>
    <col min="11525" max="11534" width="16.140625" style="350" customWidth="1"/>
    <col min="11535" max="11776" width="12.7109375" style="350"/>
    <col min="11777" max="11777" width="4" style="350" customWidth="1"/>
    <col min="11778" max="11778" width="15" style="350" customWidth="1"/>
    <col min="11779" max="11779" width="12.28515625" style="350" customWidth="1"/>
    <col min="11780" max="11780" width="21.5703125" style="350" bestFit="1" customWidth="1"/>
    <col min="11781" max="11790" width="16.140625" style="350" customWidth="1"/>
    <col min="11791" max="12032" width="12.7109375" style="350"/>
    <col min="12033" max="12033" width="4" style="350" customWidth="1"/>
    <col min="12034" max="12034" width="15" style="350" customWidth="1"/>
    <col min="12035" max="12035" width="12.28515625" style="350" customWidth="1"/>
    <col min="12036" max="12036" width="21.5703125" style="350" bestFit="1" customWidth="1"/>
    <col min="12037" max="12046" width="16.140625" style="350" customWidth="1"/>
    <col min="12047" max="12288" width="12.7109375" style="350"/>
    <col min="12289" max="12289" width="4" style="350" customWidth="1"/>
    <col min="12290" max="12290" width="15" style="350" customWidth="1"/>
    <col min="12291" max="12291" width="12.28515625" style="350" customWidth="1"/>
    <col min="12292" max="12292" width="21.5703125" style="350" bestFit="1" customWidth="1"/>
    <col min="12293" max="12302" width="16.140625" style="350" customWidth="1"/>
    <col min="12303" max="12544" width="12.7109375" style="350"/>
    <col min="12545" max="12545" width="4" style="350" customWidth="1"/>
    <col min="12546" max="12546" width="15" style="350" customWidth="1"/>
    <col min="12547" max="12547" width="12.28515625" style="350" customWidth="1"/>
    <col min="12548" max="12548" width="21.5703125" style="350" bestFit="1" customWidth="1"/>
    <col min="12549" max="12558" width="16.140625" style="350" customWidth="1"/>
    <col min="12559" max="12800" width="12.7109375" style="350"/>
    <col min="12801" max="12801" width="4" style="350" customWidth="1"/>
    <col min="12802" max="12802" width="15" style="350" customWidth="1"/>
    <col min="12803" max="12803" width="12.28515625" style="350" customWidth="1"/>
    <col min="12804" max="12804" width="21.5703125" style="350" bestFit="1" customWidth="1"/>
    <col min="12805" max="12814" width="16.140625" style="350" customWidth="1"/>
    <col min="12815" max="13056" width="12.7109375" style="350"/>
    <col min="13057" max="13057" width="4" style="350" customWidth="1"/>
    <col min="13058" max="13058" width="15" style="350" customWidth="1"/>
    <col min="13059" max="13059" width="12.28515625" style="350" customWidth="1"/>
    <col min="13060" max="13060" width="21.5703125" style="350" bestFit="1" customWidth="1"/>
    <col min="13061" max="13070" width="16.140625" style="350" customWidth="1"/>
    <col min="13071" max="13312" width="12.7109375" style="350"/>
    <col min="13313" max="13313" width="4" style="350" customWidth="1"/>
    <col min="13314" max="13314" width="15" style="350" customWidth="1"/>
    <col min="13315" max="13315" width="12.28515625" style="350" customWidth="1"/>
    <col min="13316" max="13316" width="21.5703125" style="350" bestFit="1" customWidth="1"/>
    <col min="13317" max="13326" width="16.140625" style="350" customWidth="1"/>
    <col min="13327" max="13568" width="12.7109375" style="350"/>
    <col min="13569" max="13569" width="4" style="350" customWidth="1"/>
    <col min="13570" max="13570" width="15" style="350" customWidth="1"/>
    <col min="13571" max="13571" width="12.28515625" style="350" customWidth="1"/>
    <col min="13572" max="13572" width="21.5703125" style="350" bestFit="1" customWidth="1"/>
    <col min="13573" max="13582" width="16.140625" style="350" customWidth="1"/>
    <col min="13583" max="13824" width="12.7109375" style="350"/>
    <col min="13825" max="13825" width="4" style="350" customWidth="1"/>
    <col min="13826" max="13826" width="15" style="350" customWidth="1"/>
    <col min="13827" max="13827" width="12.28515625" style="350" customWidth="1"/>
    <col min="13828" max="13828" width="21.5703125" style="350" bestFit="1" customWidth="1"/>
    <col min="13829" max="13838" width="16.140625" style="350" customWidth="1"/>
    <col min="13839" max="14080" width="12.7109375" style="350"/>
    <col min="14081" max="14081" width="4" style="350" customWidth="1"/>
    <col min="14082" max="14082" width="15" style="350" customWidth="1"/>
    <col min="14083" max="14083" width="12.28515625" style="350" customWidth="1"/>
    <col min="14084" max="14084" width="21.5703125" style="350" bestFit="1" customWidth="1"/>
    <col min="14085" max="14094" width="16.140625" style="350" customWidth="1"/>
    <col min="14095" max="14336" width="12.7109375" style="350"/>
    <col min="14337" max="14337" width="4" style="350" customWidth="1"/>
    <col min="14338" max="14338" width="15" style="350" customWidth="1"/>
    <col min="14339" max="14339" width="12.28515625" style="350" customWidth="1"/>
    <col min="14340" max="14340" width="21.5703125" style="350" bestFit="1" customWidth="1"/>
    <col min="14341" max="14350" width="16.140625" style="350" customWidth="1"/>
    <col min="14351" max="14592" width="12.7109375" style="350"/>
    <col min="14593" max="14593" width="4" style="350" customWidth="1"/>
    <col min="14594" max="14594" width="15" style="350" customWidth="1"/>
    <col min="14595" max="14595" width="12.28515625" style="350" customWidth="1"/>
    <col min="14596" max="14596" width="21.5703125" style="350" bestFit="1" customWidth="1"/>
    <col min="14597" max="14606" width="16.140625" style="350" customWidth="1"/>
    <col min="14607" max="14848" width="12.7109375" style="350"/>
    <col min="14849" max="14849" width="4" style="350" customWidth="1"/>
    <col min="14850" max="14850" width="15" style="350" customWidth="1"/>
    <col min="14851" max="14851" width="12.28515625" style="350" customWidth="1"/>
    <col min="14852" max="14852" width="21.5703125" style="350" bestFit="1" customWidth="1"/>
    <col min="14853" max="14862" width="16.140625" style="350" customWidth="1"/>
    <col min="14863" max="15104" width="12.7109375" style="350"/>
    <col min="15105" max="15105" width="4" style="350" customWidth="1"/>
    <col min="15106" max="15106" width="15" style="350" customWidth="1"/>
    <col min="15107" max="15107" width="12.28515625" style="350" customWidth="1"/>
    <col min="15108" max="15108" width="21.5703125" style="350" bestFit="1" customWidth="1"/>
    <col min="15109" max="15118" width="16.140625" style="350" customWidth="1"/>
    <col min="15119" max="15360" width="12.7109375" style="350"/>
    <col min="15361" max="15361" width="4" style="350" customWidth="1"/>
    <col min="15362" max="15362" width="15" style="350" customWidth="1"/>
    <col min="15363" max="15363" width="12.28515625" style="350" customWidth="1"/>
    <col min="15364" max="15364" width="21.5703125" style="350" bestFit="1" customWidth="1"/>
    <col min="15365" max="15374" width="16.140625" style="350" customWidth="1"/>
    <col min="15375" max="15616" width="12.7109375" style="350"/>
    <col min="15617" max="15617" width="4" style="350" customWidth="1"/>
    <col min="15618" max="15618" width="15" style="350" customWidth="1"/>
    <col min="15619" max="15619" width="12.28515625" style="350" customWidth="1"/>
    <col min="15620" max="15620" width="21.5703125" style="350" bestFit="1" customWidth="1"/>
    <col min="15621" max="15630" width="16.140625" style="350" customWidth="1"/>
    <col min="15631" max="15872" width="12.7109375" style="350"/>
    <col min="15873" max="15873" width="4" style="350" customWidth="1"/>
    <col min="15874" max="15874" width="15" style="350" customWidth="1"/>
    <col min="15875" max="15875" width="12.28515625" style="350" customWidth="1"/>
    <col min="15876" max="15876" width="21.5703125" style="350" bestFit="1" customWidth="1"/>
    <col min="15877" max="15886" width="16.140625" style="350" customWidth="1"/>
    <col min="15887" max="16128" width="12.7109375" style="350"/>
    <col min="16129" max="16129" width="4" style="350" customWidth="1"/>
    <col min="16130" max="16130" width="15" style="350" customWidth="1"/>
    <col min="16131" max="16131" width="12.28515625" style="350" customWidth="1"/>
    <col min="16132" max="16132" width="21.5703125" style="350" bestFit="1" customWidth="1"/>
    <col min="16133" max="16142" width="16.140625" style="350" customWidth="1"/>
    <col min="16143" max="16384" width="12.7109375" style="350"/>
  </cols>
  <sheetData>
    <row r="1" spans="1:255" s="347" customFormat="1" ht="34.5" customHeight="1" x14ac:dyDescent="0.2">
      <c r="B1" s="752" t="s">
        <v>74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</row>
    <row r="2" spans="1:255" s="348" customFormat="1" ht="21.75" customHeight="1" thickBot="1" x14ac:dyDescent="0.25"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255" ht="15" customHeight="1" thickTop="1" x14ac:dyDescent="0.2">
      <c r="B3" s="844" t="s">
        <v>32</v>
      </c>
      <c r="C3" s="846" t="s">
        <v>33</v>
      </c>
      <c r="D3" s="848" t="s">
        <v>34</v>
      </c>
      <c r="E3" s="759" t="s">
        <v>35</v>
      </c>
      <c r="F3" s="760"/>
      <c r="G3" s="761"/>
      <c r="H3" s="762" t="s">
        <v>36</v>
      </c>
      <c r="I3" s="763"/>
      <c r="J3" s="763"/>
      <c r="K3" s="763"/>
      <c r="L3" s="763"/>
      <c r="M3" s="763"/>
      <c r="N3" s="764"/>
    </row>
    <row r="4" spans="1:255" ht="116.25" customHeight="1" thickBot="1" x14ac:dyDescent="0.25">
      <c r="B4" s="845"/>
      <c r="C4" s="847"/>
      <c r="D4" s="849"/>
      <c r="E4" s="115" t="s">
        <v>37</v>
      </c>
      <c r="F4" s="14" t="s">
        <v>38</v>
      </c>
      <c r="G4" s="15" t="s">
        <v>39</v>
      </c>
      <c r="H4" s="16" t="s">
        <v>40</v>
      </c>
      <c r="I4" s="17" t="s">
        <v>41</v>
      </c>
      <c r="J4" s="18" t="s">
        <v>42</v>
      </c>
      <c r="K4" s="19" t="s">
        <v>43</v>
      </c>
      <c r="L4" s="19" t="s">
        <v>44</v>
      </c>
      <c r="M4" s="18" t="s">
        <v>45</v>
      </c>
      <c r="N4" s="20" t="s">
        <v>46</v>
      </c>
    </row>
    <row r="5" spans="1:255" ht="14.25" customHeight="1" thickTop="1" x14ac:dyDescent="0.2">
      <c r="B5" s="831" t="s">
        <v>47</v>
      </c>
      <c r="C5" s="834" t="s">
        <v>48</v>
      </c>
      <c r="D5" s="125" t="s">
        <v>49</v>
      </c>
      <c r="E5" s="152">
        <v>211977239.91</v>
      </c>
      <c r="F5" s="152">
        <f>+E5-G5</f>
        <v>14560464.310000032</v>
      </c>
      <c r="G5" s="153">
        <v>197416775.59999996</v>
      </c>
      <c r="H5" s="25"/>
      <c r="I5" s="26"/>
      <c r="J5" s="27">
        <v>3000</v>
      </c>
      <c r="K5" s="27">
        <v>72252.743000000002</v>
      </c>
      <c r="L5" s="155">
        <v>22052282.100000001</v>
      </c>
      <c r="M5" s="29"/>
      <c r="N5" s="30"/>
    </row>
    <row r="6" spans="1:255" x14ac:dyDescent="0.2">
      <c r="B6" s="831"/>
      <c r="C6" s="834"/>
      <c r="D6" s="126" t="s">
        <v>50</v>
      </c>
      <c r="E6" s="156">
        <v>9481.7899999999991</v>
      </c>
      <c r="F6" s="156"/>
      <c r="G6" s="157">
        <v>9481.7899999999991</v>
      </c>
      <c r="H6" s="35"/>
      <c r="I6" s="36"/>
      <c r="J6" s="34"/>
      <c r="K6" s="34"/>
      <c r="L6" s="157">
        <v>387</v>
      </c>
      <c r="M6" s="37"/>
      <c r="N6" s="30"/>
    </row>
    <row r="7" spans="1:255" s="351" customFormat="1" x14ac:dyDescent="0.2">
      <c r="A7" s="348"/>
      <c r="B7" s="831"/>
      <c r="C7" s="834"/>
      <c r="D7" s="126" t="s">
        <v>51</v>
      </c>
      <c r="E7" s="156">
        <v>129690817.52000001</v>
      </c>
      <c r="F7" s="156">
        <f>+E7-G7</f>
        <v>1368371.650000006</v>
      </c>
      <c r="G7" s="156">
        <v>128322445.87</v>
      </c>
      <c r="H7" s="35"/>
      <c r="I7" s="36"/>
      <c r="J7" s="34"/>
      <c r="K7" s="34">
        <v>260917.41800000001</v>
      </c>
      <c r="L7" s="157">
        <v>198450155.82000014</v>
      </c>
      <c r="M7" s="37"/>
      <c r="N7" s="30"/>
    </row>
    <row r="8" spans="1:255" s="351" customFormat="1" x14ac:dyDescent="0.2">
      <c r="A8" s="348"/>
      <c r="B8" s="831"/>
      <c r="C8" s="834"/>
      <c r="D8" s="127" t="s">
        <v>52</v>
      </c>
      <c r="E8" s="159"/>
      <c r="F8" s="159"/>
      <c r="G8" s="159"/>
      <c r="H8" s="35"/>
      <c r="I8" s="36"/>
      <c r="J8" s="34"/>
      <c r="K8" s="34"/>
      <c r="L8" s="157"/>
      <c r="M8" s="37"/>
      <c r="N8" s="30"/>
    </row>
    <row r="9" spans="1:255" s="351" customFormat="1" x14ac:dyDescent="0.2">
      <c r="A9" s="348"/>
      <c r="B9" s="831"/>
      <c r="C9" s="834"/>
      <c r="D9" s="127" t="s">
        <v>53</v>
      </c>
      <c r="E9" s="160"/>
      <c r="F9" s="160"/>
      <c r="G9" s="160"/>
      <c r="H9" s="35"/>
      <c r="I9" s="36"/>
      <c r="J9" s="34"/>
      <c r="K9" s="34"/>
      <c r="L9" s="157"/>
      <c r="M9" s="37"/>
      <c r="N9" s="30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</row>
    <row r="10" spans="1:255" s="351" customFormat="1" x14ac:dyDescent="0.2">
      <c r="A10" s="348"/>
      <c r="B10" s="831"/>
      <c r="C10" s="835"/>
      <c r="D10" s="128" t="s">
        <v>54</v>
      </c>
      <c r="E10" s="161">
        <v>341677539.22000003</v>
      </c>
      <c r="F10" s="161">
        <f>+E10-G10</f>
        <v>15928835.960000038</v>
      </c>
      <c r="G10" s="162">
        <v>325748703.25999999</v>
      </c>
      <c r="H10" s="117"/>
      <c r="I10" s="45"/>
      <c r="J10" s="44">
        <v>3000</v>
      </c>
      <c r="K10" s="44">
        <v>333170.16100000002</v>
      </c>
      <c r="L10" s="161">
        <v>220502824.92000014</v>
      </c>
      <c r="M10" s="46"/>
      <c r="N10" s="47"/>
    </row>
    <row r="11" spans="1:255" ht="13.15" customHeight="1" x14ac:dyDescent="0.2">
      <c r="B11" s="831"/>
      <c r="C11" s="836" t="s">
        <v>55</v>
      </c>
      <c r="D11" s="125" t="s">
        <v>49</v>
      </c>
      <c r="E11" s="157">
        <v>14726302.5</v>
      </c>
      <c r="F11" s="157">
        <f>+E11-G11</f>
        <v>1716035.6000000015</v>
      </c>
      <c r="G11" s="157">
        <v>13010266.899999999</v>
      </c>
      <c r="H11" s="35"/>
      <c r="I11" s="36"/>
      <c r="J11" s="34"/>
      <c r="K11" s="34">
        <v>6146.2119999999995</v>
      </c>
      <c r="L11" s="157">
        <v>2222522</v>
      </c>
      <c r="M11" s="37"/>
      <c r="N11" s="30"/>
      <c r="HO11" s="351"/>
      <c r="HP11" s="351"/>
      <c r="HQ11" s="351"/>
      <c r="HR11" s="351"/>
      <c r="HS11" s="351"/>
      <c r="HT11" s="351"/>
      <c r="HU11" s="351"/>
      <c r="HV11" s="351"/>
      <c r="HW11" s="351"/>
      <c r="HX11" s="351"/>
      <c r="HY11" s="351"/>
      <c r="HZ11" s="351"/>
      <c r="IA11" s="351"/>
      <c r="IB11" s="351"/>
      <c r="IC11" s="351"/>
      <c r="ID11" s="351"/>
      <c r="IE11" s="351"/>
      <c r="IF11" s="351"/>
      <c r="IG11" s="351"/>
      <c r="IH11" s="351"/>
      <c r="II11" s="351"/>
      <c r="IJ11" s="351"/>
      <c r="IK11" s="351"/>
      <c r="IL11" s="351"/>
      <c r="IM11" s="351"/>
      <c r="IN11" s="351"/>
      <c r="IO11" s="351"/>
      <c r="IP11" s="351"/>
      <c r="IQ11" s="351"/>
      <c r="IR11" s="351"/>
      <c r="IS11" s="351"/>
      <c r="IT11" s="351"/>
      <c r="IU11" s="351"/>
    </row>
    <row r="12" spans="1:255" x14ac:dyDescent="0.2">
      <c r="B12" s="831"/>
      <c r="C12" s="834"/>
      <c r="D12" s="126" t="s">
        <v>50</v>
      </c>
      <c r="E12" s="157">
        <v>1370587.9</v>
      </c>
      <c r="F12" s="156">
        <f>+E12-G12</f>
        <v>44100</v>
      </c>
      <c r="G12" s="156">
        <v>1326487.8999999999</v>
      </c>
      <c r="H12" s="35"/>
      <c r="I12" s="36"/>
      <c r="J12" s="34">
        <v>1500</v>
      </c>
      <c r="K12" s="34"/>
      <c r="L12" s="157">
        <v>126066</v>
      </c>
      <c r="M12" s="37"/>
      <c r="N12" s="30"/>
    </row>
    <row r="13" spans="1:255" x14ac:dyDescent="0.2">
      <c r="B13" s="831"/>
      <c r="C13" s="834"/>
      <c r="D13" s="127" t="s">
        <v>51</v>
      </c>
      <c r="E13" s="157">
        <v>17557577.02</v>
      </c>
      <c r="F13" s="159">
        <f>+E13-G13</f>
        <v>5740</v>
      </c>
      <c r="G13" s="159">
        <v>17551837.02</v>
      </c>
      <c r="H13" s="35"/>
      <c r="I13" s="36"/>
      <c r="J13" s="34"/>
      <c r="K13" s="34">
        <v>1400</v>
      </c>
      <c r="L13" s="157">
        <v>1431272.18</v>
      </c>
      <c r="M13" s="37"/>
      <c r="N13" s="30"/>
    </row>
    <row r="14" spans="1:255" x14ac:dyDescent="0.2">
      <c r="B14" s="831"/>
      <c r="C14" s="835"/>
      <c r="D14" s="128" t="s">
        <v>54</v>
      </c>
      <c r="E14" s="161">
        <v>33654467.420000002</v>
      </c>
      <c r="F14" s="161">
        <f>+E14-G14</f>
        <v>1765875.6000000052</v>
      </c>
      <c r="G14" s="161">
        <v>31888591.819999997</v>
      </c>
      <c r="H14" s="118"/>
      <c r="I14" s="119"/>
      <c r="J14" s="52">
        <v>1500</v>
      </c>
      <c r="K14" s="52">
        <v>7546.2119999999995</v>
      </c>
      <c r="L14" s="165">
        <v>3779860.1799999997</v>
      </c>
      <c r="M14" s="120"/>
      <c r="N14" s="121"/>
    </row>
    <row r="15" spans="1:255" x14ac:dyDescent="0.2">
      <c r="B15" s="832"/>
      <c r="C15" s="836" t="s">
        <v>37</v>
      </c>
      <c r="D15" s="125" t="s">
        <v>49</v>
      </c>
      <c r="E15" s="166">
        <f>+E5+E11</f>
        <v>226703542.41</v>
      </c>
      <c r="F15" s="166">
        <f t="shared" ref="F15:L17" si="0">+F5+F11</f>
        <v>16276499.910000034</v>
      </c>
      <c r="G15" s="166">
        <f t="shared" si="0"/>
        <v>210427042.49999997</v>
      </c>
      <c r="H15" s="56"/>
      <c r="I15" s="57"/>
      <c r="J15" s="58">
        <f t="shared" si="0"/>
        <v>3000</v>
      </c>
      <c r="K15" s="58">
        <f t="shared" si="0"/>
        <v>78398.955000000002</v>
      </c>
      <c r="L15" s="168">
        <f t="shared" si="0"/>
        <v>24274804.100000001</v>
      </c>
      <c r="M15" s="59"/>
      <c r="N15" s="60"/>
    </row>
    <row r="16" spans="1:255" x14ac:dyDescent="0.2">
      <c r="B16" s="832"/>
      <c r="C16" s="834"/>
      <c r="D16" s="126" t="s">
        <v>50</v>
      </c>
      <c r="E16" s="169">
        <f>+E6+E12</f>
        <v>1380069.69</v>
      </c>
      <c r="F16" s="169">
        <f t="shared" si="0"/>
        <v>44100</v>
      </c>
      <c r="G16" s="169">
        <f t="shared" si="0"/>
        <v>1335969.69</v>
      </c>
      <c r="H16" s="62"/>
      <c r="I16" s="63"/>
      <c r="J16" s="64">
        <f t="shared" si="0"/>
        <v>1500</v>
      </c>
      <c r="K16" s="64"/>
      <c r="L16" s="171">
        <f t="shared" si="0"/>
        <v>126453</v>
      </c>
      <c r="M16" s="65"/>
      <c r="N16" s="66"/>
    </row>
    <row r="17" spans="1:255" x14ac:dyDescent="0.2">
      <c r="B17" s="832"/>
      <c r="C17" s="834"/>
      <c r="D17" s="126" t="s">
        <v>51</v>
      </c>
      <c r="E17" s="169">
        <f>+E7+E13</f>
        <v>147248394.54000002</v>
      </c>
      <c r="F17" s="169">
        <f t="shared" si="0"/>
        <v>1374111.650000006</v>
      </c>
      <c r="G17" s="169">
        <f t="shared" si="0"/>
        <v>145874282.89000002</v>
      </c>
      <c r="H17" s="62"/>
      <c r="I17" s="63"/>
      <c r="J17" s="64"/>
      <c r="K17" s="64">
        <f t="shared" si="0"/>
        <v>262317.41800000001</v>
      </c>
      <c r="L17" s="171">
        <f t="shared" si="0"/>
        <v>199881428.00000015</v>
      </c>
      <c r="M17" s="65"/>
      <c r="N17" s="66"/>
    </row>
    <row r="18" spans="1:255" x14ac:dyDescent="0.2">
      <c r="B18" s="832"/>
      <c r="C18" s="834"/>
      <c r="D18" s="127" t="s">
        <v>52</v>
      </c>
      <c r="E18" s="172"/>
      <c r="F18" s="172"/>
      <c r="G18" s="172"/>
      <c r="H18" s="68"/>
      <c r="I18" s="69"/>
      <c r="J18" s="70"/>
      <c r="K18" s="70"/>
      <c r="L18" s="174"/>
      <c r="M18" s="71"/>
      <c r="N18" s="72"/>
    </row>
    <row r="19" spans="1:255" s="351" customFormat="1" x14ac:dyDescent="0.2">
      <c r="A19" s="348"/>
      <c r="B19" s="832"/>
      <c r="C19" s="834"/>
      <c r="D19" s="127" t="s">
        <v>53</v>
      </c>
      <c r="E19" s="174"/>
      <c r="F19" s="174"/>
      <c r="G19" s="174"/>
      <c r="H19" s="68"/>
      <c r="I19" s="69"/>
      <c r="J19" s="70"/>
      <c r="K19" s="70"/>
      <c r="L19" s="174"/>
      <c r="M19" s="71"/>
      <c r="N19" s="72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  <c r="IU19" s="143"/>
    </row>
    <row r="20" spans="1:255" x14ac:dyDescent="0.2">
      <c r="B20" s="833"/>
      <c r="C20" s="835"/>
      <c r="D20" s="129" t="s">
        <v>54</v>
      </c>
      <c r="E20" s="175">
        <f>SUM(E15:E19)</f>
        <v>375332006.63999999</v>
      </c>
      <c r="F20" s="175">
        <f t="shared" ref="F20:L20" si="1">SUM(F15:F19)</f>
        <v>17694711.56000004</v>
      </c>
      <c r="G20" s="175">
        <f t="shared" si="1"/>
        <v>357637295.07999998</v>
      </c>
      <c r="H20" s="122"/>
      <c r="I20" s="76"/>
      <c r="J20" s="77">
        <f t="shared" si="1"/>
        <v>4500</v>
      </c>
      <c r="K20" s="77">
        <f t="shared" si="1"/>
        <v>340716.37300000002</v>
      </c>
      <c r="L20" s="177">
        <f t="shared" si="1"/>
        <v>224282685.10000014</v>
      </c>
      <c r="M20" s="78"/>
      <c r="N20" s="79"/>
    </row>
    <row r="21" spans="1:255" ht="12.75" customHeight="1" x14ac:dyDescent="0.2">
      <c r="B21" s="837" t="s">
        <v>56</v>
      </c>
      <c r="C21" s="836" t="s">
        <v>57</v>
      </c>
      <c r="D21" s="125" t="s">
        <v>49</v>
      </c>
      <c r="E21" s="178">
        <v>90779999.469999999</v>
      </c>
      <c r="F21" s="178">
        <f>+E21-G21</f>
        <v>4997884</v>
      </c>
      <c r="G21" s="157">
        <v>85782115.469999999</v>
      </c>
      <c r="H21" s="56">
        <v>158771.5</v>
      </c>
      <c r="I21" s="57"/>
      <c r="J21" s="58">
        <v>113241.5</v>
      </c>
      <c r="K21" s="58">
        <v>28706.471000000001</v>
      </c>
      <c r="L21" s="168">
        <v>34866043.560000002</v>
      </c>
      <c r="M21" s="59"/>
      <c r="N21" s="60">
        <v>63</v>
      </c>
    </row>
    <row r="22" spans="1:255" x14ac:dyDescent="0.2">
      <c r="B22" s="831"/>
      <c r="C22" s="834"/>
      <c r="D22" s="127" t="s">
        <v>50</v>
      </c>
      <c r="E22" s="159">
        <v>62000</v>
      </c>
      <c r="F22" s="159">
        <f>+E22-G22</f>
        <v>48000</v>
      </c>
      <c r="G22" s="159">
        <v>14000</v>
      </c>
      <c r="H22" s="56"/>
      <c r="I22" s="57"/>
      <c r="J22" s="58">
        <v>275</v>
      </c>
      <c r="K22" s="58"/>
      <c r="L22" s="168">
        <v>1040</v>
      </c>
      <c r="M22" s="59"/>
      <c r="N22" s="60"/>
    </row>
    <row r="23" spans="1:255" ht="13.5" thickBot="1" x14ac:dyDescent="0.25">
      <c r="B23" s="831"/>
      <c r="C23" s="834"/>
      <c r="D23" s="130" t="s">
        <v>54</v>
      </c>
      <c r="E23" s="179">
        <v>90841999.469999999</v>
      </c>
      <c r="F23" s="179">
        <f>+E23-G23</f>
        <v>5045884</v>
      </c>
      <c r="G23" s="179">
        <v>85796115.469999999</v>
      </c>
      <c r="H23" s="86">
        <v>158771.5</v>
      </c>
      <c r="I23" s="319"/>
      <c r="J23" s="87">
        <v>113516.5</v>
      </c>
      <c r="K23" s="87">
        <v>28706.471000000001</v>
      </c>
      <c r="L23" s="181">
        <v>34867083.560000002</v>
      </c>
      <c r="M23" s="182"/>
      <c r="N23" s="88">
        <v>63</v>
      </c>
    </row>
    <row r="24" spans="1:255" ht="14.25" customHeight="1" thickTop="1" x14ac:dyDescent="0.2">
      <c r="B24" s="825" t="s">
        <v>58</v>
      </c>
      <c r="C24" s="826"/>
      <c r="D24" s="131" t="s">
        <v>49</v>
      </c>
      <c r="E24" s="183">
        <f>+E15+E21</f>
        <v>317483541.88</v>
      </c>
      <c r="F24" s="183">
        <f t="shared" ref="F24:N25" si="2">+F15+F21</f>
        <v>21274383.910000034</v>
      </c>
      <c r="G24" s="184">
        <f t="shared" si="2"/>
        <v>296209157.96999997</v>
      </c>
      <c r="H24" s="92">
        <f t="shared" si="2"/>
        <v>158771.5</v>
      </c>
      <c r="I24" s="94"/>
      <c r="J24" s="93">
        <f t="shared" si="2"/>
        <v>116241.5</v>
      </c>
      <c r="K24" s="93">
        <f t="shared" si="2"/>
        <v>107105.42600000001</v>
      </c>
      <c r="L24" s="186">
        <f t="shared" si="2"/>
        <v>59140847.660000004</v>
      </c>
      <c r="M24" s="187"/>
      <c r="N24" s="188">
        <f t="shared" si="2"/>
        <v>63</v>
      </c>
    </row>
    <row r="25" spans="1:255" x14ac:dyDescent="0.2">
      <c r="B25" s="827"/>
      <c r="C25" s="828"/>
      <c r="D25" s="132" t="s">
        <v>50</v>
      </c>
      <c r="E25" s="169">
        <f>+E16+E22</f>
        <v>1442069.69</v>
      </c>
      <c r="F25" s="169">
        <f t="shared" si="2"/>
        <v>92100</v>
      </c>
      <c r="G25" s="189">
        <f t="shared" si="2"/>
        <v>1349969.69</v>
      </c>
      <c r="H25" s="62"/>
      <c r="I25" s="63"/>
      <c r="J25" s="64">
        <f t="shared" si="2"/>
        <v>1775</v>
      </c>
      <c r="K25" s="64"/>
      <c r="L25" s="171">
        <f t="shared" si="2"/>
        <v>127493</v>
      </c>
      <c r="M25" s="65"/>
      <c r="N25" s="66"/>
    </row>
    <row r="26" spans="1:255" x14ac:dyDescent="0.2">
      <c r="B26" s="827"/>
      <c r="C26" s="828"/>
      <c r="D26" s="132" t="s">
        <v>51</v>
      </c>
      <c r="E26" s="169">
        <f>+E17</f>
        <v>147248394.54000002</v>
      </c>
      <c r="F26" s="169">
        <f t="shared" ref="F26:L26" si="3">+F17</f>
        <v>1374111.650000006</v>
      </c>
      <c r="G26" s="189">
        <f t="shared" si="3"/>
        <v>145874282.89000002</v>
      </c>
      <c r="H26" s="62"/>
      <c r="I26" s="63"/>
      <c r="J26" s="64"/>
      <c r="K26" s="64">
        <f t="shared" si="3"/>
        <v>262317.41800000001</v>
      </c>
      <c r="L26" s="171">
        <f t="shared" si="3"/>
        <v>199881428.00000015</v>
      </c>
      <c r="M26" s="65"/>
      <c r="N26" s="66"/>
    </row>
    <row r="27" spans="1:255" x14ac:dyDescent="0.2">
      <c r="B27" s="827"/>
      <c r="C27" s="828"/>
      <c r="D27" s="133" t="s">
        <v>52</v>
      </c>
      <c r="E27" s="172"/>
      <c r="F27" s="172"/>
      <c r="G27" s="190"/>
      <c r="H27" s="68"/>
      <c r="I27" s="69"/>
      <c r="J27" s="70"/>
      <c r="K27" s="70"/>
      <c r="L27" s="174"/>
      <c r="M27" s="71"/>
      <c r="N27" s="72"/>
    </row>
    <row r="28" spans="1:255" x14ac:dyDescent="0.2">
      <c r="B28" s="827"/>
      <c r="C28" s="828"/>
      <c r="D28" s="134" t="s">
        <v>53</v>
      </c>
      <c r="E28" s="191"/>
      <c r="F28" s="191"/>
      <c r="G28" s="192"/>
      <c r="H28" s="102"/>
      <c r="I28" s="104"/>
      <c r="J28" s="103"/>
      <c r="K28" s="103"/>
      <c r="L28" s="194"/>
      <c r="M28" s="195"/>
      <c r="N28" s="105"/>
    </row>
    <row r="29" spans="1:255" ht="14.25" customHeight="1" thickBot="1" x14ac:dyDescent="0.25">
      <c r="B29" s="829"/>
      <c r="C29" s="830"/>
      <c r="D29" s="135" t="s">
        <v>37</v>
      </c>
      <c r="E29" s="196">
        <v>466174006.11000001</v>
      </c>
      <c r="F29" s="196">
        <f>+E29-G29</f>
        <v>22740595.560000002</v>
      </c>
      <c r="G29" s="197">
        <v>443433410.55000001</v>
      </c>
      <c r="H29" s="110">
        <v>158771.5</v>
      </c>
      <c r="I29" s="111"/>
      <c r="J29" s="108">
        <v>118016.5</v>
      </c>
      <c r="K29" s="108">
        <v>369422.84399999998</v>
      </c>
      <c r="L29" s="196">
        <v>259149768.66000012</v>
      </c>
      <c r="M29" s="109"/>
      <c r="N29" s="112">
        <v>63</v>
      </c>
    </row>
    <row r="30" spans="1:255" ht="21" customHeight="1" thickTop="1" x14ac:dyDescent="0.2"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</row>
    <row r="31" spans="1:255" x14ac:dyDescent="0.2">
      <c r="B31" s="199" t="s">
        <v>69</v>
      </c>
    </row>
  </sheetData>
  <mergeCells count="13">
    <mergeCell ref="B1:N1"/>
    <mergeCell ref="B3:B4"/>
    <mergeCell ref="C3:C4"/>
    <mergeCell ref="D3:D4"/>
    <mergeCell ref="E3:G3"/>
    <mergeCell ref="H3:N3"/>
    <mergeCell ref="B24:C29"/>
    <mergeCell ref="B5:B20"/>
    <mergeCell ref="C5:C10"/>
    <mergeCell ref="C11:C14"/>
    <mergeCell ref="C15:C20"/>
    <mergeCell ref="B21:B23"/>
    <mergeCell ref="C21:C23"/>
  </mergeCells>
  <printOptions horizontalCentered="1"/>
  <pageMargins left="7.874015748031496E-2" right="7.874015748031496E-2" top="0.6692913385826772" bottom="0.78740157480314965" header="0.47244094488188981" footer="0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6"/>
  <sheetViews>
    <sheetView zoomScale="80" zoomScaleNormal="80" workbookViewId="0"/>
  </sheetViews>
  <sheetFormatPr baseColWidth="10" defaultRowHeight="12.75" x14ac:dyDescent="0.2"/>
  <cols>
    <col min="1" max="1" width="4" style="497" customWidth="1"/>
    <col min="2" max="2" width="14.7109375" style="497" customWidth="1"/>
    <col min="3" max="3" width="11.85546875" style="497" customWidth="1"/>
    <col min="4" max="4" width="21.5703125" style="497" bestFit="1" customWidth="1"/>
    <col min="5" max="16" width="16.140625" style="497" customWidth="1"/>
    <col min="17" max="17" width="11.42578125" style="497"/>
    <col min="18" max="18" width="10.85546875" style="497" bestFit="1" customWidth="1"/>
    <col min="19" max="16384" width="11.42578125" style="497"/>
  </cols>
  <sheetData>
    <row r="1" spans="2:17" ht="36" customHeight="1" x14ac:dyDescent="0.2">
      <c r="B1" s="752" t="s">
        <v>94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2"/>
    </row>
    <row r="2" spans="2:17" ht="21.7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2:17" ht="13.5" thickTop="1" x14ac:dyDescent="0.2">
      <c r="B3" s="753" t="s">
        <v>32</v>
      </c>
      <c r="C3" s="755" t="s">
        <v>33</v>
      </c>
      <c r="D3" s="757" t="s">
        <v>34</v>
      </c>
      <c r="E3" s="759" t="s">
        <v>35</v>
      </c>
      <c r="F3" s="760"/>
      <c r="G3" s="761"/>
      <c r="H3" s="762" t="s">
        <v>36</v>
      </c>
      <c r="I3" s="763"/>
      <c r="J3" s="763"/>
      <c r="K3" s="763"/>
      <c r="L3" s="763"/>
      <c r="M3" s="763"/>
      <c r="N3" s="763"/>
      <c r="O3" s="763"/>
      <c r="P3" s="764"/>
    </row>
    <row r="4" spans="2:17" ht="116.25" customHeight="1" thickBot="1" x14ac:dyDescent="0.25">
      <c r="B4" s="754"/>
      <c r="C4" s="756"/>
      <c r="D4" s="758"/>
      <c r="E4" s="498" t="s">
        <v>37</v>
      </c>
      <c r="F4" s="14" t="s">
        <v>38</v>
      </c>
      <c r="G4" s="15" t="s">
        <v>39</v>
      </c>
      <c r="H4" s="16" t="s">
        <v>40</v>
      </c>
      <c r="I4" s="17" t="s">
        <v>41</v>
      </c>
      <c r="J4" s="18" t="s">
        <v>42</v>
      </c>
      <c r="K4" s="19" t="s">
        <v>43</v>
      </c>
      <c r="L4" s="19" t="s">
        <v>76</v>
      </c>
      <c r="M4" s="19" t="s">
        <v>77</v>
      </c>
      <c r="N4" s="19" t="s">
        <v>78</v>
      </c>
      <c r="O4" s="18" t="s">
        <v>45</v>
      </c>
      <c r="P4" s="20" t="s">
        <v>46</v>
      </c>
    </row>
    <row r="5" spans="2:17" ht="15.75" thickTop="1" x14ac:dyDescent="0.25">
      <c r="B5" s="743" t="s">
        <v>47</v>
      </c>
      <c r="C5" s="746" t="s">
        <v>48</v>
      </c>
      <c r="D5" s="520" t="s">
        <v>49</v>
      </c>
      <c r="E5" s="521">
        <v>433328400.39999998</v>
      </c>
      <c r="F5" s="522">
        <v>34944489.82</v>
      </c>
      <c r="G5" s="523">
        <v>398383910.57999998</v>
      </c>
      <c r="H5" s="524">
        <v>0</v>
      </c>
      <c r="I5" s="525">
        <v>0</v>
      </c>
      <c r="J5" s="526" t="s">
        <v>97</v>
      </c>
      <c r="K5" s="527">
        <v>97281.146000000008</v>
      </c>
      <c r="L5" s="528">
        <v>48761677.189999983</v>
      </c>
      <c r="M5" s="529">
        <v>0</v>
      </c>
      <c r="N5" s="529">
        <v>48761677.189999983</v>
      </c>
      <c r="O5" s="525">
        <v>0</v>
      </c>
      <c r="P5" s="530">
        <v>0</v>
      </c>
    </row>
    <row r="6" spans="2:17" ht="15" x14ac:dyDescent="0.25">
      <c r="B6" s="744"/>
      <c r="C6" s="747"/>
      <c r="D6" s="515" t="s">
        <v>50</v>
      </c>
      <c r="E6" s="531" t="s">
        <v>97</v>
      </c>
      <c r="F6" s="532">
        <v>0</v>
      </c>
      <c r="G6" s="533" t="s">
        <v>97</v>
      </c>
      <c r="H6" s="534">
        <v>0</v>
      </c>
      <c r="I6" s="535">
        <v>0</v>
      </c>
      <c r="J6" s="536">
        <v>0</v>
      </c>
      <c r="K6" s="537">
        <v>0</v>
      </c>
      <c r="L6" s="538" t="s">
        <v>97</v>
      </c>
      <c r="M6" s="539">
        <v>0</v>
      </c>
      <c r="N6" s="539" t="s">
        <v>97</v>
      </c>
      <c r="O6" s="540">
        <v>0</v>
      </c>
      <c r="P6" s="541">
        <v>0</v>
      </c>
    </row>
    <row r="7" spans="2:17" ht="15" x14ac:dyDescent="0.25">
      <c r="B7" s="744"/>
      <c r="C7" s="747"/>
      <c r="D7" s="515" t="s">
        <v>85</v>
      </c>
      <c r="E7" s="542">
        <v>149253246.56000006</v>
      </c>
      <c r="F7" s="543">
        <v>3842153.0099999905</v>
      </c>
      <c r="G7" s="533">
        <v>145411093.55000007</v>
      </c>
      <c r="H7" s="534">
        <v>0</v>
      </c>
      <c r="I7" s="544">
        <v>0</v>
      </c>
      <c r="J7" s="545" t="s">
        <v>97</v>
      </c>
      <c r="K7" s="546">
        <v>354767.56400000001</v>
      </c>
      <c r="L7" s="547">
        <v>205014982.33248153</v>
      </c>
      <c r="M7" s="548">
        <v>1380</v>
      </c>
      <c r="N7" s="549">
        <v>205013602.33248153</v>
      </c>
      <c r="O7" s="535">
        <v>0</v>
      </c>
      <c r="P7" s="541">
        <v>0</v>
      </c>
    </row>
    <row r="8" spans="2:17" ht="15" x14ac:dyDescent="0.25">
      <c r="B8" s="744"/>
      <c r="C8" s="747"/>
      <c r="D8" s="514" t="s">
        <v>52</v>
      </c>
      <c r="E8" s="542" t="s">
        <v>97</v>
      </c>
      <c r="F8" s="532" t="s">
        <v>97</v>
      </c>
      <c r="G8" s="550">
        <v>0</v>
      </c>
      <c r="H8" s="551">
        <v>0</v>
      </c>
      <c r="I8" s="544">
        <v>0</v>
      </c>
      <c r="J8" s="545">
        <v>0</v>
      </c>
      <c r="K8" s="552" t="s">
        <v>97</v>
      </c>
      <c r="L8" s="547">
        <v>0</v>
      </c>
      <c r="M8" s="548">
        <v>0</v>
      </c>
      <c r="N8" s="548">
        <v>0</v>
      </c>
      <c r="O8" s="535">
        <v>0</v>
      </c>
      <c r="P8" s="541">
        <v>0</v>
      </c>
    </row>
    <row r="9" spans="2:17" ht="15" x14ac:dyDescent="0.25">
      <c r="B9" s="744"/>
      <c r="C9" s="747"/>
      <c r="D9" s="514" t="s">
        <v>53</v>
      </c>
      <c r="E9" s="553">
        <v>1181543.32</v>
      </c>
      <c r="F9" s="554">
        <v>0</v>
      </c>
      <c r="G9" s="555">
        <v>1181543.32</v>
      </c>
      <c r="H9" s="556">
        <v>0</v>
      </c>
      <c r="I9" s="544">
        <v>0</v>
      </c>
      <c r="J9" s="545">
        <v>0</v>
      </c>
      <c r="K9" s="557">
        <v>0</v>
      </c>
      <c r="L9" s="558">
        <v>4630.0999999999995</v>
      </c>
      <c r="M9" s="549">
        <v>0</v>
      </c>
      <c r="N9" s="559">
        <v>4630.0999999999995</v>
      </c>
      <c r="O9" s="535">
        <v>0</v>
      </c>
      <c r="P9" s="541">
        <v>0</v>
      </c>
    </row>
    <row r="10" spans="2:17" x14ac:dyDescent="0.2">
      <c r="B10" s="744"/>
      <c r="C10" s="748"/>
      <c r="D10" s="502" t="s">
        <v>54</v>
      </c>
      <c r="E10" s="560">
        <v>583831607.16000009</v>
      </c>
      <c r="F10" s="561" t="s">
        <v>97</v>
      </c>
      <c r="G10" s="562" t="s">
        <v>97</v>
      </c>
      <c r="H10" s="560">
        <v>0</v>
      </c>
      <c r="I10" s="561">
        <v>0</v>
      </c>
      <c r="J10" s="563">
        <v>49224.72</v>
      </c>
      <c r="K10" s="561" t="s">
        <v>97</v>
      </c>
      <c r="L10" s="563" t="s">
        <v>97</v>
      </c>
      <c r="M10" s="561">
        <v>1380</v>
      </c>
      <c r="N10" s="563" t="s">
        <v>97</v>
      </c>
      <c r="O10" s="561">
        <v>0</v>
      </c>
      <c r="P10" s="564">
        <v>0</v>
      </c>
      <c r="Q10" s="505"/>
    </row>
    <row r="11" spans="2:17" x14ac:dyDescent="0.2">
      <c r="B11" s="744"/>
      <c r="C11" s="747" t="s">
        <v>55</v>
      </c>
      <c r="D11" s="516" t="s">
        <v>49</v>
      </c>
      <c r="E11" s="565">
        <v>26616582.109999992</v>
      </c>
      <c r="F11" s="566">
        <v>678900</v>
      </c>
      <c r="G11" s="567">
        <v>25937682.109999992</v>
      </c>
      <c r="H11" s="544">
        <v>0</v>
      </c>
      <c r="I11" s="544">
        <v>0</v>
      </c>
      <c r="J11" s="545">
        <v>0</v>
      </c>
      <c r="K11" s="568" t="s">
        <v>97</v>
      </c>
      <c r="L11" s="569">
        <v>2990450.5199999991</v>
      </c>
      <c r="M11" s="570">
        <v>2086.8999999999996</v>
      </c>
      <c r="N11" s="571">
        <v>2988363.6199999992</v>
      </c>
      <c r="O11" s="535">
        <v>0</v>
      </c>
      <c r="P11" s="541" t="s">
        <v>97</v>
      </c>
    </row>
    <row r="12" spans="2:17" ht="13.5" customHeight="1" x14ac:dyDescent="0.2">
      <c r="B12" s="744"/>
      <c r="C12" s="747"/>
      <c r="D12" s="515" t="s">
        <v>50</v>
      </c>
      <c r="E12" s="565">
        <v>1270369.4100000001</v>
      </c>
      <c r="F12" s="572">
        <v>0</v>
      </c>
      <c r="G12" s="573">
        <v>1270369.4100000001</v>
      </c>
      <c r="H12" s="544">
        <v>0</v>
      </c>
      <c r="I12" s="544">
        <v>0</v>
      </c>
      <c r="J12" s="545">
        <v>0</v>
      </c>
      <c r="K12" s="545">
        <v>0</v>
      </c>
      <c r="L12" s="574">
        <v>228190.49999999991</v>
      </c>
      <c r="M12" s="549">
        <v>102.97</v>
      </c>
      <c r="N12" s="571">
        <v>228087.52999999991</v>
      </c>
      <c r="O12" s="535">
        <v>0</v>
      </c>
      <c r="P12" s="541">
        <v>0</v>
      </c>
    </row>
    <row r="13" spans="2:17" x14ac:dyDescent="0.2">
      <c r="B13" s="744"/>
      <c r="C13" s="747"/>
      <c r="D13" s="515" t="s">
        <v>85</v>
      </c>
      <c r="E13" s="565">
        <v>13512985.120000007</v>
      </c>
      <c r="F13" s="575">
        <v>0</v>
      </c>
      <c r="G13" s="576">
        <v>13512985.120000007</v>
      </c>
      <c r="H13" s="577">
        <v>0</v>
      </c>
      <c r="I13" s="544">
        <v>0</v>
      </c>
      <c r="J13" s="545">
        <v>0</v>
      </c>
      <c r="K13" s="546" t="s">
        <v>97</v>
      </c>
      <c r="L13" s="578">
        <v>1353318.09</v>
      </c>
      <c r="M13" s="579">
        <v>0</v>
      </c>
      <c r="N13" s="571">
        <v>1353318.09</v>
      </c>
      <c r="O13" s="535">
        <v>0</v>
      </c>
      <c r="P13" s="541">
        <v>0</v>
      </c>
      <c r="Q13" s="505"/>
    </row>
    <row r="14" spans="2:17" x14ac:dyDescent="0.2">
      <c r="B14" s="744"/>
      <c r="C14" s="747"/>
      <c r="D14" s="515" t="s">
        <v>52</v>
      </c>
      <c r="E14" s="565" t="s">
        <v>97</v>
      </c>
      <c r="F14" s="580">
        <v>0</v>
      </c>
      <c r="G14" s="581" t="s">
        <v>97</v>
      </c>
      <c r="H14" s="544">
        <v>0</v>
      </c>
      <c r="I14" s="544">
        <v>0</v>
      </c>
      <c r="J14" s="545">
        <v>0</v>
      </c>
      <c r="K14" s="574" t="s">
        <v>97</v>
      </c>
      <c r="L14" s="552" t="s">
        <v>97</v>
      </c>
      <c r="M14" s="570">
        <v>0</v>
      </c>
      <c r="N14" s="571" t="s">
        <v>97</v>
      </c>
      <c r="O14" s="582">
        <v>0</v>
      </c>
      <c r="P14" s="541">
        <v>0</v>
      </c>
    </row>
    <row r="15" spans="2:17" x14ac:dyDescent="0.2">
      <c r="B15" s="744"/>
      <c r="C15" s="747"/>
      <c r="D15" s="514" t="s">
        <v>53</v>
      </c>
      <c r="E15" s="583" t="s">
        <v>97</v>
      </c>
      <c r="F15" s="584">
        <v>0</v>
      </c>
      <c r="G15" s="585" t="s">
        <v>97</v>
      </c>
      <c r="H15" s="544">
        <v>0</v>
      </c>
      <c r="I15" s="586">
        <v>0</v>
      </c>
      <c r="J15" s="587">
        <v>0</v>
      </c>
      <c r="K15" s="588">
        <v>0</v>
      </c>
      <c r="L15" s="558" t="s">
        <v>97</v>
      </c>
      <c r="M15" s="549">
        <v>0</v>
      </c>
      <c r="N15" s="571" t="s">
        <v>97</v>
      </c>
      <c r="O15" s="589">
        <v>0</v>
      </c>
      <c r="P15" s="590">
        <v>0</v>
      </c>
    </row>
    <row r="16" spans="2:17" x14ac:dyDescent="0.2">
      <c r="B16" s="744"/>
      <c r="C16" s="748"/>
      <c r="D16" s="502" t="s">
        <v>54</v>
      </c>
      <c r="E16" s="560">
        <v>41467127.380000003</v>
      </c>
      <c r="F16" s="561">
        <v>678900</v>
      </c>
      <c r="G16" s="562">
        <v>40788227.380000003</v>
      </c>
      <c r="H16" s="560">
        <v>0</v>
      </c>
      <c r="I16" s="561">
        <v>0</v>
      </c>
      <c r="J16" s="563">
        <v>0</v>
      </c>
      <c r="K16" s="561">
        <v>3324.5</v>
      </c>
      <c r="L16" s="563">
        <v>4580489.1099999994</v>
      </c>
      <c r="M16" s="561">
        <v>2189.8699999999994</v>
      </c>
      <c r="N16" s="563">
        <v>4578299.2399999993</v>
      </c>
      <c r="O16" s="561">
        <v>0</v>
      </c>
      <c r="P16" s="564" t="s">
        <v>97</v>
      </c>
      <c r="Q16" s="505"/>
    </row>
    <row r="17" spans="2:17" x14ac:dyDescent="0.2">
      <c r="B17" s="744"/>
      <c r="C17" s="747" t="s">
        <v>37</v>
      </c>
      <c r="D17" s="516" t="s">
        <v>49</v>
      </c>
      <c r="E17" s="583">
        <v>459944982.50999999</v>
      </c>
      <c r="F17" s="591">
        <v>35623389.82</v>
      </c>
      <c r="G17" s="592">
        <v>424321592.69</v>
      </c>
      <c r="H17" s="593">
        <v>0</v>
      </c>
      <c r="I17" s="594">
        <v>0</v>
      </c>
      <c r="J17" s="594" t="s">
        <v>97</v>
      </c>
      <c r="K17" s="594" t="s">
        <v>97</v>
      </c>
      <c r="L17" s="594">
        <v>51752127.709999979</v>
      </c>
      <c r="M17" s="591">
        <v>2086.8999999999996</v>
      </c>
      <c r="N17" s="595">
        <v>51750040.80999998</v>
      </c>
      <c r="O17" s="594">
        <v>0</v>
      </c>
      <c r="P17" s="596" t="s">
        <v>97</v>
      </c>
    </row>
    <row r="18" spans="2:17" x14ac:dyDescent="0.2">
      <c r="B18" s="744"/>
      <c r="C18" s="747"/>
      <c r="D18" s="515" t="s">
        <v>50</v>
      </c>
      <c r="E18" s="583" t="s">
        <v>97</v>
      </c>
      <c r="F18" s="591">
        <v>0</v>
      </c>
      <c r="G18" s="592" t="s">
        <v>97</v>
      </c>
      <c r="H18" s="597">
        <v>0</v>
      </c>
      <c r="I18" s="594">
        <v>0</v>
      </c>
      <c r="J18" s="594">
        <v>0</v>
      </c>
      <c r="K18" s="594">
        <v>0</v>
      </c>
      <c r="L18" s="594" t="s">
        <v>97</v>
      </c>
      <c r="M18" s="591">
        <v>102.97</v>
      </c>
      <c r="N18" s="597" t="s">
        <v>97</v>
      </c>
      <c r="O18" s="597">
        <v>0</v>
      </c>
      <c r="P18" s="596">
        <v>0</v>
      </c>
    </row>
    <row r="19" spans="2:17" x14ac:dyDescent="0.2">
      <c r="B19" s="744"/>
      <c r="C19" s="747"/>
      <c r="D19" s="515" t="s">
        <v>85</v>
      </c>
      <c r="E19" s="583">
        <v>162766231.68000007</v>
      </c>
      <c r="F19" s="598">
        <v>3842153.0099999905</v>
      </c>
      <c r="G19" s="599">
        <v>158924078.67000008</v>
      </c>
      <c r="H19" s="600">
        <v>0</v>
      </c>
      <c r="I19" s="601">
        <v>0</v>
      </c>
      <c r="J19" s="601" t="s">
        <v>97</v>
      </c>
      <c r="K19" s="601" t="s">
        <v>97</v>
      </c>
      <c r="L19" s="601">
        <v>206368300.42248154</v>
      </c>
      <c r="M19" s="598">
        <v>1380</v>
      </c>
      <c r="N19" s="598">
        <v>206366920.42248154</v>
      </c>
      <c r="O19" s="600">
        <v>0</v>
      </c>
      <c r="P19" s="602">
        <v>0</v>
      </c>
    </row>
    <row r="20" spans="2:17" x14ac:dyDescent="0.2">
      <c r="B20" s="744"/>
      <c r="C20" s="747"/>
      <c r="D20" s="515" t="s">
        <v>52</v>
      </c>
      <c r="E20" s="583" t="s">
        <v>97</v>
      </c>
      <c r="F20" s="598" t="s">
        <v>97</v>
      </c>
      <c r="G20" s="603" t="s">
        <v>97</v>
      </c>
      <c r="H20" s="604">
        <v>0</v>
      </c>
      <c r="I20" s="598">
        <v>0</v>
      </c>
      <c r="J20" s="598">
        <v>0</v>
      </c>
      <c r="K20" s="598" t="s">
        <v>97</v>
      </c>
      <c r="L20" s="598" t="s">
        <v>97</v>
      </c>
      <c r="M20" s="598">
        <v>0</v>
      </c>
      <c r="N20" s="598" t="s">
        <v>97</v>
      </c>
      <c r="O20" s="598">
        <v>0</v>
      </c>
      <c r="P20" s="605">
        <v>0</v>
      </c>
    </row>
    <row r="21" spans="2:17" x14ac:dyDescent="0.2">
      <c r="B21" s="744"/>
      <c r="C21" s="747"/>
      <c r="D21" s="514" t="s">
        <v>53</v>
      </c>
      <c r="E21" s="583" t="s">
        <v>97</v>
      </c>
      <c r="F21" s="606">
        <v>0</v>
      </c>
      <c r="G21" s="607" t="s">
        <v>97</v>
      </c>
      <c r="H21" s="608">
        <v>0</v>
      </c>
      <c r="I21" s="609">
        <v>0</v>
      </c>
      <c r="J21" s="609">
        <v>0</v>
      </c>
      <c r="K21" s="609">
        <v>0</v>
      </c>
      <c r="L21" s="609" t="s">
        <v>97</v>
      </c>
      <c r="M21" s="610">
        <v>0</v>
      </c>
      <c r="N21" s="611" t="s">
        <v>97</v>
      </c>
      <c r="O21" s="608">
        <v>0</v>
      </c>
      <c r="P21" s="612">
        <v>0</v>
      </c>
    </row>
    <row r="22" spans="2:17" x14ac:dyDescent="0.2">
      <c r="B22" s="745"/>
      <c r="C22" s="748"/>
      <c r="D22" s="502" t="s">
        <v>54</v>
      </c>
      <c r="E22" s="562" t="s">
        <v>97</v>
      </c>
      <c r="F22" s="562" t="s">
        <v>97</v>
      </c>
      <c r="G22" s="563" t="s">
        <v>97</v>
      </c>
      <c r="H22" s="613">
        <v>0</v>
      </c>
      <c r="I22" s="562">
        <v>0</v>
      </c>
      <c r="J22" s="562">
        <v>49224.72</v>
      </c>
      <c r="K22" s="562">
        <v>455408.21</v>
      </c>
      <c r="L22" s="562">
        <v>258364292.73248151</v>
      </c>
      <c r="M22" s="562">
        <v>3569.8699999999994</v>
      </c>
      <c r="N22" s="562">
        <v>258360722.8624815</v>
      </c>
      <c r="O22" s="562">
        <v>0</v>
      </c>
      <c r="P22" s="564">
        <v>7.0000000000000007E-2</v>
      </c>
      <c r="Q22" s="505"/>
    </row>
    <row r="23" spans="2:17" x14ac:dyDescent="0.2">
      <c r="B23" s="749" t="s">
        <v>56</v>
      </c>
      <c r="C23" s="747" t="s">
        <v>57</v>
      </c>
      <c r="D23" s="517" t="s">
        <v>49</v>
      </c>
      <c r="E23" s="565">
        <v>80460444.439999968</v>
      </c>
      <c r="F23" s="614">
        <v>13563263.859999999</v>
      </c>
      <c r="G23" s="615">
        <v>66897180.579999976</v>
      </c>
      <c r="H23" s="544">
        <v>461090.84</v>
      </c>
      <c r="I23" s="544">
        <v>82645.180000000008</v>
      </c>
      <c r="J23" s="545">
        <v>40910.65</v>
      </c>
      <c r="K23" s="544">
        <v>25759.168999999991</v>
      </c>
      <c r="L23" s="616">
        <v>18536301.039999999</v>
      </c>
      <c r="M23" s="574">
        <v>4216.0999999999995</v>
      </c>
      <c r="N23" s="574">
        <v>18532084.939999998</v>
      </c>
      <c r="O23" s="617">
        <v>812.37</v>
      </c>
      <c r="P23" s="618">
        <v>157.80000000000001</v>
      </c>
    </row>
    <row r="24" spans="2:17" ht="13.5" customHeight="1" x14ac:dyDescent="0.2">
      <c r="B24" s="744"/>
      <c r="C24" s="747"/>
      <c r="D24" s="515" t="s">
        <v>50</v>
      </c>
      <c r="E24" s="565" t="s">
        <v>97</v>
      </c>
      <c r="F24" s="619">
        <v>0</v>
      </c>
      <c r="G24" s="567" t="s">
        <v>97</v>
      </c>
      <c r="H24" s="617">
        <v>0</v>
      </c>
      <c r="I24" s="568">
        <v>0</v>
      </c>
      <c r="J24" s="568">
        <v>0</v>
      </c>
      <c r="K24" s="574">
        <v>0</v>
      </c>
      <c r="L24" s="578" t="s">
        <v>97</v>
      </c>
      <c r="M24" s="574">
        <v>0</v>
      </c>
      <c r="N24" s="574" t="s">
        <v>97</v>
      </c>
      <c r="O24" s="617">
        <v>0</v>
      </c>
      <c r="P24" s="618">
        <v>0</v>
      </c>
    </row>
    <row r="25" spans="2:17" x14ac:dyDescent="0.2">
      <c r="B25" s="744"/>
      <c r="C25" s="747"/>
      <c r="D25" s="514" t="s">
        <v>53</v>
      </c>
      <c r="E25" s="565">
        <v>283835.07</v>
      </c>
      <c r="F25" s="584">
        <v>0</v>
      </c>
      <c r="G25" s="552">
        <v>283835.07</v>
      </c>
      <c r="H25" s="620">
        <v>0</v>
      </c>
      <c r="I25" s="621">
        <v>0</v>
      </c>
      <c r="J25" s="621">
        <v>0</v>
      </c>
      <c r="K25" s="621">
        <v>0</v>
      </c>
      <c r="L25" s="552">
        <v>2458.9999999999995</v>
      </c>
      <c r="M25" s="558">
        <v>600</v>
      </c>
      <c r="N25" s="574">
        <v>1858.9999999999995</v>
      </c>
      <c r="O25" s="622">
        <v>0</v>
      </c>
      <c r="P25" s="623">
        <v>0</v>
      </c>
    </row>
    <row r="26" spans="2:17" ht="13.5" thickBot="1" x14ac:dyDescent="0.25">
      <c r="B26" s="750"/>
      <c r="C26" s="751"/>
      <c r="D26" s="508" t="s">
        <v>54</v>
      </c>
      <c r="E26" s="624" t="s">
        <v>97</v>
      </c>
      <c r="F26" s="624">
        <v>13563263.859999999</v>
      </c>
      <c r="G26" s="625" t="s">
        <v>97</v>
      </c>
      <c r="H26" s="626">
        <v>461090.84</v>
      </c>
      <c r="I26" s="624">
        <v>82645.180000000008</v>
      </c>
      <c r="J26" s="624">
        <v>40910.65</v>
      </c>
      <c r="K26" s="624">
        <v>25759.168999999991</v>
      </c>
      <c r="L26" s="624" t="s">
        <v>97</v>
      </c>
      <c r="M26" s="624">
        <v>4816.0999999999995</v>
      </c>
      <c r="N26" s="624" t="s">
        <v>97</v>
      </c>
      <c r="O26" s="624">
        <v>812.37</v>
      </c>
      <c r="P26" s="627">
        <v>157.80000000000001</v>
      </c>
      <c r="Q26" s="505"/>
    </row>
    <row r="27" spans="2:17" x14ac:dyDescent="0.2">
      <c r="B27" s="737" t="s">
        <v>58</v>
      </c>
      <c r="C27" s="738"/>
      <c r="D27" s="518" t="s">
        <v>49</v>
      </c>
      <c r="E27" s="628">
        <v>540405426.94999993</v>
      </c>
      <c r="F27" s="629">
        <v>49186653.68</v>
      </c>
      <c r="G27" s="630">
        <v>491218773.26999998</v>
      </c>
      <c r="H27" s="631">
        <v>461090.84</v>
      </c>
      <c r="I27" s="629">
        <v>82645.180000000008</v>
      </c>
      <c r="J27" s="629" t="s">
        <v>97</v>
      </c>
      <c r="K27" s="629" t="s">
        <v>97</v>
      </c>
      <c r="L27" s="632">
        <v>70288428.74999997</v>
      </c>
      <c r="M27" s="633">
        <v>6302.9999999999991</v>
      </c>
      <c r="N27" s="633">
        <v>70282125.74999997</v>
      </c>
      <c r="O27" s="633">
        <v>812.37</v>
      </c>
      <c r="P27" s="634" t="s">
        <v>97</v>
      </c>
    </row>
    <row r="28" spans="2:17" x14ac:dyDescent="0.2">
      <c r="B28" s="739"/>
      <c r="C28" s="740"/>
      <c r="D28" s="519" t="s">
        <v>50</v>
      </c>
      <c r="E28" s="635">
        <v>1496753.29</v>
      </c>
      <c r="F28" s="635">
        <v>0</v>
      </c>
      <c r="G28" s="636">
        <v>1496753.29</v>
      </c>
      <c r="H28" s="637">
        <v>0</v>
      </c>
      <c r="I28" s="635">
        <v>0</v>
      </c>
      <c r="J28" s="635">
        <v>0</v>
      </c>
      <c r="K28" s="635">
        <v>0</v>
      </c>
      <c r="L28" s="635">
        <v>241704.49999999991</v>
      </c>
      <c r="M28" s="635">
        <v>102.97</v>
      </c>
      <c r="N28" s="635">
        <v>241601.52999999991</v>
      </c>
      <c r="O28" s="635">
        <v>0</v>
      </c>
      <c r="P28" s="638">
        <v>0</v>
      </c>
    </row>
    <row r="29" spans="2:17" x14ac:dyDescent="0.2">
      <c r="B29" s="739"/>
      <c r="C29" s="740"/>
      <c r="D29" s="519" t="s">
        <v>85</v>
      </c>
      <c r="E29" s="629">
        <v>162766231.68000007</v>
      </c>
      <c r="F29" s="629">
        <v>3842153.0100000002</v>
      </c>
      <c r="G29" s="630">
        <v>158924078.67000008</v>
      </c>
      <c r="H29" s="629">
        <v>0</v>
      </c>
      <c r="I29" s="629">
        <v>0</v>
      </c>
      <c r="J29" s="629" t="s">
        <v>97</v>
      </c>
      <c r="K29" s="629" t="s">
        <v>97</v>
      </c>
      <c r="L29" s="629">
        <v>206368300.42248154</v>
      </c>
      <c r="M29" s="629">
        <v>1380</v>
      </c>
      <c r="N29" s="629">
        <v>206366920.42248154</v>
      </c>
      <c r="O29" s="629">
        <v>0</v>
      </c>
      <c r="P29" s="639">
        <v>0</v>
      </c>
    </row>
    <row r="30" spans="2:17" x14ac:dyDescent="0.2">
      <c r="B30" s="739"/>
      <c r="C30" s="740"/>
      <c r="D30" s="519" t="s">
        <v>52</v>
      </c>
      <c r="E30" s="629" t="s">
        <v>97</v>
      </c>
      <c r="F30" s="629" t="s">
        <v>97</v>
      </c>
      <c r="G30" s="640" t="s">
        <v>97</v>
      </c>
      <c r="H30" s="628">
        <v>0</v>
      </c>
      <c r="I30" s="629">
        <v>0</v>
      </c>
      <c r="J30" s="629">
        <v>0</v>
      </c>
      <c r="K30" s="629" t="s">
        <v>97</v>
      </c>
      <c r="L30" s="629" t="s">
        <v>97</v>
      </c>
      <c r="M30" s="629">
        <v>0</v>
      </c>
      <c r="N30" s="629" t="s">
        <v>97</v>
      </c>
      <c r="O30" s="629">
        <v>0</v>
      </c>
      <c r="P30" s="641">
        <v>0</v>
      </c>
    </row>
    <row r="31" spans="2:17" x14ac:dyDescent="0.2">
      <c r="B31" s="739"/>
      <c r="C31" s="740"/>
      <c r="D31" s="518" t="s">
        <v>53</v>
      </c>
      <c r="E31" s="642">
        <v>1508569.1300000001</v>
      </c>
      <c r="F31" s="642">
        <v>0</v>
      </c>
      <c r="G31" s="643">
        <v>1508569.1300000001</v>
      </c>
      <c r="H31" s="642">
        <v>0</v>
      </c>
      <c r="I31" s="642">
        <v>0</v>
      </c>
      <c r="J31" s="642">
        <v>0</v>
      </c>
      <c r="K31" s="642">
        <v>0</v>
      </c>
      <c r="L31" s="642" t="s">
        <v>97</v>
      </c>
      <c r="M31" s="642">
        <v>600</v>
      </c>
      <c r="N31" s="642" t="s">
        <v>97</v>
      </c>
      <c r="O31" s="642">
        <v>0</v>
      </c>
      <c r="P31" s="644">
        <v>0</v>
      </c>
    </row>
    <row r="32" spans="2:17" ht="13.5" thickBot="1" x14ac:dyDescent="0.25">
      <c r="B32" s="741"/>
      <c r="C32" s="742"/>
      <c r="D32" s="511" t="s">
        <v>37</v>
      </c>
      <c r="E32" s="645" t="s">
        <v>97</v>
      </c>
      <c r="F32" s="645" t="s">
        <v>97</v>
      </c>
      <c r="G32" s="646" t="s">
        <v>97</v>
      </c>
      <c r="H32" s="647">
        <v>461090.84</v>
      </c>
      <c r="I32" s="645">
        <v>82645.180000000008</v>
      </c>
      <c r="J32" s="645">
        <v>90135.37</v>
      </c>
      <c r="K32" s="645">
        <v>481167.37900000002</v>
      </c>
      <c r="L32" s="645">
        <v>276914052.77248156</v>
      </c>
      <c r="M32" s="645">
        <v>8385.9699999999993</v>
      </c>
      <c r="N32" s="645">
        <v>276905666.80248153</v>
      </c>
      <c r="O32" s="645">
        <v>812.37</v>
      </c>
      <c r="P32" s="648" t="s">
        <v>97</v>
      </c>
      <c r="Q32" s="505"/>
    </row>
    <row r="33" spans="2:16" ht="21" customHeight="1" thickTop="1" x14ac:dyDescent="0.2">
      <c r="B33" s="512"/>
      <c r="C33" s="512"/>
      <c r="D33" s="512"/>
      <c r="E33" s="512"/>
      <c r="F33" s="512"/>
      <c r="G33" s="512"/>
      <c r="H33" s="512"/>
      <c r="I33" s="512"/>
      <c r="J33" s="512"/>
      <c r="K33" s="512"/>
      <c r="L33" s="512"/>
      <c r="M33" s="512"/>
      <c r="N33" s="512"/>
      <c r="O33" s="512"/>
      <c r="P33" s="512"/>
    </row>
    <row r="34" spans="2:16" x14ac:dyDescent="0.2">
      <c r="B34" s="497" t="s">
        <v>59</v>
      </c>
      <c r="E34" s="513"/>
      <c r="F34" s="513"/>
      <c r="G34" s="513"/>
      <c r="H34" s="513"/>
      <c r="I34" s="513"/>
      <c r="J34" s="513"/>
      <c r="K34" s="513"/>
      <c r="L34" s="513"/>
      <c r="M34" s="513"/>
      <c r="N34" s="513"/>
      <c r="O34" s="513"/>
      <c r="P34" s="513"/>
    </row>
    <row r="35" spans="2:16" x14ac:dyDescent="0.2">
      <c r="B35" s="497" t="s">
        <v>98</v>
      </c>
    </row>
    <row r="36" spans="2:16" x14ac:dyDescent="0.2">
      <c r="E36" s="513"/>
      <c r="F36" s="513"/>
      <c r="G36" s="513"/>
      <c r="H36" s="513"/>
      <c r="I36" s="513"/>
      <c r="J36" s="513"/>
      <c r="K36" s="513"/>
      <c r="L36" s="513"/>
      <c r="O36" s="513"/>
      <c r="P36" s="513"/>
    </row>
  </sheetData>
  <mergeCells count="13">
    <mergeCell ref="B27:C32"/>
    <mergeCell ref="B5:B22"/>
    <mergeCell ref="C5:C10"/>
    <mergeCell ref="C11:C16"/>
    <mergeCell ref="C17:C22"/>
    <mergeCell ref="B23:B26"/>
    <mergeCell ref="C23:C26"/>
    <mergeCell ref="B1:P1"/>
    <mergeCell ref="B3:B4"/>
    <mergeCell ref="C3:C4"/>
    <mergeCell ref="D3:D4"/>
    <mergeCell ref="E3:G3"/>
    <mergeCell ref="H3:P3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6"/>
  <sheetViews>
    <sheetView zoomScale="80" zoomScaleNormal="80" workbookViewId="0"/>
  </sheetViews>
  <sheetFormatPr baseColWidth="10" defaultRowHeight="12.75" x14ac:dyDescent="0.2"/>
  <cols>
    <col min="1" max="1" width="4" style="497" customWidth="1"/>
    <col min="2" max="2" width="14.7109375" style="497" customWidth="1"/>
    <col min="3" max="3" width="11.85546875" style="497" customWidth="1"/>
    <col min="4" max="4" width="21.5703125" style="497" bestFit="1" customWidth="1"/>
    <col min="5" max="16" width="16.140625" style="497" customWidth="1"/>
    <col min="17" max="17" width="11.42578125" style="497"/>
    <col min="18" max="18" width="10.85546875" style="497" bestFit="1" customWidth="1"/>
    <col min="19" max="16384" width="11.42578125" style="497"/>
  </cols>
  <sheetData>
    <row r="1" spans="2:17" ht="36" customHeight="1" x14ac:dyDescent="0.2">
      <c r="B1" s="752" t="s">
        <v>91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2"/>
    </row>
    <row r="2" spans="2:17" ht="21.7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2:17" ht="13.5" thickTop="1" x14ac:dyDescent="0.2">
      <c r="B3" s="753" t="s">
        <v>32</v>
      </c>
      <c r="C3" s="755" t="s">
        <v>33</v>
      </c>
      <c r="D3" s="757" t="s">
        <v>34</v>
      </c>
      <c r="E3" s="759" t="s">
        <v>35</v>
      </c>
      <c r="F3" s="760"/>
      <c r="G3" s="761"/>
      <c r="H3" s="762" t="s">
        <v>36</v>
      </c>
      <c r="I3" s="763"/>
      <c r="J3" s="763"/>
      <c r="K3" s="763"/>
      <c r="L3" s="763"/>
      <c r="M3" s="763"/>
      <c r="N3" s="763"/>
      <c r="O3" s="763"/>
      <c r="P3" s="764"/>
    </row>
    <row r="4" spans="2:17" ht="116.25" customHeight="1" thickBot="1" x14ac:dyDescent="0.25">
      <c r="B4" s="754"/>
      <c r="C4" s="756"/>
      <c r="D4" s="758"/>
      <c r="E4" s="498" t="s">
        <v>37</v>
      </c>
      <c r="F4" s="14" t="s">
        <v>38</v>
      </c>
      <c r="G4" s="15" t="s">
        <v>39</v>
      </c>
      <c r="H4" s="16" t="s">
        <v>40</v>
      </c>
      <c r="I4" s="17" t="s">
        <v>41</v>
      </c>
      <c r="J4" s="18" t="s">
        <v>42</v>
      </c>
      <c r="K4" s="19" t="s">
        <v>43</v>
      </c>
      <c r="L4" s="19" t="s">
        <v>76</v>
      </c>
      <c r="M4" s="19" t="s">
        <v>77</v>
      </c>
      <c r="N4" s="19" t="s">
        <v>78</v>
      </c>
      <c r="O4" s="18" t="s">
        <v>45</v>
      </c>
      <c r="P4" s="20" t="s">
        <v>46</v>
      </c>
    </row>
    <row r="5" spans="2:17" ht="15.75" thickTop="1" x14ac:dyDescent="0.25">
      <c r="B5" s="743" t="s">
        <v>47</v>
      </c>
      <c r="C5" s="746" t="s">
        <v>48</v>
      </c>
      <c r="D5" s="520" t="s">
        <v>49</v>
      </c>
      <c r="E5" s="521">
        <v>399557371.28000003</v>
      </c>
      <c r="F5" s="522">
        <v>39668410.549999997</v>
      </c>
      <c r="G5" s="523">
        <v>359888960.73000002</v>
      </c>
      <c r="H5" s="524">
        <v>0</v>
      </c>
      <c r="I5" s="525">
        <v>0</v>
      </c>
      <c r="J5" s="526" t="s">
        <v>97</v>
      </c>
      <c r="K5" s="527">
        <v>104414.61</v>
      </c>
      <c r="L5" s="528">
        <v>47015441.590000004</v>
      </c>
      <c r="M5" s="529">
        <v>0</v>
      </c>
      <c r="N5" s="529">
        <v>47015441.590000004</v>
      </c>
      <c r="O5" s="525">
        <v>0</v>
      </c>
      <c r="P5" s="530">
        <v>0</v>
      </c>
    </row>
    <row r="6" spans="2:17" ht="15" x14ac:dyDescent="0.25">
      <c r="B6" s="744"/>
      <c r="C6" s="747"/>
      <c r="D6" s="515" t="s">
        <v>50</v>
      </c>
      <c r="E6" s="531">
        <v>24659.59</v>
      </c>
      <c r="F6" s="532">
        <v>0</v>
      </c>
      <c r="G6" s="533" t="s">
        <v>97</v>
      </c>
      <c r="H6" s="534">
        <v>0</v>
      </c>
      <c r="I6" s="535">
        <v>0</v>
      </c>
      <c r="J6" s="536">
        <v>0</v>
      </c>
      <c r="K6" s="537">
        <v>0</v>
      </c>
      <c r="L6" s="538" t="s">
        <v>97</v>
      </c>
      <c r="M6" s="539">
        <v>0</v>
      </c>
      <c r="N6" s="539" t="s">
        <v>97</v>
      </c>
      <c r="O6" s="540">
        <v>0</v>
      </c>
      <c r="P6" s="541">
        <v>0</v>
      </c>
    </row>
    <row r="7" spans="2:17" ht="15" x14ac:dyDescent="0.25">
      <c r="B7" s="744"/>
      <c r="C7" s="747"/>
      <c r="D7" s="515" t="s">
        <v>85</v>
      </c>
      <c r="E7" s="542">
        <v>115997156.48000047</v>
      </c>
      <c r="F7" s="543">
        <v>3054741.89</v>
      </c>
      <c r="G7" s="533">
        <v>112942414.59000047</v>
      </c>
      <c r="H7" s="534">
        <v>0</v>
      </c>
      <c r="I7" s="544">
        <v>0</v>
      </c>
      <c r="J7" s="545">
        <v>0</v>
      </c>
      <c r="K7" s="546">
        <v>517823.04</v>
      </c>
      <c r="L7" s="547">
        <v>205854218.15000001</v>
      </c>
      <c r="M7" s="548">
        <v>0</v>
      </c>
      <c r="N7" s="549">
        <v>205854218.15000001</v>
      </c>
      <c r="O7" s="535">
        <v>0</v>
      </c>
      <c r="P7" s="541">
        <v>0</v>
      </c>
    </row>
    <row r="8" spans="2:17" ht="15" x14ac:dyDescent="0.25">
      <c r="B8" s="744"/>
      <c r="C8" s="747"/>
      <c r="D8" s="514" t="s">
        <v>52</v>
      </c>
      <c r="E8" s="542" t="s">
        <v>97</v>
      </c>
      <c r="F8" s="532" t="s">
        <v>97</v>
      </c>
      <c r="G8" s="550">
        <v>0</v>
      </c>
      <c r="H8" s="551">
        <v>0</v>
      </c>
      <c r="I8" s="544">
        <v>0</v>
      </c>
      <c r="J8" s="545">
        <v>0</v>
      </c>
      <c r="K8" s="552" t="s">
        <v>97</v>
      </c>
      <c r="L8" s="547">
        <v>0</v>
      </c>
      <c r="M8" s="548">
        <v>0</v>
      </c>
      <c r="N8" s="548">
        <v>0</v>
      </c>
      <c r="O8" s="535">
        <v>0</v>
      </c>
      <c r="P8" s="541">
        <v>0</v>
      </c>
    </row>
    <row r="9" spans="2:17" ht="15" x14ac:dyDescent="0.25">
      <c r="B9" s="744"/>
      <c r="C9" s="747"/>
      <c r="D9" s="514" t="s">
        <v>53</v>
      </c>
      <c r="E9" s="553">
        <v>1493039.19</v>
      </c>
      <c r="F9" s="554">
        <v>0</v>
      </c>
      <c r="G9" s="555">
        <v>1493039.19</v>
      </c>
      <c r="H9" s="556">
        <v>0</v>
      </c>
      <c r="I9" s="544">
        <v>0</v>
      </c>
      <c r="J9" s="545">
        <v>0</v>
      </c>
      <c r="K9" s="557">
        <v>0</v>
      </c>
      <c r="L9" s="558">
        <v>4733.5</v>
      </c>
      <c r="M9" s="549">
        <v>1200</v>
      </c>
      <c r="N9" s="559">
        <v>3533.5</v>
      </c>
      <c r="O9" s="535">
        <v>0</v>
      </c>
      <c r="P9" s="541">
        <v>0</v>
      </c>
    </row>
    <row r="10" spans="2:17" x14ac:dyDescent="0.2">
      <c r="B10" s="744"/>
      <c r="C10" s="748"/>
      <c r="D10" s="502" t="s">
        <v>54</v>
      </c>
      <c r="E10" s="560" t="s">
        <v>97</v>
      </c>
      <c r="F10" s="561" t="s">
        <v>97</v>
      </c>
      <c r="G10" s="562" t="s">
        <v>97</v>
      </c>
      <c r="H10" s="560">
        <v>0</v>
      </c>
      <c r="I10" s="561">
        <v>0</v>
      </c>
      <c r="J10" s="563" t="s">
        <v>97</v>
      </c>
      <c r="K10" s="561" t="s">
        <v>97</v>
      </c>
      <c r="L10" s="563" t="s">
        <v>97</v>
      </c>
      <c r="M10" s="561">
        <v>1200</v>
      </c>
      <c r="N10" s="563" t="s">
        <v>97</v>
      </c>
      <c r="O10" s="561">
        <v>0</v>
      </c>
      <c r="P10" s="564">
        <v>0</v>
      </c>
      <c r="Q10" s="505"/>
    </row>
    <row r="11" spans="2:17" x14ac:dyDescent="0.2">
      <c r="B11" s="744"/>
      <c r="C11" s="747" t="s">
        <v>55</v>
      </c>
      <c r="D11" s="516" t="s">
        <v>49</v>
      </c>
      <c r="E11" s="565" t="s">
        <v>97</v>
      </c>
      <c r="F11" s="566" t="s">
        <v>97</v>
      </c>
      <c r="G11" s="567">
        <v>22017918.18</v>
      </c>
      <c r="H11" s="544">
        <v>0</v>
      </c>
      <c r="I11" s="544">
        <v>0</v>
      </c>
      <c r="J11" s="545">
        <v>0</v>
      </c>
      <c r="K11" s="568" t="s">
        <v>97</v>
      </c>
      <c r="L11" s="569">
        <v>2523192.9</v>
      </c>
      <c r="M11" s="570">
        <v>1517.14</v>
      </c>
      <c r="N11" s="571">
        <v>2521675.7599999998</v>
      </c>
      <c r="O11" s="535">
        <v>0</v>
      </c>
      <c r="P11" s="541">
        <v>0</v>
      </c>
    </row>
    <row r="12" spans="2:17" ht="13.5" customHeight="1" x14ac:dyDescent="0.2">
      <c r="B12" s="744"/>
      <c r="C12" s="747"/>
      <c r="D12" s="515" t="s">
        <v>50</v>
      </c>
      <c r="E12" s="565">
        <v>1378769.93</v>
      </c>
      <c r="F12" s="572">
        <v>0</v>
      </c>
      <c r="G12" s="573">
        <v>1378769.93</v>
      </c>
      <c r="H12" s="544">
        <v>0</v>
      </c>
      <c r="I12" s="544">
        <v>0</v>
      </c>
      <c r="J12" s="545">
        <v>0</v>
      </c>
      <c r="K12" s="545">
        <v>0</v>
      </c>
      <c r="L12" s="574">
        <v>265981.40000000002</v>
      </c>
      <c r="M12" s="549">
        <v>6.4</v>
      </c>
      <c r="N12" s="571">
        <v>265975</v>
      </c>
      <c r="O12" s="535">
        <v>0</v>
      </c>
      <c r="P12" s="541">
        <v>0</v>
      </c>
    </row>
    <row r="13" spans="2:17" x14ac:dyDescent="0.2">
      <c r="B13" s="744"/>
      <c r="C13" s="747"/>
      <c r="D13" s="515" t="s">
        <v>85</v>
      </c>
      <c r="E13" s="565">
        <v>9284943.1699999999</v>
      </c>
      <c r="F13" s="575">
        <v>107560.22</v>
      </c>
      <c r="G13" s="576">
        <v>9177382.9499999993</v>
      </c>
      <c r="H13" s="577">
        <v>0</v>
      </c>
      <c r="I13" s="544">
        <v>0</v>
      </c>
      <c r="J13" s="545">
        <v>0</v>
      </c>
      <c r="K13" s="546">
        <v>28974.01</v>
      </c>
      <c r="L13" s="578">
        <v>900679.48</v>
      </c>
      <c r="M13" s="579">
        <v>0</v>
      </c>
      <c r="N13" s="571">
        <v>900679.48</v>
      </c>
      <c r="O13" s="535">
        <v>0</v>
      </c>
      <c r="P13" s="541">
        <v>0</v>
      </c>
      <c r="Q13" s="505"/>
    </row>
    <row r="14" spans="2:17" x14ac:dyDescent="0.2">
      <c r="B14" s="744"/>
      <c r="C14" s="747"/>
      <c r="D14" s="515" t="s">
        <v>52</v>
      </c>
      <c r="E14" s="565" t="s">
        <v>97</v>
      </c>
      <c r="F14" s="580" t="s">
        <v>97</v>
      </c>
      <c r="G14" s="581">
        <v>0</v>
      </c>
      <c r="H14" s="544">
        <v>0</v>
      </c>
      <c r="I14" s="544">
        <v>0</v>
      </c>
      <c r="J14" s="545">
        <v>0</v>
      </c>
      <c r="K14" s="574" t="s">
        <v>97</v>
      </c>
      <c r="L14" s="552">
        <v>0</v>
      </c>
      <c r="M14" s="570">
        <v>0</v>
      </c>
      <c r="N14" s="571">
        <v>0</v>
      </c>
      <c r="O14" s="582">
        <v>0</v>
      </c>
      <c r="P14" s="541">
        <v>0</v>
      </c>
    </row>
    <row r="15" spans="2:17" x14ac:dyDescent="0.2">
      <c r="B15" s="744"/>
      <c r="C15" s="747"/>
      <c r="D15" s="514" t="s">
        <v>53</v>
      </c>
      <c r="E15" s="583">
        <v>0</v>
      </c>
      <c r="F15" s="584">
        <v>0</v>
      </c>
      <c r="G15" s="585" t="s">
        <v>97</v>
      </c>
      <c r="H15" s="544">
        <v>0</v>
      </c>
      <c r="I15" s="586">
        <v>0</v>
      </c>
      <c r="J15" s="587">
        <v>0</v>
      </c>
      <c r="K15" s="588">
        <v>0</v>
      </c>
      <c r="L15" s="558" t="s">
        <v>97</v>
      </c>
      <c r="M15" s="549" t="s">
        <v>97</v>
      </c>
      <c r="N15" s="571" t="s">
        <v>97</v>
      </c>
      <c r="O15" s="589">
        <v>0</v>
      </c>
      <c r="P15" s="590">
        <v>0</v>
      </c>
    </row>
    <row r="16" spans="2:17" x14ac:dyDescent="0.2">
      <c r="B16" s="744"/>
      <c r="C16" s="748"/>
      <c r="D16" s="502" t="s">
        <v>54</v>
      </c>
      <c r="E16" s="560" t="s">
        <v>97</v>
      </c>
      <c r="F16" s="561">
        <v>2373513.08</v>
      </c>
      <c r="G16" s="562" t="s">
        <v>97</v>
      </c>
      <c r="H16" s="560">
        <v>0</v>
      </c>
      <c r="I16" s="561">
        <v>0</v>
      </c>
      <c r="J16" s="563">
        <v>0</v>
      </c>
      <c r="K16" s="561">
        <v>38305.550000000003</v>
      </c>
      <c r="L16" s="563" t="s">
        <v>97</v>
      </c>
      <c r="M16" s="561" t="s">
        <v>97</v>
      </c>
      <c r="N16" s="563" t="s">
        <v>97</v>
      </c>
      <c r="O16" s="561">
        <v>0</v>
      </c>
      <c r="P16" s="564">
        <v>0</v>
      </c>
      <c r="Q16" s="505"/>
    </row>
    <row r="17" spans="2:17" x14ac:dyDescent="0.2">
      <c r="B17" s="744"/>
      <c r="C17" s="747" t="s">
        <v>37</v>
      </c>
      <c r="D17" s="516" t="s">
        <v>49</v>
      </c>
      <c r="E17" s="583" t="s">
        <v>97</v>
      </c>
      <c r="F17" s="591" t="s">
        <v>97</v>
      </c>
      <c r="G17" s="592">
        <v>381906878.91000003</v>
      </c>
      <c r="H17" s="593">
        <v>0</v>
      </c>
      <c r="I17" s="594">
        <v>0</v>
      </c>
      <c r="J17" s="594" t="s">
        <v>97</v>
      </c>
      <c r="K17" s="594" t="s">
        <v>97</v>
      </c>
      <c r="L17" s="594">
        <v>49538634.490000002</v>
      </c>
      <c r="M17" s="591">
        <v>1517.14</v>
      </c>
      <c r="N17" s="595">
        <v>49537117.350000001</v>
      </c>
      <c r="O17" s="594">
        <v>0</v>
      </c>
      <c r="P17" s="596">
        <v>0</v>
      </c>
    </row>
    <row r="18" spans="2:17" x14ac:dyDescent="0.2">
      <c r="B18" s="744"/>
      <c r="C18" s="747"/>
      <c r="D18" s="515" t="s">
        <v>50</v>
      </c>
      <c r="E18" s="583">
        <v>1403429.52</v>
      </c>
      <c r="F18" s="591">
        <v>0</v>
      </c>
      <c r="G18" s="592" t="s">
        <v>97</v>
      </c>
      <c r="H18" s="597">
        <v>0</v>
      </c>
      <c r="I18" s="594">
        <v>0</v>
      </c>
      <c r="J18" s="594">
        <v>0</v>
      </c>
      <c r="K18" s="594">
        <v>0</v>
      </c>
      <c r="L18" s="594" t="s">
        <v>97</v>
      </c>
      <c r="M18" s="591">
        <v>6.4</v>
      </c>
      <c r="N18" s="597" t="s">
        <v>97</v>
      </c>
      <c r="O18" s="597">
        <v>0</v>
      </c>
      <c r="P18" s="596">
        <v>0</v>
      </c>
    </row>
    <row r="19" spans="2:17" x14ac:dyDescent="0.2">
      <c r="B19" s="744"/>
      <c r="C19" s="747"/>
      <c r="D19" s="515" t="s">
        <v>85</v>
      </c>
      <c r="E19" s="583">
        <v>125282099.65000047</v>
      </c>
      <c r="F19" s="598">
        <v>3162302.1100000003</v>
      </c>
      <c r="G19" s="599">
        <v>122119797.54000047</v>
      </c>
      <c r="H19" s="600">
        <v>0</v>
      </c>
      <c r="I19" s="601">
        <v>0</v>
      </c>
      <c r="J19" s="601">
        <v>0</v>
      </c>
      <c r="K19" s="601">
        <v>546797.04999999993</v>
      </c>
      <c r="L19" s="601">
        <v>206754897.63</v>
      </c>
      <c r="M19" s="598">
        <v>0</v>
      </c>
      <c r="N19" s="598">
        <v>206754897.63</v>
      </c>
      <c r="O19" s="600">
        <v>0</v>
      </c>
      <c r="P19" s="602">
        <v>0</v>
      </c>
    </row>
    <row r="20" spans="2:17" x14ac:dyDescent="0.2">
      <c r="B20" s="744"/>
      <c r="C20" s="747"/>
      <c r="D20" s="515" t="s">
        <v>52</v>
      </c>
      <c r="E20" s="583">
        <v>27500</v>
      </c>
      <c r="F20" s="598" t="s">
        <v>97</v>
      </c>
      <c r="G20" s="603">
        <v>0</v>
      </c>
      <c r="H20" s="604">
        <v>0</v>
      </c>
      <c r="I20" s="598">
        <v>0</v>
      </c>
      <c r="J20" s="598">
        <v>0</v>
      </c>
      <c r="K20" s="598">
        <v>0</v>
      </c>
      <c r="L20" s="598">
        <v>0</v>
      </c>
      <c r="M20" s="598">
        <v>0</v>
      </c>
      <c r="N20" s="598">
        <v>0</v>
      </c>
      <c r="O20" s="598">
        <v>0</v>
      </c>
      <c r="P20" s="605">
        <v>0</v>
      </c>
    </row>
    <row r="21" spans="2:17" x14ac:dyDescent="0.2">
      <c r="B21" s="744"/>
      <c r="C21" s="747"/>
      <c r="D21" s="514" t="s">
        <v>53</v>
      </c>
      <c r="E21" s="583">
        <v>1493039.19</v>
      </c>
      <c r="F21" s="606">
        <v>0</v>
      </c>
      <c r="G21" s="607" t="s">
        <v>97</v>
      </c>
      <c r="H21" s="608">
        <v>0</v>
      </c>
      <c r="I21" s="609">
        <v>0</v>
      </c>
      <c r="J21" s="609">
        <v>0</v>
      </c>
      <c r="K21" s="609">
        <v>0</v>
      </c>
      <c r="L21" s="609" t="s">
        <v>97</v>
      </c>
      <c r="M21" s="610" t="s">
        <v>97</v>
      </c>
      <c r="N21" s="611" t="s">
        <v>97</v>
      </c>
      <c r="O21" s="608">
        <v>0</v>
      </c>
      <c r="P21" s="612">
        <v>0</v>
      </c>
    </row>
    <row r="22" spans="2:17" x14ac:dyDescent="0.2">
      <c r="B22" s="745"/>
      <c r="C22" s="748"/>
      <c r="D22" s="502" t="s">
        <v>54</v>
      </c>
      <c r="E22" s="562">
        <v>552047310.68000054</v>
      </c>
      <c r="F22" s="562">
        <v>45124165.519999996</v>
      </c>
      <c r="G22" s="563">
        <v>506923145.1600005</v>
      </c>
      <c r="H22" s="613">
        <v>0</v>
      </c>
      <c r="I22" s="562">
        <v>0</v>
      </c>
      <c r="J22" s="562">
        <v>16521.599999999999</v>
      </c>
      <c r="K22" s="562">
        <v>660568.19999999995</v>
      </c>
      <c r="L22" s="562">
        <v>256571018.21999997</v>
      </c>
      <c r="M22" s="562">
        <v>8344.74</v>
      </c>
      <c r="N22" s="562">
        <v>256562673.47999999</v>
      </c>
      <c r="O22" s="562">
        <v>0</v>
      </c>
      <c r="P22" s="564">
        <v>0</v>
      </c>
      <c r="Q22" s="505"/>
    </row>
    <row r="23" spans="2:17" x14ac:dyDescent="0.2">
      <c r="B23" s="749" t="s">
        <v>56</v>
      </c>
      <c r="C23" s="747" t="s">
        <v>57</v>
      </c>
      <c r="D23" s="517" t="s">
        <v>49</v>
      </c>
      <c r="E23" s="565">
        <v>71126089.409999996</v>
      </c>
      <c r="F23" s="614">
        <v>14756777.779999999</v>
      </c>
      <c r="G23" s="615">
        <v>56369311.630000003</v>
      </c>
      <c r="H23" s="544">
        <v>325793.34999999998</v>
      </c>
      <c r="I23" s="544">
        <v>64696.44</v>
      </c>
      <c r="J23" s="545">
        <v>5143.9000000000005</v>
      </c>
      <c r="K23" s="544">
        <v>29203.87</v>
      </c>
      <c r="L23" s="616">
        <v>16303233.65</v>
      </c>
      <c r="M23" s="574">
        <v>4649.92</v>
      </c>
      <c r="N23" s="574">
        <v>16298583.74</v>
      </c>
      <c r="O23" s="617">
        <v>747.23</v>
      </c>
      <c r="P23" s="618">
        <v>86.100999999999999</v>
      </c>
    </row>
    <row r="24" spans="2:17" ht="13.5" customHeight="1" x14ac:dyDescent="0.2">
      <c r="B24" s="744"/>
      <c r="C24" s="747"/>
      <c r="D24" s="515" t="s">
        <v>50</v>
      </c>
      <c r="E24" s="565" t="s">
        <v>97</v>
      </c>
      <c r="F24" s="619" t="s">
        <v>97</v>
      </c>
      <c r="G24" s="567" t="s">
        <v>97</v>
      </c>
      <c r="H24" s="617">
        <v>0</v>
      </c>
      <c r="I24" s="568">
        <v>0</v>
      </c>
      <c r="J24" s="568" t="s">
        <v>97</v>
      </c>
      <c r="K24" s="574">
        <v>0</v>
      </c>
      <c r="L24" s="578" t="s">
        <v>97</v>
      </c>
      <c r="M24" s="574">
        <v>0</v>
      </c>
      <c r="N24" s="574" t="s">
        <v>97</v>
      </c>
      <c r="O24" s="617" t="s">
        <v>97</v>
      </c>
      <c r="P24" s="618" t="s">
        <v>97</v>
      </c>
    </row>
    <row r="25" spans="2:17" x14ac:dyDescent="0.2">
      <c r="B25" s="744"/>
      <c r="C25" s="747"/>
      <c r="D25" s="514" t="s">
        <v>53</v>
      </c>
      <c r="E25" s="565">
        <v>455301.93</v>
      </c>
      <c r="F25" s="584">
        <v>0</v>
      </c>
      <c r="G25" s="552">
        <v>455301.93</v>
      </c>
      <c r="H25" s="620">
        <v>0</v>
      </c>
      <c r="I25" s="621">
        <v>0</v>
      </c>
      <c r="J25" s="621">
        <v>0</v>
      </c>
      <c r="K25" s="621">
        <v>0</v>
      </c>
      <c r="L25" s="552">
        <v>2915</v>
      </c>
      <c r="M25" s="558">
        <v>0</v>
      </c>
      <c r="N25" s="574">
        <v>2915</v>
      </c>
      <c r="O25" s="622">
        <v>0</v>
      </c>
      <c r="P25" s="623">
        <v>0</v>
      </c>
    </row>
    <row r="26" spans="2:17" ht="13.5" thickBot="1" x14ac:dyDescent="0.25">
      <c r="B26" s="750"/>
      <c r="C26" s="751"/>
      <c r="D26" s="508" t="s">
        <v>54</v>
      </c>
      <c r="E26" s="624" t="s">
        <v>97</v>
      </c>
      <c r="F26" s="624" t="s">
        <v>97</v>
      </c>
      <c r="G26" s="625" t="s">
        <v>97</v>
      </c>
      <c r="H26" s="626">
        <v>325793.34999999998</v>
      </c>
      <c r="I26" s="624">
        <v>64696.44</v>
      </c>
      <c r="J26" s="624" t="s">
        <v>97</v>
      </c>
      <c r="K26" s="624">
        <v>29203.87</v>
      </c>
      <c r="L26" s="624" t="s">
        <v>97</v>
      </c>
      <c r="M26" s="624">
        <v>4649.92</v>
      </c>
      <c r="N26" s="624" t="s">
        <v>97</v>
      </c>
      <c r="O26" s="624" t="s">
        <v>97</v>
      </c>
      <c r="P26" s="627" t="s">
        <v>97</v>
      </c>
      <c r="Q26" s="505"/>
    </row>
    <row r="27" spans="2:17" x14ac:dyDescent="0.2">
      <c r="B27" s="737" t="s">
        <v>58</v>
      </c>
      <c r="C27" s="738"/>
      <c r="D27" s="518" t="s">
        <v>49</v>
      </c>
      <c r="E27" s="628" t="s">
        <v>97</v>
      </c>
      <c r="F27" s="629" t="s">
        <v>97</v>
      </c>
      <c r="G27" s="630">
        <v>438276190.54000002</v>
      </c>
      <c r="H27" s="631">
        <v>325793.34999999998</v>
      </c>
      <c r="I27" s="629">
        <v>64696.44</v>
      </c>
      <c r="J27" s="629" t="s">
        <v>97</v>
      </c>
      <c r="K27" s="629" t="s">
        <v>97</v>
      </c>
      <c r="L27" s="632">
        <v>65841868.140000001</v>
      </c>
      <c r="M27" s="633">
        <v>6167.06</v>
      </c>
      <c r="N27" s="633">
        <v>65835701.090000004</v>
      </c>
      <c r="O27" s="633">
        <v>747.23</v>
      </c>
      <c r="P27" s="634">
        <v>86.100999999999999</v>
      </c>
    </row>
    <row r="28" spans="2:17" x14ac:dyDescent="0.2">
      <c r="B28" s="739"/>
      <c r="C28" s="740"/>
      <c r="D28" s="519" t="s">
        <v>50</v>
      </c>
      <c r="E28" s="635" t="s">
        <v>97</v>
      </c>
      <c r="F28" s="635">
        <v>0</v>
      </c>
      <c r="G28" s="636" t="s">
        <v>97</v>
      </c>
      <c r="H28" s="637">
        <v>0</v>
      </c>
      <c r="I28" s="635">
        <v>0</v>
      </c>
      <c r="J28" s="635" t="s">
        <v>97</v>
      </c>
      <c r="K28" s="635">
        <v>0</v>
      </c>
      <c r="L28" s="635">
        <v>272331.40000000002</v>
      </c>
      <c r="M28" s="635">
        <v>6.4</v>
      </c>
      <c r="N28" s="635">
        <v>272325</v>
      </c>
      <c r="O28" s="635">
        <v>2</v>
      </c>
      <c r="P28" s="638" t="s">
        <v>97</v>
      </c>
    </row>
    <row r="29" spans="2:17" x14ac:dyDescent="0.2">
      <c r="B29" s="739"/>
      <c r="C29" s="740"/>
      <c r="D29" s="519" t="s">
        <v>85</v>
      </c>
      <c r="E29" s="629">
        <v>125282099.65000047</v>
      </c>
      <c r="F29" s="629">
        <v>3162302.1100000003</v>
      </c>
      <c r="G29" s="630">
        <v>122119797.54000047</v>
      </c>
      <c r="H29" s="629">
        <v>0</v>
      </c>
      <c r="I29" s="629">
        <v>0</v>
      </c>
      <c r="J29" s="629">
        <v>0</v>
      </c>
      <c r="K29" s="629">
        <v>546797.04999999993</v>
      </c>
      <c r="L29" s="629">
        <v>206754897.63</v>
      </c>
      <c r="M29" s="629">
        <v>0</v>
      </c>
      <c r="N29" s="629">
        <v>206754897.63</v>
      </c>
      <c r="O29" s="629">
        <v>0</v>
      </c>
      <c r="P29" s="639">
        <v>0</v>
      </c>
    </row>
    <row r="30" spans="2:17" x14ac:dyDescent="0.2">
      <c r="B30" s="739"/>
      <c r="C30" s="740"/>
      <c r="D30" s="519" t="s">
        <v>52</v>
      </c>
      <c r="E30" s="629">
        <v>27500</v>
      </c>
      <c r="F30" s="629">
        <v>27500</v>
      </c>
      <c r="G30" s="640">
        <v>0</v>
      </c>
      <c r="H30" s="628">
        <v>0</v>
      </c>
      <c r="I30" s="629">
        <v>0</v>
      </c>
      <c r="J30" s="629">
        <v>0</v>
      </c>
      <c r="K30" s="629">
        <v>56</v>
      </c>
      <c r="L30" s="629">
        <v>0</v>
      </c>
      <c r="M30" s="629">
        <v>0</v>
      </c>
      <c r="N30" s="629">
        <v>0</v>
      </c>
      <c r="O30" s="629">
        <v>0</v>
      </c>
      <c r="P30" s="641">
        <v>0</v>
      </c>
    </row>
    <row r="31" spans="2:17" x14ac:dyDescent="0.2">
      <c r="B31" s="739"/>
      <c r="C31" s="740"/>
      <c r="D31" s="518" t="s">
        <v>53</v>
      </c>
      <c r="E31" s="642" t="s">
        <v>97</v>
      </c>
      <c r="F31" s="642">
        <v>0</v>
      </c>
      <c r="G31" s="643" t="s">
        <v>97</v>
      </c>
      <c r="H31" s="642">
        <v>0</v>
      </c>
      <c r="I31" s="642">
        <v>0</v>
      </c>
      <c r="J31" s="642">
        <v>0</v>
      </c>
      <c r="K31" s="642">
        <v>0</v>
      </c>
      <c r="L31" s="642" t="s">
        <v>97</v>
      </c>
      <c r="M31" s="642" t="s">
        <v>97</v>
      </c>
      <c r="N31" s="642" t="s">
        <v>97</v>
      </c>
      <c r="O31" s="642">
        <v>0</v>
      </c>
      <c r="P31" s="644">
        <v>0</v>
      </c>
    </row>
    <row r="32" spans="2:17" ht="13.5" thickBot="1" x14ac:dyDescent="0.25">
      <c r="B32" s="741"/>
      <c r="C32" s="742"/>
      <c r="D32" s="511" t="s">
        <v>37</v>
      </c>
      <c r="E32" s="645">
        <v>623755323.66000056</v>
      </c>
      <c r="F32" s="645" t="s">
        <v>97</v>
      </c>
      <c r="G32" s="646" t="s">
        <v>97</v>
      </c>
      <c r="H32" s="647">
        <v>325793.34999999998</v>
      </c>
      <c r="I32" s="645">
        <v>64696.44</v>
      </c>
      <c r="J32" s="645">
        <v>21697.43</v>
      </c>
      <c r="K32" s="645" t="s">
        <v>97</v>
      </c>
      <c r="L32" s="645" t="s">
        <v>97</v>
      </c>
      <c r="M32" s="645" t="s">
        <v>97</v>
      </c>
      <c r="N32" s="645" t="s">
        <v>97</v>
      </c>
      <c r="O32" s="645" t="s">
        <v>97</v>
      </c>
      <c r="P32" s="648" t="s">
        <v>97</v>
      </c>
      <c r="Q32" s="505"/>
    </row>
    <row r="33" spans="2:16" ht="21" customHeight="1" thickTop="1" x14ac:dyDescent="0.2">
      <c r="B33" s="512"/>
      <c r="C33" s="512"/>
      <c r="D33" s="512"/>
      <c r="E33" s="512"/>
      <c r="F33" s="512"/>
      <c r="G33" s="512"/>
      <c r="H33" s="512"/>
      <c r="I33" s="512"/>
      <c r="J33" s="512"/>
      <c r="K33" s="512"/>
      <c r="L33" s="512"/>
      <c r="M33" s="512"/>
      <c r="N33" s="512"/>
      <c r="O33" s="512"/>
      <c r="P33" s="512"/>
    </row>
    <row r="34" spans="2:16" x14ac:dyDescent="0.2">
      <c r="B34" s="497" t="s">
        <v>59</v>
      </c>
      <c r="E34" s="513"/>
      <c r="F34" s="513"/>
      <c r="G34" s="513"/>
      <c r="H34" s="513"/>
      <c r="I34" s="513"/>
      <c r="J34" s="513"/>
      <c r="K34" s="513"/>
      <c r="L34" s="513"/>
      <c r="M34" s="513"/>
      <c r="N34" s="513"/>
      <c r="O34" s="513"/>
      <c r="P34" s="513"/>
    </row>
    <row r="35" spans="2:16" x14ac:dyDescent="0.2">
      <c r="B35" s="497" t="s">
        <v>98</v>
      </c>
    </row>
    <row r="36" spans="2:16" x14ac:dyDescent="0.2">
      <c r="E36" s="513"/>
      <c r="F36" s="513"/>
      <c r="G36" s="513"/>
      <c r="H36" s="513"/>
      <c r="I36" s="513"/>
      <c r="J36" s="513"/>
      <c r="K36" s="513"/>
      <c r="L36" s="513"/>
      <c r="O36" s="513"/>
      <c r="P36" s="513"/>
    </row>
  </sheetData>
  <mergeCells count="13">
    <mergeCell ref="B1:P1"/>
    <mergeCell ref="B3:B4"/>
    <mergeCell ref="C3:C4"/>
    <mergeCell ref="D3:D4"/>
    <mergeCell ref="E3:G3"/>
    <mergeCell ref="H3:P3"/>
    <mergeCell ref="B27:C32"/>
    <mergeCell ref="B5:B22"/>
    <mergeCell ref="C5:C10"/>
    <mergeCell ref="C11:C16"/>
    <mergeCell ref="C17:C22"/>
    <mergeCell ref="B23:B26"/>
    <mergeCell ref="C23:C26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6"/>
  <sheetViews>
    <sheetView zoomScale="80" zoomScaleNormal="80" workbookViewId="0"/>
  </sheetViews>
  <sheetFormatPr baseColWidth="10" defaultRowHeight="12.75" x14ac:dyDescent="0.2"/>
  <cols>
    <col min="1" max="1" width="4" style="497" customWidth="1"/>
    <col min="2" max="2" width="14.7109375" style="497" customWidth="1"/>
    <col min="3" max="3" width="11.85546875" style="497" customWidth="1"/>
    <col min="4" max="4" width="21.5703125" style="497" bestFit="1" customWidth="1"/>
    <col min="5" max="16" width="16.140625" style="497" customWidth="1"/>
    <col min="17" max="17" width="11.42578125" style="497"/>
    <col min="18" max="18" width="10.85546875" style="497" bestFit="1" customWidth="1"/>
    <col min="19" max="16384" width="11.42578125" style="497"/>
  </cols>
  <sheetData>
    <row r="1" spans="2:17" ht="36" customHeight="1" x14ac:dyDescent="0.2">
      <c r="B1" s="752" t="s">
        <v>88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2"/>
    </row>
    <row r="2" spans="2:17" ht="21.7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2:17" ht="13.5" thickTop="1" x14ac:dyDescent="0.2">
      <c r="B3" s="753" t="s">
        <v>32</v>
      </c>
      <c r="C3" s="755" t="s">
        <v>33</v>
      </c>
      <c r="D3" s="757" t="s">
        <v>34</v>
      </c>
      <c r="E3" s="759" t="s">
        <v>35</v>
      </c>
      <c r="F3" s="760"/>
      <c r="G3" s="761"/>
      <c r="H3" s="762" t="s">
        <v>36</v>
      </c>
      <c r="I3" s="763"/>
      <c r="J3" s="763"/>
      <c r="K3" s="763"/>
      <c r="L3" s="763"/>
      <c r="M3" s="763"/>
      <c r="N3" s="763"/>
      <c r="O3" s="763"/>
      <c r="P3" s="764"/>
    </row>
    <row r="4" spans="2:17" ht="116.25" customHeight="1" thickBot="1" x14ac:dyDescent="0.25">
      <c r="B4" s="754"/>
      <c r="C4" s="756"/>
      <c r="D4" s="758"/>
      <c r="E4" s="498" t="s">
        <v>37</v>
      </c>
      <c r="F4" s="14" t="s">
        <v>38</v>
      </c>
      <c r="G4" s="15" t="s">
        <v>39</v>
      </c>
      <c r="H4" s="16" t="s">
        <v>40</v>
      </c>
      <c r="I4" s="17" t="s">
        <v>41</v>
      </c>
      <c r="J4" s="18" t="s">
        <v>42</v>
      </c>
      <c r="K4" s="19" t="s">
        <v>43</v>
      </c>
      <c r="L4" s="19" t="s">
        <v>76</v>
      </c>
      <c r="M4" s="19" t="s">
        <v>77</v>
      </c>
      <c r="N4" s="19" t="s">
        <v>78</v>
      </c>
      <c r="O4" s="18" t="s">
        <v>45</v>
      </c>
      <c r="P4" s="20" t="s">
        <v>46</v>
      </c>
    </row>
    <row r="5" spans="2:17" ht="15.75" thickTop="1" x14ac:dyDescent="0.25">
      <c r="B5" s="743" t="s">
        <v>47</v>
      </c>
      <c r="C5" s="746" t="s">
        <v>48</v>
      </c>
      <c r="D5" s="514" t="s">
        <v>49</v>
      </c>
      <c r="E5" s="521">
        <v>459774729.28000003</v>
      </c>
      <c r="F5" s="522">
        <v>45793022.729999997</v>
      </c>
      <c r="G5" s="730">
        <v>413981706.55000001</v>
      </c>
      <c r="H5" s="524">
        <v>0</v>
      </c>
      <c r="I5" s="525">
        <v>0</v>
      </c>
      <c r="J5" s="526" t="s">
        <v>97</v>
      </c>
      <c r="K5" s="527">
        <v>137999.84</v>
      </c>
      <c r="L5" s="528">
        <v>56972694.829999998</v>
      </c>
      <c r="M5" s="529">
        <v>0</v>
      </c>
      <c r="N5" s="529">
        <v>56972694.829999998</v>
      </c>
      <c r="O5" s="525">
        <v>0</v>
      </c>
      <c r="P5" s="525">
        <v>0</v>
      </c>
    </row>
    <row r="6" spans="2:17" ht="15" x14ac:dyDescent="0.25">
      <c r="B6" s="744"/>
      <c r="C6" s="747"/>
      <c r="D6" s="515" t="s">
        <v>50</v>
      </c>
      <c r="E6" s="531" t="s">
        <v>97</v>
      </c>
      <c r="F6" s="731">
        <v>0</v>
      </c>
      <c r="G6" s="533" t="s">
        <v>97</v>
      </c>
      <c r="H6" s="534">
        <v>0</v>
      </c>
      <c r="I6" s="535">
        <v>0</v>
      </c>
      <c r="J6" s="536">
        <v>0</v>
      </c>
      <c r="K6" s="537">
        <v>0</v>
      </c>
      <c r="L6" s="538" t="s">
        <v>97</v>
      </c>
      <c r="M6" s="539">
        <v>0</v>
      </c>
      <c r="N6" s="539" t="s">
        <v>97</v>
      </c>
      <c r="O6" s="540">
        <v>0</v>
      </c>
      <c r="P6" s="541">
        <v>0</v>
      </c>
    </row>
    <row r="7" spans="2:17" ht="15" x14ac:dyDescent="0.25">
      <c r="B7" s="744"/>
      <c r="C7" s="747"/>
      <c r="D7" s="515" t="s">
        <v>85</v>
      </c>
      <c r="E7" s="542">
        <v>129158621.87</v>
      </c>
      <c r="F7" s="543">
        <v>2318132.31</v>
      </c>
      <c r="G7" s="533">
        <v>126840489.56</v>
      </c>
      <c r="H7" s="534">
        <v>0</v>
      </c>
      <c r="I7" s="544">
        <v>0</v>
      </c>
      <c r="J7" s="545" t="s">
        <v>97</v>
      </c>
      <c r="K7" s="546">
        <v>221574.72</v>
      </c>
      <c r="L7" s="547">
        <v>229690463.47999999</v>
      </c>
      <c r="M7" s="548">
        <v>0</v>
      </c>
      <c r="N7" s="549">
        <v>229690463.47999999</v>
      </c>
      <c r="O7" s="535">
        <v>0</v>
      </c>
      <c r="P7" s="541">
        <v>0</v>
      </c>
    </row>
    <row r="8" spans="2:17" ht="15" x14ac:dyDescent="0.25">
      <c r="B8" s="744"/>
      <c r="C8" s="747"/>
      <c r="D8" s="514" t="s">
        <v>52</v>
      </c>
      <c r="E8" s="542">
        <v>0</v>
      </c>
      <c r="F8" s="532">
        <v>0</v>
      </c>
      <c r="G8" s="550">
        <v>0</v>
      </c>
      <c r="H8" s="551">
        <v>0</v>
      </c>
      <c r="I8" s="544">
        <v>0</v>
      </c>
      <c r="J8" s="545">
        <v>0</v>
      </c>
      <c r="K8" s="674">
        <v>0</v>
      </c>
      <c r="L8" s="547">
        <v>0</v>
      </c>
      <c r="M8" s="548">
        <v>0</v>
      </c>
      <c r="N8" s="548">
        <v>0</v>
      </c>
      <c r="O8" s="535">
        <v>0</v>
      </c>
      <c r="P8" s="541">
        <v>0</v>
      </c>
    </row>
    <row r="9" spans="2:17" ht="15" x14ac:dyDescent="0.25">
      <c r="B9" s="744"/>
      <c r="C9" s="747"/>
      <c r="D9" s="514" t="s">
        <v>53</v>
      </c>
      <c r="E9" s="553">
        <v>83276.639999999999</v>
      </c>
      <c r="F9" s="554">
        <v>0</v>
      </c>
      <c r="G9" s="555">
        <v>83276.639999999999</v>
      </c>
      <c r="H9" s="556">
        <v>0</v>
      </c>
      <c r="I9" s="544">
        <v>0</v>
      </c>
      <c r="J9" s="545">
        <v>0</v>
      </c>
      <c r="K9" s="557">
        <v>0</v>
      </c>
      <c r="L9" s="558">
        <v>1727</v>
      </c>
      <c r="M9" s="549">
        <v>0</v>
      </c>
      <c r="N9" s="559">
        <v>1727</v>
      </c>
      <c r="O9" s="535">
        <v>0</v>
      </c>
      <c r="P9" s="541">
        <v>0</v>
      </c>
    </row>
    <row r="10" spans="2:17" x14ac:dyDescent="0.2">
      <c r="B10" s="744"/>
      <c r="C10" s="748"/>
      <c r="D10" s="502" t="s">
        <v>54</v>
      </c>
      <c r="E10" s="613" t="s">
        <v>97</v>
      </c>
      <c r="F10" s="613">
        <v>48111155.039999999</v>
      </c>
      <c r="G10" s="613" t="s">
        <v>97</v>
      </c>
      <c r="H10" s="613">
        <v>0</v>
      </c>
      <c r="I10" s="613">
        <v>0</v>
      </c>
      <c r="J10" s="613">
        <v>23568</v>
      </c>
      <c r="K10" s="613">
        <v>359574.56</v>
      </c>
      <c r="L10" s="613">
        <v>286670866.31</v>
      </c>
      <c r="M10" s="613">
        <v>0</v>
      </c>
      <c r="N10" s="613">
        <v>286670866.31</v>
      </c>
      <c r="O10" s="613">
        <v>0</v>
      </c>
      <c r="P10" s="613">
        <v>0</v>
      </c>
      <c r="Q10" s="503"/>
    </row>
    <row r="11" spans="2:17" x14ac:dyDescent="0.2">
      <c r="B11" s="744"/>
      <c r="C11" s="747" t="s">
        <v>55</v>
      </c>
      <c r="D11" s="516" t="s">
        <v>49</v>
      </c>
      <c r="E11" s="565">
        <v>25760117.530000001</v>
      </c>
      <c r="F11" s="566">
        <v>1532399.42</v>
      </c>
      <c r="G11" s="567">
        <v>24227718.109999999</v>
      </c>
      <c r="H11" s="544">
        <v>0</v>
      </c>
      <c r="I11" s="544">
        <v>0</v>
      </c>
      <c r="J11" s="545">
        <v>0</v>
      </c>
      <c r="K11" s="568">
        <v>4212.1499999999996</v>
      </c>
      <c r="L11" s="569">
        <v>2610586.81</v>
      </c>
      <c r="M11" s="570">
        <v>1996.41</v>
      </c>
      <c r="N11" s="571">
        <v>2608590.4</v>
      </c>
      <c r="O11" s="535">
        <v>0</v>
      </c>
      <c r="P11" s="541" t="s">
        <v>97</v>
      </c>
    </row>
    <row r="12" spans="2:17" ht="13.5" customHeight="1" x14ac:dyDescent="0.2">
      <c r="B12" s="744"/>
      <c r="C12" s="747"/>
      <c r="D12" s="515" t="s">
        <v>50</v>
      </c>
      <c r="E12" s="565">
        <v>931960</v>
      </c>
      <c r="F12" s="572">
        <v>0</v>
      </c>
      <c r="G12" s="573">
        <v>931960</v>
      </c>
      <c r="H12" s="544">
        <v>0</v>
      </c>
      <c r="I12" s="544">
        <v>0</v>
      </c>
      <c r="J12" s="545">
        <v>0</v>
      </c>
      <c r="K12" s="545">
        <v>0</v>
      </c>
      <c r="L12" s="574">
        <v>177258</v>
      </c>
      <c r="M12" s="549">
        <v>0</v>
      </c>
      <c r="N12" s="571">
        <v>177258</v>
      </c>
      <c r="O12" s="535">
        <v>0</v>
      </c>
      <c r="P12" s="541">
        <v>0</v>
      </c>
    </row>
    <row r="13" spans="2:17" x14ac:dyDescent="0.2">
      <c r="B13" s="744"/>
      <c r="C13" s="747"/>
      <c r="D13" s="515" t="s">
        <v>85</v>
      </c>
      <c r="E13" s="565" t="s">
        <v>97</v>
      </c>
      <c r="F13" s="575" t="s">
        <v>97</v>
      </c>
      <c r="G13" s="576">
        <v>9024797.4000000004</v>
      </c>
      <c r="H13" s="577">
        <v>0</v>
      </c>
      <c r="I13" s="544">
        <v>0</v>
      </c>
      <c r="J13" s="545">
        <v>0</v>
      </c>
      <c r="K13" s="546" t="s">
        <v>97</v>
      </c>
      <c r="L13" s="578">
        <v>1083487.26</v>
      </c>
      <c r="M13" s="579">
        <v>24</v>
      </c>
      <c r="N13" s="571">
        <v>1083463.26</v>
      </c>
      <c r="O13" s="535">
        <v>0</v>
      </c>
      <c r="P13" s="541">
        <v>0</v>
      </c>
      <c r="Q13" s="505"/>
    </row>
    <row r="14" spans="2:17" x14ac:dyDescent="0.2">
      <c r="B14" s="744"/>
      <c r="C14" s="747"/>
      <c r="D14" s="515" t="s">
        <v>52</v>
      </c>
      <c r="E14" s="565" t="s">
        <v>97</v>
      </c>
      <c r="F14" s="580" t="s">
        <v>97</v>
      </c>
      <c r="G14" s="581">
        <v>0</v>
      </c>
      <c r="H14" s="544">
        <v>0</v>
      </c>
      <c r="I14" s="544">
        <v>0</v>
      </c>
      <c r="J14" s="545">
        <v>0</v>
      </c>
      <c r="K14" s="574" t="s">
        <v>97</v>
      </c>
      <c r="L14" s="674">
        <v>0</v>
      </c>
      <c r="M14" s="570">
        <v>0</v>
      </c>
      <c r="N14" s="571">
        <v>0</v>
      </c>
      <c r="O14" s="582">
        <v>0</v>
      </c>
      <c r="P14" s="541">
        <v>0</v>
      </c>
    </row>
    <row r="15" spans="2:17" x14ac:dyDescent="0.2">
      <c r="B15" s="744"/>
      <c r="C15" s="747"/>
      <c r="D15" s="514" t="s">
        <v>53</v>
      </c>
      <c r="E15" s="583">
        <v>1854700</v>
      </c>
      <c r="F15" s="584">
        <v>0</v>
      </c>
      <c r="G15" s="585">
        <v>1854700</v>
      </c>
      <c r="H15" s="544">
        <v>0</v>
      </c>
      <c r="I15" s="586">
        <v>0</v>
      </c>
      <c r="J15" s="587">
        <v>0</v>
      </c>
      <c r="K15" s="588">
        <v>0</v>
      </c>
      <c r="L15" s="558" t="s">
        <v>97</v>
      </c>
      <c r="M15" s="549" t="s">
        <v>97</v>
      </c>
      <c r="N15" s="571" t="s">
        <v>97</v>
      </c>
      <c r="O15" s="589">
        <v>0</v>
      </c>
      <c r="P15" s="590">
        <v>0</v>
      </c>
    </row>
    <row r="16" spans="2:17" x14ac:dyDescent="0.2">
      <c r="B16" s="744"/>
      <c r="C16" s="748"/>
      <c r="D16" s="502" t="s">
        <v>54</v>
      </c>
      <c r="E16" s="613">
        <v>37582174.93</v>
      </c>
      <c r="F16" s="613">
        <v>1542999.42</v>
      </c>
      <c r="G16" s="613">
        <v>36039175.509999998</v>
      </c>
      <c r="H16" s="613">
        <v>0</v>
      </c>
      <c r="I16" s="613">
        <v>0</v>
      </c>
      <c r="J16" s="613">
        <v>0</v>
      </c>
      <c r="K16" s="613">
        <v>6364.65</v>
      </c>
      <c r="L16" s="613" t="s">
        <v>97</v>
      </c>
      <c r="M16" s="613" t="s">
        <v>97</v>
      </c>
      <c r="N16" s="613" t="s">
        <v>97</v>
      </c>
      <c r="O16" s="613">
        <v>0</v>
      </c>
      <c r="P16" s="613" t="s">
        <v>97</v>
      </c>
      <c r="Q16" s="503"/>
    </row>
    <row r="17" spans="2:17" x14ac:dyDescent="0.2">
      <c r="B17" s="744"/>
      <c r="C17" s="747" t="s">
        <v>37</v>
      </c>
      <c r="D17" s="516" t="s">
        <v>49</v>
      </c>
      <c r="E17" s="583">
        <v>485534846.81</v>
      </c>
      <c r="F17" s="591">
        <v>47325422.149999999</v>
      </c>
      <c r="G17" s="592">
        <v>438209424.66000003</v>
      </c>
      <c r="H17" s="593">
        <v>0</v>
      </c>
      <c r="I17" s="594">
        <v>0</v>
      </c>
      <c r="J17" s="594" t="s">
        <v>97</v>
      </c>
      <c r="K17" s="594">
        <v>142211.99</v>
      </c>
      <c r="L17" s="594">
        <v>59583281.640000001</v>
      </c>
      <c r="M17" s="591">
        <v>1996.41</v>
      </c>
      <c r="N17" s="595">
        <v>59581285.229999997</v>
      </c>
      <c r="O17" s="594">
        <v>0</v>
      </c>
      <c r="P17" s="596" t="s">
        <v>97</v>
      </c>
    </row>
    <row r="18" spans="2:17" x14ac:dyDescent="0.2">
      <c r="B18" s="744"/>
      <c r="C18" s="747"/>
      <c r="D18" s="515" t="s">
        <v>50</v>
      </c>
      <c r="E18" s="583" t="s">
        <v>97</v>
      </c>
      <c r="F18" s="591">
        <v>0</v>
      </c>
      <c r="G18" s="592" t="s">
        <v>97</v>
      </c>
      <c r="H18" s="597">
        <v>0</v>
      </c>
      <c r="I18" s="594">
        <v>0</v>
      </c>
      <c r="J18" s="594">
        <v>0</v>
      </c>
      <c r="K18" s="594">
        <v>0</v>
      </c>
      <c r="L18" s="594" t="s">
        <v>97</v>
      </c>
      <c r="M18" s="591">
        <v>0</v>
      </c>
      <c r="N18" s="597" t="s">
        <v>97</v>
      </c>
      <c r="O18" s="597">
        <v>0</v>
      </c>
      <c r="P18" s="596">
        <v>0</v>
      </c>
    </row>
    <row r="19" spans="2:17" x14ac:dyDescent="0.2">
      <c r="B19" s="744"/>
      <c r="C19" s="747"/>
      <c r="D19" s="515" t="s">
        <v>85</v>
      </c>
      <c r="E19" s="583" t="s">
        <v>97</v>
      </c>
      <c r="F19" s="598" t="s">
        <v>97</v>
      </c>
      <c r="G19" s="599">
        <v>135865286.96000001</v>
      </c>
      <c r="H19" s="600">
        <v>0</v>
      </c>
      <c r="I19" s="601">
        <v>0</v>
      </c>
      <c r="J19" s="601" t="s">
        <v>97</v>
      </c>
      <c r="K19" s="601" t="s">
        <v>97</v>
      </c>
      <c r="L19" s="601">
        <v>230773950.73999998</v>
      </c>
      <c r="M19" s="598">
        <v>24</v>
      </c>
      <c r="N19" s="598">
        <v>230773926.73999998</v>
      </c>
      <c r="O19" s="600">
        <v>0</v>
      </c>
      <c r="P19" s="602">
        <v>0</v>
      </c>
    </row>
    <row r="20" spans="2:17" x14ac:dyDescent="0.2">
      <c r="B20" s="744"/>
      <c r="C20" s="747"/>
      <c r="D20" s="515" t="s">
        <v>52</v>
      </c>
      <c r="E20" s="583" t="s">
        <v>97</v>
      </c>
      <c r="F20" s="598" t="s">
        <v>97</v>
      </c>
      <c r="G20" s="598">
        <v>0</v>
      </c>
      <c r="H20" s="598">
        <v>0</v>
      </c>
      <c r="I20" s="598">
        <v>0</v>
      </c>
      <c r="J20" s="598">
        <v>0</v>
      </c>
      <c r="K20" s="598" t="s">
        <v>97</v>
      </c>
      <c r="L20" s="598">
        <v>0</v>
      </c>
      <c r="M20" s="598">
        <v>0</v>
      </c>
      <c r="N20" s="598">
        <v>0</v>
      </c>
      <c r="O20" s="598">
        <v>0</v>
      </c>
      <c r="P20" s="598">
        <v>0</v>
      </c>
    </row>
    <row r="21" spans="2:17" x14ac:dyDescent="0.2">
      <c r="B21" s="744"/>
      <c r="C21" s="747"/>
      <c r="D21" s="514" t="s">
        <v>53</v>
      </c>
      <c r="E21" s="583">
        <v>1937976.64</v>
      </c>
      <c r="F21" s="606">
        <v>0</v>
      </c>
      <c r="G21" s="607">
        <v>1937976.64</v>
      </c>
      <c r="H21" s="608">
        <v>0</v>
      </c>
      <c r="I21" s="609">
        <v>0</v>
      </c>
      <c r="J21" s="609">
        <v>0</v>
      </c>
      <c r="K21" s="609">
        <v>0</v>
      </c>
      <c r="L21" s="609" t="s">
        <v>97</v>
      </c>
      <c r="M21" s="610" t="s">
        <v>97</v>
      </c>
      <c r="N21" s="611" t="s">
        <v>97</v>
      </c>
      <c r="O21" s="608">
        <v>0</v>
      </c>
      <c r="P21" s="612">
        <v>0</v>
      </c>
    </row>
    <row r="22" spans="2:17" x14ac:dyDescent="0.2">
      <c r="B22" s="745"/>
      <c r="C22" s="748"/>
      <c r="D22" s="502" t="s">
        <v>54</v>
      </c>
      <c r="E22" s="562" t="s">
        <v>97</v>
      </c>
      <c r="F22" s="562">
        <v>49654154.460000001</v>
      </c>
      <c r="G22" s="562" t="s">
        <v>97</v>
      </c>
      <c r="H22" s="562">
        <v>0</v>
      </c>
      <c r="I22" s="562">
        <v>0</v>
      </c>
      <c r="J22" s="562">
        <v>23568</v>
      </c>
      <c r="K22" s="562">
        <v>365939.20999999996</v>
      </c>
      <c r="L22" s="562">
        <v>290547982.38</v>
      </c>
      <c r="M22" s="562">
        <v>6295.41</v>
      </c>
      <c r="N22" s="562">
        <v>290541686.96999997</v>
      </c>
      <c r="O22" s="562">
        <v>0</v>
      </c>
      <c r="P22" s="562" t="s">
        <v>97</v>
      </c>
      <c r="Q22" s="503"/>
    </row>
    <row r="23" spans="2:17" x14ac:dyDescent="0.2">
      <c r="B23" s="749" t="s">
        <v>56</v>
      </c>
      <c r="C23" s="747" t="s">
        <v>57</v>
      </c>
      <c r="D23" s="517" t="s">
        <v>49</v>
      </c>
      <c r="E23" s="565">
        <v>75053093.789999992</v>
      </c>
      <c r="F23" s="614">
        <v>15013671.42</v>
      </c>
      <c r="G23" s="615">
        <v>60039422.369999997</v>
      </c>
      <c r="H23" s="544">
        <v>388352.75</v>
      </c>
      <c r="I23" s="544">
        <v>37395.65</v>
      </c>
      <c r="J23" s="545">
        <v>4280.8500000000004</v>
      </c>
      <c r="K23" s="544">
        <v>35817.25</v>
      </c>
      <c r="L23" s="708">
        <v>17483053.16</v>
      </c>
      <c r="M23" s="574">
        <v>9500</v>
      </c>
      <c r="N23" s="574">
        <v>17473553.16</v>
      </c>
      <c r="O23" s="617">
        <v>918.8</v>
      </c>
      <c r="P23" s="618">
        <v>41.31</v>
      </c>
    </row>
    <row r="24" spans="2:17" ht="13.5" customHeight="1" x14ac:dyDescent="0.2">
      <c r="B24" s="744"/>
      <c r="C24" s="747"/>
      <c r="D24" s="515" t="s">
        <v>50</v>
      </c>
      <c r="E24" s="565" t="s">
        <v>97</v>
      </c>
      <c r="F24" s="732">
        <v>0</v>
      </c>
      <c r="G24" s="567" t="s">
        <v>97</v>
      </c>
      <c r="H24" s="617">
        <v>0</v>
      </c>
      <c r="I24" s="568">
        <v>0</v>
      </c>
      <c r="J24" s="568" t="s">
        <v>97</v>
      </c>
      <c r="K24" s="574" t="s">
        <v>97</v>
      </c>
      <c r="L24" s="578" t="s">
        <v>97</v>
      </c>
      <c r="M24" s="574">
        <v>0</v>
      </c>
      <c r="N24" s="574" t="s">
        <v>97</v>
      </c>
      <c r="O24" s="617">
        <v>0</v>
      </c>
      <c r="P24" s="618" t="s">
        <v>97</v>
      </c>
    </row>
    <row r="25" spans="2:17" x14ac:dyDescent="0.2">
      <c r="B25" s="744"/>
      <c r="C25" s="747"/>
      <c r="D25" s="514" t="s">
        <v>53</v>
      </c>
      <c r="E25" s="565">
        <v>71622.78</v>
      </c>
      <c r="F25" s="584">
        <v>0</v>
      </c>
      <c r="G25" s="674">
        <v>71622.78</v>
      </c>
      <c r="H25" s="620">
        <v>0</v>
      </c>
      <c r="I25" s="621">
        <v>0</v>
      </c>
      <c r="J25" s="621">
        <v>0</v>
      </c>
      <c r="K25" s="621">
        <v>0</v>
      </c>
      <c r="L25" s="674">
        <v>924</v>
      </c>
      <c r="M25" s="558">
        <v>300</v>
      </c>
      <c r="N25" s="574">
        <v>624</v>
      </c>
      <c r="O25" s="622">
        <v>0</v>
      </c>
      <c r="P25" s="623">
        <v>0</v>
      </c>
    </row>
    <row r="26" spans="2:17" ht="13.5" thickBot="1" x14ac:dyDescent="0.25">
      <c r="B26" s="750"/>
      <c r="C26" s="751"/>
      <c r="D26" s="508" t="s">
        <v>54</v>
      </c>
      <c r="E26" s="624" t="s">
        <v>97</v>
      </c>
      <c r="F26" s="624">
        <v>15013671.42</v>
      </c>
      <c r="G26" s="624" t="s">
        <v>97</v>
      </c>
      <c r="H26" s="624">
        <v>388352.75</v>
      </c>
      <c r="I26" s="624">
        <v>37395.65</v>
      </c>
      <c r="J26" s="624" t="s">
        <v>97</v>
      </c>
      <c r="K26" s="624" t="s">
        <v>97</v>
      </c>
      <c r="L26" s="624" t="s">
        <v>97</v>
      </c>
      <c r="M26" s="624">
        <v>9800</v>
      </c>
      <c r="N26" s="624" t="s">
        <v>97</v>
      </c>
      <c r="O26" s="624">
        <v>918.8</v>
      </c>
      <c r="P26" s="625" t="s">
        <v>97</v>
      </c>
      <c r="Q26" s="503"/>
    </row>
    <row r="27" spans="2:17" x14ac:dyDescent="0.2">
      <c r="B27" s="737" t="s">
        <v>58</v>
      </c>
      <c r="C27" s="738"/>
      <c r="D27" s="518" t="s">
        <v>49</v>
      </c>
      <c r="E27" s="628">
        <v>560587940.60000002</v>
      </c>
      <c r="F27" s="629">
        <v>62339093.57</v>
      </c>
      <c r="G27" s="630">
        <v>498248847.03000003</v>
      </c>
      <c r="H27" s="631">
        <v>388352.75</v>
      </c>
      <c r="I27" s="629">
        <v>37395.65</v>
      </c>
      <c r="J27" s="629" t="s">
        <v>97</v>
      </c>
      <c r="K27" s="629">
        <v>178029.24</v>
      </c>
      <c r="L27" s="632">
        <v>77066334.799999997</v>
      </c>
      <c r="M27" s="633">
        <v>11496.41</v>
      </c>
      <c r="N27" s="633">
        <v>77054838.390000001</v>
      </c>
      <c r="O27" s="633">
        <v>918.8</v>
      </c>
      <c r="P27" s="634" t="s">
        <v>97</v>
      </c>
    </row>
    <row r="28" spans="2:17" x14ac:dyDescent="0.2">
      <c r="B28" s="739"/>
      <c r="C28" s="740"/>
      <c r="D28" s="519" t="s">
        <v>50</v>
      </c>
      <c r="E28" s="635">
        <v>1067516</v>
      </c>
      <c r="F28" s="635">
        <v>0</v>
      </c>
      <c r="G28" s="636">
        <v>1067516</v>
      </c>
      <c r="H28" s="637">
        <v>0</v>
      </c>
      <c r="I28" s="635">
        <v>0</v>
      </c>
      <c r="J28" s="635" t="s">
        <v>97</v>
      </c>
      <c r="K28" s="635" t="s">
        <v>97</v>
      </c>
      <c r="L28" s="635" t="s">
        <v>97</v>
      </c>
      <c r="M28" s="635">
        <v>0</v>
      </c>
      <c r="N28" s="635" t="s">
        <v>97</v>
      </c>
      <c r="O28" s="635">
        <v>0</v>
      </c>
      <c r="P28" s="638" t="s">
        <v>97</v>
      </c>
    </row>
    <row r="29" spans="2:17" x14ac:dyDescent="0.2">
      <c r="B29" s="739"/>
      <c r="C29" s="740"/>
      <c r="D29" s="519" t="s">
        <v>85</v>
      </c>
      <c r="E29" s="629" t="s">
        <v>97</v>
      </c>
      <c r="F29" s="629" t="s">
        <v>97</v>
      </c>
      <c r="G29" s="630">
        <v>135865286.96000001</v>
      </c>
      <c r="H29" s="629">
        <v>0</v>
      </c>
      <c r="I29" s="629">
        <v>0</v>
      </c>
      <c r="J29" s="629" t="s">
        <v>97</v>
      </c>
      <c r="K29" s="629" t="s">
        <v>97</v>
      </c>
      <c r="L29" s="629">
        <v>230773950.73999998</v>
      </c>
      <c r="M29" s="629">
        <v>24</v>
      </c>
      <c r="N29" s="629">
        <v>230773926.73999998</v>
      </c>
      <c r="O29" s="629">
        <v>0</v>
      </c>
      <c r="P29" s="639">
        <v>0</v>
      </c>
    </row>
    <row r="30" spans="2:17" x14ac:dyDescent="0.2">
      <c r="B30" s="739"/>
      <c r="C30" s="740"/>
      <c r="D30" s="519" t="s">
        <v>52</v>
      </c>
      <c r="E30" s="629" t="s">
        <v>97</v>
      </c>
      <c r="F30" s="629" t="s">
        <v>97</v>
      </c>
      <c r="G30" s="629">
        <v>0</v>
      </c>
      <c r="H30" s="629">
        <v>0</v>
      </c>
      <c r="I30" s="629">
        <v>0</v>
      </c>
      <c r="J30" s="629">
        <v>0</v>
      </c>
      <c r="K30" s="629" t="s">
        <v>97</v>
      </c>
      <c r="L30" s="629">
        <v>0</v>
      </c>
      <c r="M30" s="629">
        <v>0</v>
      </c>
      <c r="N30" s="629">
        <v>0</v>
      </c>
      <c r="O30" s="629">
        <v>0</v>
      </c>
      <c r="P30" s="629">
        <v>0</v>
      </c>
    </row>
    <row r="31" spans="2:17" x14ac:dyDescent="0.2">
      <c r="B31" s="739"/>
      <c r="C31" s="740"/>
      <c r="D31" s="518" t="s">
        <v>53</v>
      </c>
      <c r="E31" s="642">
        <v>2009599.42</v>
      </c>
      <c r="F31" s="642">
        <v>0</v>
      </c>
      <c r="G31" s="643">
        <v>2009599.42</v>
      </c>
      <c r="H31" s="642">
        <v>0</v>
      </c>
      <c r="I31" s="642">
        <v>0</v>
      </c>
      <c r="J31" s="642">
        <v>0</v>
      </c>
      <c r="K31" s="642">
        <v>0</v>
      </c>
      <c r="L31" s="642" t="s">
        <v>97</v>
      </c>
      <c r="M31" s="642">
        <v>4575</v>
      </c>
      <c r="N31" s="642" t="s">
        <v>97</v>
      </c>
      <c r="O31" s="642">
        <v>0</v>
      </c>
      <c r="P31" s="644">
        <v>0</v>
      </c>
    </row>
    <row r="32" spans="2:17" ht="13.5" thickBot="1" x14ac:dyDescent="0.25">
      <c r="B32" s="741"/>
      <c r="C32" s="742"/>
      <c r="D32" s="511" t="s">
        <v>37</v>
      </c>
      <c r="E32" s="645" t="s">
        <v>97</v>
      </c>
      <c r="F32" s="645" t="s">
        <v>97</v>
      </c>
      <c r="G32" s="645">
        <v>637191249.40999997</v>
      </c>
      <c r="H32" s="645">
        <v>388352.75</v>
      </c>
      <c r="I32" s="645">
        <v>37395.65</v>
      </c>
      <c r="J32" s="645">
        <v>27896.75</v>
      </c>
      <c r="K32" s="645">
        <v>401759.15</v>
      </c>
      <c r="L32" s="645">
        <v>308033459.53999996</v>
      </c>
      <c r="M32" s="645">
        <v>16095.41</v>
      </c>
      <c r="N32" s="645">
        <v>308017364.13</v>
      </c>
      <c r="O32" s="645">
        <v>918.8</v>
      </c>
      <c r="P32" s="646">
        <v>78.709999999999994</v>
      </c>
      <c r="Q32" s="503"/>
    </row>
    <row r="33" spans="2:16" ht="21" customHeight="1" thickTop="1" x14ac:dyDescent="0.2">
      <c r="B33" s="512"/>
      <c r="C33" s="512"/>
      <c r="D33" s="512"/>
      <c r="E33" s="512"/>
      <c r="F33" s="512"/>
      <c r="G33" s="512"/>
      <c r="H33" s="512"/>
      <c r="I33" s="512"/>
      <c r="J33" s="512"/>
      <c r="K33" s="512"/>
      <c r="L33" s="512"/>
      <c r="M33" s="512"/>
      <c r="N33" s="512"/>
      <c r="O33" s="512"/>
      <c r="P33" s="512"/>
    </row>
    <row r="34" spans="2:16" x14ac:dyDescent="0.2">
      <c r="B34" s="497" t="s">
        <v>59</v>
      </c>
      <c r="E34" s="513"/>
      <c r="F34" s="513"/>
      <c r="G34" s="513"/>
      <c r="H34" s="513"/>
      <c r="I34" s="513"/>
      <c r="J34" s="513"/>
      <c r="K34" s="513"/>
      <c r="L34" s="513"/>
      <c r="M34" s="513"/>
      <c r="N34" s="513"/>
      <c r="O34" s="513"/>
      <c r="P34" s="513"/>
    </row>
    <row r="35" spans="2:16" x14ac:dyDescent="0.2">
      <c r="B35" s="497" t="s">
        <v>98</v>
      </c>
    </row>
    <row r="36" spans="2:16" x14ac:dyDescent="0.2">
      <c r="E36" s="513"/>
      <c r="F36" s="513"/>
      <c r="G36" s="513"/>
      <c r="H36" s="513"/>
      <c r="I36" s="513"/>
      <c r="J36" s="513"/>
      <c r="K36" s="513"/>
      <c r="L36" s="513"/>
      <c r="O36" s="513"/>
      <c r="P36" s="513"/>
    </row>
  </sheetData>
  <mergeCells count="13">
    <mergeCell ref="B27:C32"/>
    <mergeCell ref="B5:B22"/>
    <mergeCell ref="C5:C10"/>
    <mergeCell ref="C11:C16"/>
    <mergeCell ref="C17:C22"/>
    <mergeCell ref="B23:B26"/>
    <mergeCell ref="C23:C26"/>
    <mergeCell ref="B1:P1"/>
    <mergeCell ref="B3:B4"/>
    <mergeCell ref="C3:C4"/>
    <mergeCell ref="D3:D4"/>
    <mergeCell ref="E3:G3"/>
    <mergeCell ref="H3:P3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zoomScale="80" zoomScaleNormal="80" workbookViewId="0"/>
  </sheetViews>
  <sheetFormatPr baseColWidth="10" defaultRowHeight="12.75" x14ac:dyDescent="0.2"/>
  <cols>
    <col min="1" max="1" width="4" style="497" customWidth="1"/>
    <col min="2" max="2" width="14.7109375" style="497" customWidth="1"/>
    <col min="3" max="3" width="11.85546875" style="497" customWidth="1"/>
    <col min="4" max="4" width="21.5703125" style="497" bestFit="1" customWidth="1"/>
    <col min="5" max="16" width="16.140625" style="497" customWidth="1"/>
    <col min="17" max="17" width="11.42578125" style="497"/>
    <col min="18" max="18" width="10.85546875" style="497" bestFit="1" customWidth="1"/>
    <col min="19" max="256" width="11.42578125" style="497"/>
    <col min="257" max="257" width="4" style="497" customWidth="1"/>
    <col min="258" max="258" width="14.7109375" style="497" customWidth="1"/>
    <col min="259" max="259" width="11.85546875" style="497" customWidth="1"/>
    <col min="260" max="260" width="21.5703125" style="497" bestFit="1" customWidth="1"/>
    <col min="261" max="272" width="16.140625" style="497" customWidth="1"/>
    <col min="273" max="273" width="11.42578125" style="497"/>
    <col min="274" max="274" width="10.85546875" style="497" bestFit="1" customWidth="1"/>
    <col min="275" max="512" width="11.42578125" style="497"/>
    <col min="513" max="513" width="4" style="497" customWidth="1"/>
    <col min="514" max="514" width="14.7109375" style="497" customWidth="1"/>
    <col min="515" max="515" width="11.85546875" style="497" customWidth="1"/>
    <col min="516" max="516" width="21.5703125" style="497" bestFit="1" customWidth="1"/>
    <col min="517" max="528" width="16.140625" style="497" customWidth="1"/>
    <col min="529" max="529" width="11.42578125" style="497"/>
    <col min="530" max="530" width="10.85546875" style="497" bestFit="1" customWidth="1"/>
    <col min="531" max="768" width="11.42578125" style="497"/>
    <col min="769" max="769" width="4" style="497" customWidth="1"/>
    <col min="770" max="770" width="14.7109375" style="497" customWidth="1"/>
    <col min="771" max="771" width="11.85546875" style="497" customWidth="1"/>
    <col min="772" max="772" width="21.5703125" style="497" bestFit="1" customWidth="1"/>
    <col min="773" max="784" width="16.140625" style="497" customWidth="1"/>
    <col min="785" max="785" width="11.42578125" style="497"/>
    <col min="786" max="786" width="10.85546875" style="497" bestFit="1" customWidth="1"/>
    <col min="787" max="1024" width="11.42578125" style="497"/>
    <col min="1025" max="1025" width="4" style="497" customWidth="1"/>
    <col min="1026" max="1026" width="14.7109375" style="497" customWidth="1"/>
    <col min="1027" max="1027" width="11.85546875" style="497" customWidth="1"/>
    <col min="1028" max="1028" width="21.5703125" style="497" bestFit="1" customWidth="1"/>
    <col min="1029" max="1040" width="16.140625" style="497" customWidth="1"/>
    <col min="1041" max="1041" width="11.42578125" style="497"/>
    <col min="1042" max="1042" width="10.85546875" style="497" bestFit="1" customWidth="1"/>
    <col min="1043" max="1280" width="11.42578125" style="497"/>
    <col min="1281" max="1281" width="4" style="497" customWidth="1"/>
    <col min="1282" max="1282" width="14.7109375" style="497" customWidth="1"/>
    <col min="1283" max="1283" width="11.85546875" style="497" customWidth="1"/>
    <col min="1284" max="1284" width="21.5703125" style="497" bestFit="1" customWidth="1"/>
    <col min="1285" max="1296" width="16.140625" style="497" customWidth="1"/>
    <col min="1297" max="1297" width="11.42578125" style="497"/>
    <col min="1298" max="1298" width="10.85546875" style="497" bestFit="1" customWidth="1"/>
    <col min="1299" max="1536" width="11.42578125" style="497"/>
    <col min="1537" max="1537" width="4" style="497" customWidth="1"/>
    <col min="1538" max="1538" width="14.7109375" style="497" customWidth="1"/>
    <col min="1539" max="1539" width="11.85546875" style="497" customWidth="1"/>
    <col min="1540" max="1540" width="21.5703125" style="497" bestFit="1" customWidth="1"/>
    <col min="1541" max="1552" width="16.140625" style="497" customWidth="1"/>
    <col min="1553" max="1553" width="11.42578125" style="497"/>
    <col min="1554" max="1554" width="10.85546875" style="497" bestFit="1" customWidth="1"/>
    <col min="1555" max="1792" width="11.42578125" style="497"/>
    <col min="1793" max="1793" width="4" style="497" customWidth="1"/>
    <col min="1794" max="1794" width="14.7109375" style="497" customWidth="1"/>
    <col min="1795" max="1795" width="11.85546875" style="497" customWidth="1"/>
    <col min="1796" max="1796" width="21.5703125" style="497" bestFit="1" customWidth="1"/>
    <col min="1797" max="1808" width="16.140625" style="497" customWidth="1"/>
    <col min="1809" max="1809" width="11.42578125" style="497"/>
    <col min="1810" max="1810" width="10.85546875" style="497" bestFit="1" customWidth="1"/>
    <col min="1811" max="2048" width="11.42578125" style="497"/>
    <col min="2049" max="2049" width="4" style="497" customWidth="1"/>
    <col min="2050" max="2050" width="14.7109375" style="497" customWidth="1"/>
    <col min="2051" max="2051" width="11.85546875" style="497" customWidth="1"/>
    <col min="2052" max="2052" width="21.5703125" style="497" bestFit="1" customWidth="1"/>
    <col min="2053" max="2064" width="16.140625" style="497" customWidth="1"/>
    <col min="2065" max="2065" width="11.42578125" style="497"/>
    <col min="2066" max="2066" width="10.85546875" style="497" bestFit="1" customWidth="1"/>
    <col min="2067" max="2304" width="11.42578125" style="497"/>
    <col min="2305" max="2305" width="4" style="497" customWidth="1"/>
    <col min="2306" max="2306" width="14.7109375" style="497" customWidth="1"/>
    <col min="2307" max="2307" width="11.85546875" style="497" customWidth="1"/>
    <col min="2308" max="2308" width="21.5703125" style="497" bestFit="1" customWidth="1"/>
    <col min="2309" max="2320" width="16.140625" style="497" customWidth="1"/>
    <col min="2321" max="2321" width="11.42578125" style="497"/>
    <col min="2322" max="2322" width="10.85546875" style="497" bestFit="1" customWidth="1"/>
    <col min="2323" max="2560" width="11.42578125" style="497"/>
    <col min="2561" max="2561" width="4" style="497" customWidth="1"/>
    <col min="2562" max="2562" width="14.7109375" style="497" customWidth="1"/>
    <col min="2563" max="2563" width="11.85546875" style="497" customWidth="1"/>
    <col min="2564" max="2564" width="21.5703125" style="497" bestFit="1" customWidth="1"/>
    <col min="2565" max="2576" width="16.140625" style="497" customWidth="1"/>
    <col min="2577" max="2577" width="11.42578125" style="497"/>
    <col min="2578" max="2578" width="10.85546875" style="497" bestFit="1" customWidth="1"/>
    <col min="2579" max="2816" width="11.42578125" style="497"/>
    <col min="2817" max="2817" width="4" style="497" customWidth="1"/>
    <col min="2818" max="2818" width="14.7109375" style="497" customWidth="1"/>
    <col min="2819" max="2819" width="11.85546875" style="497" customWidth="1"/>
    <col min="2820" max="2820" width="21.5703125" style="497" bestFit="1" customWidth="1"/>
    <col min="2821" max="2832" width="16.140625" style="497" customWidth="1"/>
    <col min="2833" max="2833" width="11.42578125" style="497"/>
    <col min="2834" max="2834" width="10.85546875" style="497" bestFit="1" customWidth="1"/>
    <col min="2835" max="3072" width="11.42578125" style="497"/>
    <col min="3073" max="3073" width="4" style="497" customWidth="1"/>
    <col min="3074" max="3074" width="14.7109375" style="497" customWidth="1"/>
    <col min="3075" max="3075" width="11.85546875" style="497" customWidth="1"/>
    <col min="3076" max="3076" width="21.5703125" style="497" bestFit="1" customWidth="1"/>
    <col min="3077" max="3088" width="16.140625" style="497" customWidth="1"/>
    <col min="3089" max="3089" width="11.42578125" style="497"/>
    <col min="3090" max="3090" width="10.85546875" style="497" bestFit="1" customWidth="1"/>
    <col min="3091" max="3328" width="11.42578125" style="497"/>
    <col min="3329" max="3329" width="4" style="497" customWidth="1"/>
    <col min="3330" max="3330" width="14.7109375" style="497" customWidth="1"/>
    <col min="3331" max="3331" width="11.85546875" style="497" customWidth="1"/>
    <col min="3332" max="3332" width="21.5703125" style="497" bestFit="1" customWidth="1"/>
    <col min="3333" max="3344" width="16.140625" style="497" customWidth="1"/>
    <col min="3345" max="3345" width="11.42578125" style="497"/>
    <col min="3346" max="3346" width="10.85546875" style="497" bestFit="1" customWidth="1"/>
    <col min="3347" max="3584" width="11.42578125" style="497"/>
    <col min="3585" max="3585" width="4" style="497" customWidth="1"/>
    <col min="3586" max="3586" width="14.7109375" style="497" customWidth="1"/>
    <col min="3587" max="3587" width="11.85546875" style="497" customWidth="1"/>
    <col min="3588" max="3588" width="21.5703125" style="497" bestFit="1" customWidth="1"/>
    <col min="3589" max="3600" width="16.140625" style="497" customWidth="1"/>
    <col min="3601" max="3601" width="11.42578125" style="497"/>
    <col min="3602" max="3602" width="10.85546875" style="497" bestFit="1" customWidth="1"/>
    <col min="3603" max="3840" width="11.42578125" style="497"/>
    <col min="3841" max="3841" width="4" style="497" customWidth="1"/>
    <col min="3842" max="3842" width="14.7109375" style="497" customWidth="1"/>
    <col min="3843" max="3843" width="11.85546875" style="497" customWidth="1"/>
    <col min="3844" max="3844" width="21.5703125" style="497" bestFit="1" customWidth="1"/>
    <col min="3845" max="3856" width="16.140625" style="497" customWidth="1"/>
    <col min="3857" max="3857" width="11.42578125" style="497"/>
    <col min="3858" max="3858" width="10.85546875" style="497" bestFit="1" customWidth="1"/>
    <col min="3859" max="4096" width="11.42578125" style="497"/>
    <col min="4097" max="4097" width="4" style="497" customWidth="1"/>
    <col min="4098" max="4098" width="14.7109375" style="497" customWidth="1"/>
    <col min="4099" max="4099" width="11.85546875" style="497" customWidth="1"/>
    <col min="4100" max="4100" width="21.5703125" style="497" bestFit="1" customWidth="1"/>
    <col min="4101" max="4112" width="16.140625" style="497" customWidth="1"/>
    <col min="4113" max="4113" width="11.42578125" style="497"/>
    <col min="4114" max="4114" width="10.85546875" style="497" bestFit="1" customWidth="1"/>
    <col min="4115" max="4352" width="11.42578125" style="497"/>
    <col min="4353" max="4353" width="4" style="497" customWidth="1"/>
    <col min="4354" max="4354" width="14.7109375" style="497" customWidth="1"/>
    <col min="4355" max="4355" width="11.85546875" style="497" customWidth="1"/>
    <col min="4356" max="4356" width="21.5703125" style="497" bestFit="1" customWidth="1"/>
    <col min="4357" max="4368" width="16.140625" style="497" customWidth="1"/>
    <col min="4369" max="4369" width="11.42578125" style="497"/>
    <col min="4370" max="4370" width="10.85546875" style="497" bestFit="1" customWidth="1"/>
    <col min="4371" max="4608" width="11.42578125" style="497"/>
    <col min="4609" max="4609" width="4" style="497" customWidth="1"/>
    <col min="4610" max="4610" width="14.7109375" style="497" customWidth="1"/>
    <col min="4611" max="4611" width="11.85546875" style="497" customWidth="1"/>
    <col min="4612" max="4612" width="21.5703125" style="497" bestFit="1" customWidth="1"/>
    <col min="4613" max="4624" width="16.140625" style="497" customWidth="1"/>
    <col min="4625" max="4625" width="11.42578125" style="497"/>
    <col min="4626" max="4626" width="10.85546875" style="497" bestFit="1" customWidth="1"/>
    <col min="4627" max="4864" width="11.42578125" style="497"/>
    <col min="4865" max="4865" width="4" style="497" customWidth="1"/>
    <col min="4866" max="4866" width="14.7109375" style="497" customWidth="1"/>
    <col min="4867" max="4867" width="11.85546875" style="497" customWidth="1"/>
    <col min="4868" max="4868" width="21.5703125" style="497" bestFit="1" customWidth="1"/>
    <col min="4869" max="4880" width="16.140625" style="497" customWidth="1"/>
    <col min="4881" max="4881" width="11.42578125" style="497"/>
    <col min="4882" max="4882" width="10.85546875" style="497" bestFit="1" customWidth="1"/>
    <col min="4883" max="5120" width="11.42578125" style="497"/>
    <col min="5121" max="5121" width="4" style="497" customWidth="1"/>
    <col min="5122" max="5122" width="14.7109375" style="497" customWidth="1"/>
    <col min="5123" max="5123" width="11.85546875" style="497" customWidth="1"/>
    <col min="5124" max="5124" width="21.5703125" style="497" bestFit="1" customWidth="1"/>
    <col min="5125" max="5136" width="16.140625" style="497" customWidth="1"/>
    <col min="5137" max="5137" width="11.42578125" style="497"/>
    <col min="5138" max="5138" width="10.85546875" style="497" bestFit="1" customWidth="1"/>
    <col min="5139" max="5376" width="11.42578125" style="497"/>
    <col min="5377" max="5377" width="4" style="497" customWidth="1"/>
    <col min="5378" max="5378" width="14.7109375" style="497" customWidth="1"/>
    <col min="5379" max="5379" width="11.85546875" style="497" customWidth="1"/>
    <col min="5380" max="5380" width="21.5703125" style="497" bestFit="1" customWidth="1"/>
    <col min="5381" max="5392" width="16.140625" style="497" customWidth="1"/>
    <col min="5393" max="5393" width="11.42578125" style="497"/>
    <col min="5394" max="5394" width="10.85546875" style="497" bestFit="1" customWidth="1"/>
    <col min="5395" max="5632" width="11.42578125" style="497"/>
    <col min="5633" max="5633" width="4" style="497" customWidth="1"/>
    <col min="5634" max="5634" width="14.7109375" style="497" customWidth="1"/>
    <col min="5635" max="5635" width="11.85546875" style="497" customWidth="1"/>
    <col min="5636" max="5636" width="21.5703125" style="497" bestFit="1" customWidth="1"/>
    <col min="5637" max="5648" width="16.140625" style="497" customWidth="1"/>
    <col min="5649" max="5649" width="11.42578125" style="497"/>
    <col min="5650" max="5650" width="10.85546875" style="497" bestFit="1" customWidth="1"/>
    <col min="5651" max="5888" width="11.42578125" style="497"/>
    <col min="5889" max="5889" width="4" style="497" customWidth="1"/>
    <col min="5890" max="5890" width="14.7109375" style="497" customWidth="1"/>
    <col min="5891" max="5891" width="11.85546875" style="497" customWidth="1"/>
    <col min="5892" max="5892" width="21.5703125" style="497" bestFit="1" customWidth="1"/>
    <col min="5893" max="5904" width="16.140625" style="497" customWidth="1"/>
    <col min="5905" max="5905" width="11.42578125" style="497"/>
    <col min="5906" max="5906" width="10.85546875" style="497" bestFit="1" customWidth="1"/>
    <col min="5907" max="6144" width="11.42578125" style="497"/>
    <col min="6145" max="6145" width="4" style="497" customWidth="1"/>
    <col min="6146" max="6146" width="14.7109375" style="497" customWidth="1"/>
    <col min="6147" max="6147" width="11.85546875" style="497" customWidth="1"/>
    <col min="6148" max="6148" width="21.5703125" style="497" bestFit="1" customWidth="1"/>
    <col min="6149" max="6160" width="16.140625" style="497" customWidth="1"/>
    <col min="6161" max="6161" width="11.42578125" style="497"/>
    <col min="6162" max="6162" width="10.85546875" style="497" bestFit="1" customWidth="1"/>
    <col min="6163" max="6400" width="11.42578125" style="497"/>
    <col min="6401" max="6401" width="4" style="497" customWidth="1"/>
    <col min="6402" max="6402" width="14.7109375" style="497" customWidth="1"/>
    <col min="6403" max="6403" width="11.85546875" style="497" customWidth="1"/>
    <col min="6404" max="6404" width="21.5703125" style="497" bestFit="1" customWidth="1"/>
    <col min="6405" max="6416" width="16.140625" style="497" customWidth="1"/>
    <col min="6417" max="6417" width="11.42578125" style="497"/>
    <col min="6418" max="6418" width="10.85546875" style="497" bestFit="1" customWidth="1"/>
    <col min="6419" max="6656" width="11.42578125" style="497"/>
    <col min="6657" max="6657" width="4" style="497" customWidth="1"/>
    <col min="6658" max="6658" width="14.7109375" style="497" customWidth="1"/>
    <col min="6659" max="6659" width="11.85546875" style="497" customWidth="1"/>
    <col min="6660" max="6660" width="21.5703125" style="497" bestFit="1" customWidth="1"/>
    <col min="6661" max="6672" width="16.140625" style="497" customWidth="1"/>
    <col min="6673" max="6673" width="11.42578125" style="497"/>
    <col min="6674" max="6674" width="10.85546875" style="497" bestFit="1" customWidth="1"/>
    <col min="6675" max="6912" width="11.42578125" style="497"/>
    <col min="6913" max="6913" width="4" style="497" customWidth="1"/>
    <col min="6914" max="6914" width="14.7109375" style="497" customWidth="1"/>
    <col min="6915" max="6915" width="11.85546875" style="497" customWidth="1"/>
    <col min="6916" max="6916" width="21.5703125" style="497" bestFit="1" customWidth="1"/>
    <col min="6917" max="6928" width="16.140625" style="497" customWidth="1"/>
    <col min="6929" max="6929" width="11.42578125" style="497"/>
    <col min="6930" max="6930" width="10.85546875" style="497" bestFit="1" customWidth="1"/>
    <col min="6931" max="7168" width="11.42578125" style="497"/>
    <col min="7169" max="7169" width="4" style="497" customWidth="1"/>
    <col min="7170" max="7170" width="14.7109375" style="497" customWidth="1"/>
    <col min="7171" max="7171" width="11.85546875" style="497" customWidth="1"/>
    <col min="7172" max="7172" width="21.5703125" style="497" bestFit="1" customWidth="1"/>
    <col min="7173" max="7184" width="16.140625" style="497" customWidth="1"/>
    <col min="7185" max="7185" width="11.42578125" style="497"/>
    <col min="7186" max="7186" width="10.85546875" style="497" bestFit="1" customWidth="1"/>
    <col min="7187" max="7424" width="11.42578125" style="497"/>
    <col min="7425" max="7425" width="4" style="497" customWidth="1"/>
    <col min="7426" max="7426" width="14.7109375" style="497" customWidth="1"/>
    <col min="7427" max="7427" width="11.85546875" style="497" customWidth="1"/>
    <col min="7428" max="7428" width="21.5703125" style="497" bestFit="1" customWidth="1"/>
    <col min="7429" max="7440" width="16.140625" style="497" customWidth="1"/>
    <col min="7441" max="7441" width="11.42578125" style="497"/>
    <col min="7442" max="7442" width="10.85546875" style="497" bestFit="1" customWidth="1"/>
    <col min="7443" max="7680" width="11.42578125" style="497"/>
    <col min="7681" max="7681" width="4" style="497" customWidth="1"/>
    <col min="7682" max="7682" width="14.7109375" style="497" customWidth="1"/>
    <col min="7683" max="7683" width="11.85546875" style="497" customWidth="1"/>
    <col min="7684" max="7684" width="21.5703125" style="497" bestFit="1" customWidth="1"/>
    <col min="7685" max="7696" width="16.140625" style="497" customWidth="1"/>
    <col min="7697" max="7697" width="11.42578125" style="497"/>
    <col min="7698" max="7698" width="10.85546875" style="497" bestFit="1" customWidth="1"/>
    <col min="7699" max="7936" width="11.42578125" style="497"/>
    <col min="7937" max="7937" width="4" style="497" customWidth="1"/>
    <col min="7938" max="7938" width="14.7109375" style="497" customWidth="1"/>
    <col min="7939" max="7939" width="11.85546875" style="497" customWidth="1"/>
    <col min="7940" max="7940" width="21.5703125" style="497" bestFit="1" customWidth="1"/>
    <col min="7941" max="7952" width="16.140625" style="497" customWidth="1"/>
    <col min="7953" max="7953" width="11.42578125" style="497"/>
    <col min="7954" max="7954" width="10.85546875" style="497" bestFit="1" customWidth="1"/>
    <col min="7955" max="8192" width="11.42578125" style="497"/>
    <col min="8193" max="8193" width="4" style="497" customWidth="1"/>
    <col min="8194" max="8194" width="14.7109375" style="497" customWidth="1"/>
    <col min="8195" max="8195" width="11.85546875" style="497" customWidth="1"/>
    <col min="8196" max="8196" width="21.5703125" style="497" bestFit="1" customWidth="1"/>
    <col min="8197" max="8208" width="16.140625" style="497" customWidth="1"/>
    <col min="8209" max="8209" width="11.42578125" style="497"/>
    <col min="8210" max="8210" width="10.85546875" style="497" bestFit="1" customWidth="1"/>
    <col min="8211" max="8448" width="11.42578125" style="497"/>
    <col min="8449" max="8449" width="4" style="497" customWidth="1"/>
    <col min="8450" max="8450" width="14.7109375" style="497" customWidth="1"/>
    <col min="8451" max="8451" width="11.85546875" style="497" customWidth="1"/>
    <col min="8452" max="8452" width="21.5703125" style="497" bestFit="1" customWidth="1"/>
    <col min="8453" max="8464" width="16.140625" style="497" customWidth="1"/>
    <col min="8465" max="8465" width="11.42578125" style="497"/>
    <col min="8466" max="8466" width="10.85546875" style="497" bestFit="1" customWidth="1"/>
    <col min="8467" max="8704" width="11.42578125" style="497"/>
    <col min="8705" max="8705" width="4" style="497" customWidth="1"/>
    <col min="8706" max="8706" width="14.7109375" style="497" customWidth="1"/>
    <col min="8707" max="8707" width="11.85546875" style="497" customWidth="1"/>
    <col min="8708" max="8708" width="21.5703125" style="497" bestFit="1" customWidth="1"/>
    <col min="8709" max="8720" width="16.140625" style="497" customWidth="1"/>
    <col min="8721" max="8721" width="11.42578125" style="497"/>
    <col min="8722" max="8722" width="10.85546875" style="497" bestFit="1" customWidth="1"/>
    <col min="8723" max="8960" width="11.42578125" style="497"/>
    <col min="8961" max="8961" width="4" style="497" customWidth="1"/>
    <col min="8962" max="8962" width="14.7109375" style="497" customWidth="1"/>
    <col min="8963" max="8963" width="11.85546875" style="497" customWidth="1"/>
    <col min="8964" max="8964" width="21.5703125" style="497" bestFit="1" customWidth="1"/>
    <col min="8965" max="8976" width="16.140625" style="497" customWidth="1"/>
    <col min="8977" max="8977" width="11.42578125" style="497"/>
    <col min="8978" max="8978" width="10.85546875" style="497" bestFit="1" customWidth="1"/>
    <col min="8979" max="9216" width="11.42578125" style="497"/>
    <col min="9217" max="9217" width="4" style="497" customWidth="1"/>
    <col min="9218" max="9218" width="14.7109375" style="497" customWidth="1"/>
    <col min="9219" max="9219" width="11.85546875" style="497" customWidth="1"/>
    <col min="9220" max="9220" width="21.5703125" style="497" bestFit="1" customWidth="1"/>
    <col min="9221" max="9232" width="16.140625" style="497" customWidth="1"/>
    <col min="9233" max="9233" width="11.42578125" style="497"/>
    <col min="9234" max="9234" width="10.85546875" style="497" bestFit="1" customWidth="1"/>
    <col min="9235" max="9472" width="11.42578125" style="497"/>
    <col min="9473" max="9473" width="4" style="497" customWidth="1"/>
    <col min="9474" max="9474" width="14.7109375" style="497" customWidth="1"/>
    <col min="9475" max="9475" width="11.85546875" style="497" customWidth="1"/>
    <col min="9476" max="9476" width="21.5703125" style="497" bestFit="1" customWidth="1"/>
    <col min="9477" max="9488" width="16.140625" style="497" customWidth="1"/>
    <col min="9489" max="9489" width="11.42578125" style="497"/>
    <col min="9490" max="9490" width="10.85546875" style="497" bestFit="1" customWidth="1"/>
    <col min="9491" max="9728" width="11.42578125" style="497"/>
    <col min="9729" max="9729" width="4" style="497" customWidth="1"/>
    <col min="9730" max="9730" width="14.7109375" style="497" customWidth="1"/>
    <col min="9731" max="9731" width="11.85546875" style="497" customWidth="1"/>
    <col min="9732" max="9732" width="21.5703125" style="497" bestFit="1" customWidth="1"/>
    <col min="9733" max="9744" width="16.140625" style="497" customWidth="1"/>
    <col min="9745" max="9745" width="11.42578125" style="497"/>
    <col min="9746" max="9746" width="10.85546875" style="497" bestFit="1" customWidth="1"/>
    <col min="9747" max="9984" width="11.42578125" style="497"/>
    <col min="9985" max="9985" width="4" style="497" customWidth="1"/>
    <col min="9986" max="9986" width="14.7109375" style="497" customWidth="1"/>
    <col min="9987" max="9987" width="11.85546875" style="497" customWidth="1"/>
    <col min="9988" max="9988" width="21.5703125" style="497" bestFit="1" customWidth="1"/>
    <col min="9989" max="10000" width="16.140625" style="497" customWidth="1"/>
    <col min="10001" max="10001" width="11.42578125" style="497"/>
    <col min="10002" max="10002" width="10.85546875" style="497" bestFit="1" customWidth="1"/>
    <col min="10003" max="10240" width="11.42578125" style="497"/>
    <col min="10241" max="10241" width="4" style="497" customWidth="1"/>
    <col min="10242" max="10242" width="14.7109375" style="497" customWidth="1"/>
    <col min="10243" max="10243" width="11.85546875" style="497" customWidth="1"/>
    <col min="10244" max="10244" width="21.5703125" style="497" bestFit="1" customWidth="1"/>
    <col min="10245" max="10256" width="16.140625" style="497" customWidth="1"/>
    <col min="10257" max="10257" width="11.42578125" style="497"/>
    <col min="10258" max="10258" width="10.85546875" style="497" bestFit="1" customWidth="1"/>
    <col min="10259" max="10496" width="11.42578125" style="497"/>
    <col min="10497" max="10497" width="4" style="497" customWidth="1"/>
    <col min="10498" max="10498" width="14.7109375" style="497" customWidth="1"/>
    <col min="10499" max="10499" width="11.85546875" style="497" customWidth="1"/>
    <col min="10500" max="10500" width="21.5703125" style="497" bestFit="1" customWidth="1"/>
    <col min="10501" max="10512" width="16.140625" style="497" customWidth="1"/>
    <col min="10513" max="10513" width="11.42578125" style="497"/>
    <col min="10514" max="10514" width="10.85546875" style="497" bestFit="1" customWidth="1"/>
    <col min="10515" max="10752" width="11.42578125" style="497"/>
    <col min="10753" max="10753" width="4" style="497" customWidth="1"/>
    <col min="10754" max="10754" width="14.7109375" style="497" customWidth="1"/>
    <col min="10755" max="10755" width="11.85546875" style="497" customWidth="1"/>
    <col min="10756" max="10756" width="21.5703125" style="497" bestFit="1" customWidth="1"/>
    <col min="10757" max="10768" width="16.140625" style="497" customWidth="1"/>
    <col min="10769" max="10769" width="11.42578125" style="497"/>
    <col min="10770" max="10770" width="10.85546875" style="497" bestFit="1" customWidth="1"/>
    <col min="10771" max="11008" width="11.42578125" style="497"/>
    <col min="11009" max="11009" width="4" style="497" customWidth="1"/>
    <col min="11010" max="11010" width="14.7109375" style="497" customWidth="1"/>
    <col min="11011" max="11011" width="11.85546875" style="497" customWidth="1"/>
    <col min="11012" max="11012" width="21.5703125" style="497" bestFit="1" customWidth="1"/>
    <col min="11013" max="11024" width="16.140625" style="497" customWidth="1"/>
    <col min="11025" max="11025" width="11.42578125" style="497"/>
    <col min="11026" max="11026" width="10.85546875" style="497" bestFit="1" customWidth="1"/>
    <col min="11027" max="11264" width="11.42578125" style="497"/>
    <col min="11265" max="11265" width="4" style="497" customWidth="1"/>
    <col min="11266" max="11266" width="14.7109375" style="497" customWidth="1"/>
    <col min="11267" max="11267" width="11.85546875" style="497" customWidth="1"/>
    <col min="11268" max="11268" width="21.5703125" style="497" bestFit="1" customWidth="1"/>
    <col min="11269" max="11280" width="16.140625" style="497" customWidth="1"/>
    <col min="11281" max="11281" width="11.42578125" style="497"/>
    <col min="11282" max="11282" width="10.85546875" style="497" bestFit="1" customWidth="1"/>
    <col min="11283" max="11520" width="11.42578125" style="497"/>
    <col min="11521" max="11521" width="4" style="497" customWidth="1"/>
    <col min="11522" max="11522" width="14.7109375" style="497" customWidth="1"/>
    <col min="11523" max="11523" width="11.85546875" style="497" customWidth="1"/>
    <col min="11524" max="11524" width="21.5703125" style="497" bestFit="1" customWidth="1"/>
    <col min="11525" max="11536" width="16.140625" style="497" customWidth="1"/>
    <col min="11537" max="11537" width="11.42578125" style="497"/>
    <col min="11538" max="11538" width="10.85546875" style="497" bestFit="1" customWidth="1"/>
    <col min="11539" max="11776" width="11.42578125" style="497"/>
    <col min="11777" max="11777" width="4" style="497" customWidth="1"/>
    <col min="11778" max="11778" width="14.7109375" style="497" customWidth="1"/>
    <col min="11779" max="11779" width="11.85546875" style="497" customWidth="1"/>
    <col min="11780" max="11780" width="21.5703125" style="497" bestFit="1" customWidth="1"/>
    <col min="11781" max="11792" width="16.140625" style="497" customWidth="1"/>
    <col min="11793" max="11793" width="11.42578125" style="497"/>
    <col min="11794" max="11794" width="10.85546875" style="497" bestFit="1" customWidth="1"/>
    <col min="11795" max="12032" width="11.42578125" style="497"/>
    <col min="12033" max="12033" width="4" style="497" customWidth="1"/>
    <col min="12034" max="12034" width="14.7109375" style="497" customWidth="1"/>
    <col min="12035" max="12035" width="11.85546875" style="497" customWidth="1"/>
    <col min="12036" max="12036" width="21.5703125" style="497" bestFit="1" customWidth="1"/>
    <col min="12037" max="12048" width="16.140625" style="497" customWidth="1"/>
    <col min="12049" max="12049" width="11.42578125" style="497"/>
    <col min="12050" max="12050" width="10.85546875" style="497" bestFit="1" customWidth="1"/>
    <col min="12051" max="12288" width="11.42578125" style="497"/>
    <col min="12289" max="12289" width="4" style="497" customWidth="1"/>
    <col min="12290" max="12290" width="14.7109375" style="497" customWidth="1"/>
    <col min="12291" max="12291" width="11.85546875" style="497" customWidth="1"/>
    <col min="12292" max="12292" width="21.5703125" style="497" bestFit="1" customWidth="1"/>
    <col min="12293" max="12304" width="16.140625" style="497" customWidth="1"/>
    <col min="12305" max="12305" width="11.42578125" style="497"/>
    <col min="12306" max="12306" width="10.85546875" style="497" bestFit="1" customWidth="1"/>
    <col min="12307" max="12544" width="11.42578125" style="497"/>
    <col min="12545" max="12545" width="4" style="497" customWidth="1"/>
    <col min="12546" max="12546" width="14.7109375" style="497" customWidth="1"/>
    <col min="12547" max="12547" width="11.85546875" style="497" customWidth="1"/>
    <col min="12548" max="12548" width="21.5703125" style="497" bestFit="1" customWidth="1"/>
    <col min="12549" max="12560" width="16.140625" style="497" customWidth="1"/>
    <col min="12561" max="12561" width="11.42578125" style="497"/>
    <col min="12562" max="12562" width="10.85546875" style="497" bestFit="1" customWidth="1"/>
    <col min="12563" max="12800" width="11.42578125" style="497"/>
    <col min="12801" max="12801" width="4" style="497" customWidth="1"/>
    <col min="12802" max="12802" width="14.7109375" style="497" customWidth="1"/>
    <col min="12803" max="12803" width="11.85546875" style="497" customWidth="1"/>
    <col min="12804" max="12804" width="21.5703125" style="497" bestFit="1" customWidth="1"/>
    <col min="12805" max="12816" width="16.140625" style="497" customWidth="1"/>
    <col min="12817" max="12817" width="11.42578125" style="497"/>
    <col min="12818" max="12818" width="10.85546875" style="497" bestFit="1" customWidth="1"/>
    <col min="12819" max="13056" width="11.42578125" style="497"/>
    <col min="13057" max="13057" width="4" style="497" customWidth="1"/>
    <col min="13058" max="13058" width="14.7109375" style="497" customWidth="1"/>
    <col min="13059" max="13059" width="11.85546875" style="497" customWidth="1"/>
    <col min="13060" max="13060" width="21.5703125" style="497" bestFit="1" customWidth="1"/>
    <col min="13061" max="13072" width="16.140625" style="497" customWidth="1"/>
    <col min="13073" max="13073" width="11.42578125" style="497"/>
    <col min="13074" max="13074" width="10.85546875" style="497" bestFit="1" customWidth="1"/>
    <col min="13075" max="13312" width="11.42578125" style="497"/>
    <col min="13313" max="13313" width="4" style="497" customWidth="1"/>
    <col min="13314" max="13314" width="14.7109375" style="497" customWidth="1"/>
    <col min="13315" max="13315" width="11.85546875" style="497" customWidth="1"/>
    <col min="13316" max="13316" width="21.5703125" style="497" bestFit="1" customWidth="1"/>
    <col min="13317" max="13328" width="16.140625" style="497" customWidth="1"/>
    <col min="13329" max="13329" width="11.42578125" style="497"/>
    <col min="13330" max="13330" width="10.85546875" style="497" bestFit="1" customWidth="1"/>
    <col min="13331" max="13568" width="11.42578125" style="497"/>
    <col min="13569" max="13569" width="4" style="497" customWidth="1"/>
    <col min="13570" max="13570" width="14.7109375" style="497" customWidth="1"/>
    <col min="13571" max="13571" width="11.85546875" style="497" customWidth="1"/>
    <col min="13572" max="13572" width="21.5703125" style="497" bestFit="1" customWidth="1"/>
    <col min="13573" max="13584" width="16.140625" style="497" customWidth="1"/>
    <col min="13585" max="13585" width="11.42578125" style="497"/>
    <col min="13586" max="13586" width="10.85546875" style="497" bestFit="1" customWidth="1"/>
    <col min="13587" max="13824" width="11.42578125" style="497"/>
    <col min="13825" max="13825" width="4" style="497" customWidth="1"/>
    <col min="13826" max="13826" width="14.7109375" style="497" customWidth="1"/>
    <col min="13827" max="13827" width="11.85546875" style="497" customWidth="1"/>
    <col min="13828" max="13828" width="21.5703125" style="497" bestFit="1" customWidth="1"/>
    <col min="13829" max="13840" width="16.140625" style="497" customWidth="1"/>
    <col min="13841" max="13841" width="11.42578125" style="497"/>
    <col min="13842" max="13842" width="10.85546875" style="497" bestFit="1" customWidth="1"/>
    <col min="13843" max="14080" width="11.42578125" style="497"/>
    <col min="14081" max="14081" width="4" style="497" customWidth="1"/>
    <col min="14082" max="14082" width="14.7109375" style="497" customWidth="1"/>
    <col min="14083" max="14083" width="11.85546875" style="497" customWidth="1"/>
    <col min="14084" max="14084" width="21.5703125" style="497" bestFit="1" customWidth="1"/>
    <col min="14085" max="14096" width="16.140625" style="497" customWidth="1"/>
    <col min="14097" max="14097" width="11.42578125" style="497"/>
    <col min="14098" max="14098" width="10.85546875" style="497" bestFit="1" customWidth="1"/>
    <col min="14099" max="14336" width="11.42578125" style="497"/>
    <col min="14337" max="14337" width="4" style="497" customWidth="1"/>
    <col min="14338" max="14338" width="14.7109375" style="497" customWidth="1"/>
    <col min="14339" max="14339" width="11.85546875" style="497" customWidth="1"/>
    <col min="14340" max="14340" width="21.5703125" style="497" bestFit="1" customWidth="1"/>
    <col min="14341" max="14352" width="16.140625" style="497" customWidth="1"/>
    <col min="14353" max="14353" width="11.42578125" style="497"/>
    <col min="14354" max="14354" width="10.85546875" style="497" bestFit="1" customWidth="1"/>
    <col min="14355" max="14592" width="11.42578125" style="497"/>
    <col min="14593" max="14593" width="4" style="497" customWidth="1"/>
    <col min="14594" max="14594" width="14.7109375" style="497" customWidth="1"/>
    <col min="14595" max="14595" width="11.85546875" style="497" customWidth="1"/>
    <col min="14596" max="14596" width="21.5703125" style="497" bestFit="1" customWidth="1"/>
    <col min="14597" max="14608" width="16.140625" style="497" customWidth="1"/>
    <col min="14609" max="14609" width="11.42578125" style="497"/>
    <col min="14610" max="14610" width="10.85546875" style="497" bestFit="1" customWidth="1"/>
    <col min="14611" max="14848" width="11.42578125" style="497"/>
    <col min="14849" max="14849" width="4" style="497" customWidth="1"/>
    <col min="14850" max="14850" width="14.7109375" style="497" customWidth="1"/>
    <col min="14851" max="14851" width="11.85546875" style="497" customWidth="1"/>
    <col min="14852" max="14852" width="21.5703125" style="497" bestFit="1" customWidth="1"/>
    <col min="14853" max="14864" width="16.140625" style="497" customWidth="1"/>
    <col min="14865" max="14865" width="11.42578125" style="497"/>
    <col min="14866" max="14866" width="10.85546875" style="497" bestFit="1" customWidth="1"/>
    <col min="14867" max="15104" width="11.42578125" style="497"/>
    <col min="15105" max="15105" width="4" style="497" customWidth="1"/>
    <col min="15106" max="15106" width="14.7109375" style="497" customWidth="1"/>
    <col min="15107" max="15107" width="11.85546875" style="497" customWidth="1"/>
    <col min="15108" max="15108" width="21.5703125" style="497" bestFit="1" customWidth="1"/>
    <col min="15109" max="15120" width="16.140625" style="497" customWidth="1"/>
    <col min="15121" max="15121" width="11.42578125" style="497"/>
    <col min="15122" max="15122" width="10.85546875" style="497" bestFit="1" customWidth="1"/>
    <col min="15123" max="15360" width="11.42578125" style="497"/>
    <col min="15361" max="15361" width="4" style="497" customWidth="1"/>
    <col min="15362" max="15362" width="14.7109375" style="497" customWidth="1"/>
    <col min="15363" max="15363" width="11.85546875" style="497" customWidth="1"/>
    <col min="15364" max="15364" width="21.5703125" style="497" bestFit="1" customWidth="1"/>
    <col min="15365" max="15376" width="16.140625" style="497" customWidth="1"/>
    <col min="15377" max="15377" width="11.42578125" style="497"/>
    <col min="15378" max="15378" width="10.85546875" style="497" bestFit="1" customWidth="1"/>
    <col min="15379" max="15616" width="11.42578125" style="497"/>
    <col min="15617" max="15617" width="4" style="497" customWidth="1"/>
    <col min="15618" max="15618" width="14.7109375" style="497" customWidth="1"/>
    <col min="15619" max="15619" width="11.85546875" style="497" customWidth="1"/>
    <col min="15620" max="15620" width="21.5703125" style="497" bestFit="1" customWidth="1"/>
    <col min="15621" max="15632" width="16.140625" style="497" customWidth="1"/>
    <col min="15633" max="15633" width="11.42578125" style="497"/>
    <col min="15634" max="15634" width="10.85546875" style="497" bestFit="1" customWidth="1"/>
    <col min="15635" max="15872" width="11.42578125" style="497"/>
    <col min="15873" max="15873" width="4" style="497" customWidth="1"/>
    <col min="15874" max="15874" width="14.7109375" style="497" customWidth="1"/>
    <col min="15875" max="15875" width="11.85546875" style="497" customWidth="1"/>
    <col min="15876" max="15876" width="21.5703125" style="497" bestFit="1" customWidth="1"/>
    <col min="15877" max="15888" width="16.140625" style="497" customWidth="1"/>
    <col min="15889" max="15889" width="11.42578125" style="497"/>
    <col min="15890" max="15890" width="10.85546875" style="497" bestFit="1" customWidth="1"/>
    <col min="15891" max="16128" width="11.42578125" style="497"/>
    <col min="16129" max="16129" width="4" style="497" customWidth="1"/>
    <col min="16130" max="16130" width="14.7109375" style="497" customWidth="1"/>
    <col min="16131" max="16131" width="11.85546875" style="497" customWidth="1"/>
    <col min="16132" max="16132" width="21.5703125" style="497" bestFit="1" customWidth="1"/>
    <col min="16133" max="16144" width="16.140625" style="497" customWidth="1"/>
    <col min="16145" max="16145" width="11.42578125" style="497"/>
    <col min="16146" max="16146" width="10.85546875" style="497" bestFit="1" customWidth="1"/>
    <col min="16147" max="16384" width="11.42578125" style="497"/>
  </cols>
  <sheetData>
    <row r="1" spans="2:17" ht="36" customHeight="1" x14ac:dyDescent="0.2">
      <c r="B1" s="752" t="s">
        <v>84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2"/>
    </row>
    <row r="2" spans="2:17" ht="21.7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2:17" ht="13.5" thickTop="1" x14ac:dyDescent="0.2">
      <c r="B3" s="753" t="s">
        <v>32</v>
      </c>
      <c r="C3" s="755" t="s">
        <v>33</v>
      </c>
      <c r="D3" s="757" t="s">
        <v>34</v>
      </c>
      <c r="E3" s="759" t="s">
        <v>35</v>
      </c>
      <c r="F3" s="760"/>
      <c r="G3" s="761"/>
      <c r="H3" s="762" t="s">
        <v>36</v>
      </c>
      <c r="I3" s="763"/>
      <c r="J3" s="763"/>
      <c r="K3" s="763"/>
      <c r="L3" s="763"/>
      <c r="M3" s="763"/>
      <c r="N3" s="763"/>
      <c r="O3" s="763"/>
      <c r="P3" s="764"/>
    </row>
    <row r="4" spans="2:17" ht="116.25" customHeight="1" thickBot="1" x14ac:dyDescent="0.25">
      <c r="B4" s="754"/>
      <c r="C4" s="756"/>
      <c r="D4" s="758"/>
      <c r="E4" s="498" t="s">
        <v>37</v>
      </c>
      <c r="F4" s="14" t="s">
        <v>38</v>
      </c>
      <c r="G4" s="15" t="s">
        <v>39</v>
      </c>
      <c r="H4" s="16" t="s">
        <v>40</v>
      </c>
      <c r="I4" s="17" t="s">
        <v>41</v>
      </c>
      <c r="J4" s="18" t="s">
        <v>42</v>
      </c>
      <c r="K4" s="19" t="s">
        <v>43</v>
      </c>
      <c r="L4" s="19" t="s">
        <v>76</v>
      </c>
      <c r="M4" s="19" t="s">
        <v>77</v>
      </c>
      <c r="N4" s="19" t="s">
        <v>78</v>
      </c>
      <c r="O4" s="18" t="s">
        <v>45</v>
      </c>
      <c r="P4" s="20" t="s">
        <v>46</v>
      </c>
    </row>
    <row r="5" spans="2:17" ht="13.5" thickTop="1" x14ac:dyDescent="0.2">
      <c r="B5" s="743" t="s">
        <v>47</v>
      </c>
      <c r="C5" s="765" t="s">
        <v>48</v>
      </c>
      <c r="D5" s="499" t="s">
        <v>49</v>
      </c>
      <c r="E5" s="649">
        <v>467435594.91999996</v>
      </c>
      <c r="F5" s="650">
        <v>49615178.780000001</v>
      </c>
      <c r="G5" s="651">
        <v>417820416.13999993</v>
      </c>
      <c r="H5" s="652"/>
      <c r="I5" s="653"/>
      <c r="J5" s="654" t="s">
        <v>97</v>
      </c>
      <c r="K5" s="527">
        <v>161177.34</v>
      </c>
      <c r="L5" s="655">
        <v>54250647.149999999</v>
      </c>
      <c r="M5" s="529"/>
      <c r="N5" s="656">
        <v>54250647.149999999</v>
      </c>
      <c r="O5" s="653"/>
      <c r="P5" s="530"/>
    </row>
    <row r="6" spans="2:17" x14ac:dyDescent="0.2">
      <c r="B6" s="744"/>
      <c r="C6" s="766"/>
      <c r="D6" s="500" t="s">
        <v>50</v>
      </c>
      <c r="E6" s="657">
        <v>97216.84</v>
      </c>
      <c r="F6" s="546">
        <v>0</v>
      </c>
      <c r="G6" s="577">
        <v>97216.84</v>
      </c>
      <c r="H6" s="658"/>
      <c r="I6" s="545"/>
      <c r="J6" s="659"/>
      <c r="K6" s="660"/>
      <c r="L6" s="578">
        <v>5306.7</v>
      </c>
      <c r="M6" s="539"/>
      <c r="N6" s="661">
        <v>5306.7</v>
      </c>
      <c r="O6" s="660"/>
      <c r="P6" s="662"/>
    </row>
    <row r="7" spans="2:17" x14ac:dyDescent="0.2">
      <c r="B7" s="744"/>
      <c r="C7" s="766"/>
      <c r="D7" s="500" t="s">
        <v>85</v>
      </c>
      <c r="E7" s="663">
        <v>142958193.15000075</v>
      </c>
      <c r="F7" s="574">
        <v>2547168.37</v>
      </c>
      <c r="G7" s="651">
        <v>140411024.78000075</v>
      </c>
      <c r="H7" s="658"/>
      <c r="I7" s="545"/>
      <c r="J7" s="535" t="s">
        <v>97</v>
      </c>
      <c r="K7" s="664">
        <v>315800.554</v>
      </c>
      <c r="L7" s="665">
        <v>244008163.13999972</v>
      </c>
      <c r="M7" s="549">
        <v>10231.25</v>
      </c>
      <c r="N7" s="666">
        <v>243997931.88999972</v>
      </c>
      <c r="O7" s="545">
        <v>40.6</v>
      </c>
      <c r="P7" s="662"/>
    </row>
    <row r="8" spans="2:17" x14ac:dyDescent="0.2">
      <c r="B8" s="744"/>
      <c r="C8" s="766"/>
      <c r="D8" s="501" t="s">
        <v>52</v>
      </c>
      <c r="E8" s="667" t="s">
        <v>97</v>
      </c>
      <c r="F8" s="546">
        <v>0</v>
      </c>
      <c r="G8" s="668" t="s">
        <v>97</v>
      </c>
      <c r="H8" s="658"/>
      <c r="I8" s="545"/>
      <c r="J8" s="535"/>
      <c r="K8" s="580"/>
      <c r="L8" s="669" t="s">
        <v>97</v>
      </c>
      <c r="M8" s="548"/>
      <c r="N8" s="670" t="s">
        <v>97</v>
      </c>
      <c r="O8" s="545"/>
      <c r="P8" s="662"/>
    </row>
    <row r="9" spans="2:17" x14ac:dyDescent="0.2">
      <c r="B9" s="744"/>
      <c r="C9" s="766"/>
      <c r="D9" s="499" t="s">
        <v>53</v>
      </c>
      <c r="E9" s="671" t="s">
        <v>97</v>
      </c>
      <c r="F9" s="558">
        <v>0</v>
      </c>
      <c r="G9" s="672" t="s">
        <v>97</v>
      </c>
      <c r="H9" s="673"/>
      <c r="I9" s="545"/>
      <c r="J9" s="535"/>
      <c r="K9" s="545"/>
      <c r="L9" s="674" t="s">
        <v>97</v>
      </c>
      <c r="M9" s="549"/>
      <c r="N9" s="666" t="s">
        <v>97</v>
      </c>
      <c r="O9" s="545"/>
      <c r="P9" s="662"/>
    </row>
    <row r="10" spans="2:17" x14ac:dyDescent="0.2">
      <c r="B10" s="744"/>
      <c r="C10" s="767"/>
      <c r="D10" s="502" t="s">
        <v>54</v>
      </c>
      <c r="E10" s="560">
        <v>610547609.99000072</v>
      </c>
      <c r="F10" s="561">
        <v>52162347.149999999</v>
      </c>
      <c r="G10" s="562">
        <v>558385262.84000075</v>
      </c>
      <c r="H10" s="560">
        <v>0</v>
      </c>
      <c r="I10" s="561">
        <v>0</v>
      </c>
      <c r="J10" s="563">
        <v>30224.13</v>
      </c>
      <c r="K10" s="561">
        <v>476977.89399999997</v>
      </c>
      <c r="L10" s="563">
        <v>298265974.72999972</v>
      </c>
      <c r="M10" s="561">
        <v>10231.25</v>
      </c>
      <c r="N10" s="563">
        <v>298255743.47999972</v>
      </c>
      <c r="O10" s="561">
        <v>40.6</v>
      </c>
      <c r="P10" s="562">
        <v>0</v>
      </c>
      <c r="Q10" s="503"/>
    </row>
    <row r="11" spans="2:17" x14ac:dyDescent="0.2">
      <c r="B11" s="744"/>
      <c r="C11" s="766" t="s">
        <v>55</v>
      </c>
      <c r="D11" s="504" t="s">
        <v>49</v>
      </c>
      <c r="E11" s="675">
        <v>24927122.690000001</v>
      </c>
      <c r="F11" s="566">
        <v>629598.32999999996</v>
      </c>
      <c r="G11" s="676">
        <v>24297524.360000003</v>
      </c>
      <c r="H11" s="535"/>
      <c r="I11" s="545"/>
      <c r="J11" s="535"/>
      <c r="K11" s="568" t="s">
        <v>97</v>
      </c>
      <c r="L11" s="552">
        <v>2576574.5999999992</v>
      </c>
      <c r="M11" s="570">
        <v>887.7</v>
      </c>
      <c r="N11" s="677">
        <v>2575686.899999999</v>
      </c>
      <c r="O11" s="545"/>
      <c r="P11" s="662" t="s">
        <v>97</v>
      </c>
    </row>
    <row r="12" spans="2:17" ht="13.5" customHeight="1" x14ac:dyDescent="0.2">
      <c r="B12" s="744"/>
      <c r="C12" s="766"/>
      <c r="D12" s="501" t="s">
        <v>50</v>
      </c>
      <c r="E12" s="675" t="s">
        <v>97</v>
      </c>
      <c r="F12" s="572" t="s">
        <v>97</v>
      </c>
      <c r="G12" s="678">
        <v>1148442.55</v>
      </c>
      <c r="H12" s="535"/>
      <c r="I12" s="545"/>
      <c r="J12" s="535"/>
      <c r="K12" s="545" t="s">
        <v>97</v>
      </c>
      <c r="L12" s="578">
        <v>241316.19999999995</v>
      </c>
      <c r="M12" s="549">
        <v>350</v>
      </c>
      <c r="N12" s="677">
        <v>240966.19999999995</v>
      </c>
      <c r="O12" s="545"/>
      <c r="P12" s="662"/>
    </row>
    <row r="13" spans="2:17" x14ac:dyDescent="0.2">
      <c r="B13" s="744"/>
      <c r="C13" s="766"/>
      <c r="D13" s="501" t="s">
        <v>85</v>
      </c>
      <c r="E13" s="675" t="s">
        <v>97</v>
      </c>
      <c r="F13" s="575" t="s">
        <v>97</v>
      </c>
      <c r="G13" s="679">
        <v>9849816.2599999364</v>
      </c>
      <c r="H13" s="680"/>
      <c r="I13" s="545"/>
      <c r="J13" s="535"/>
      <c r="K13" s="546" t="s">
        <v>97</v>
      </c>
      <c r="L13" s="578">
        <v>1178516.2099999932</v>
      </c>
      <c r="M13" s="579">
        <v>29</v>
      </c>
      <c r="N13" s="677">
        <v>1178487.2099999932</v>
      </c>
      <c r="O13" s="545"/>
      <c r="P13" s="662"/>
      <c r="Q13" s="505"/>
    </row>
    <row r="14" spans="2:17" x14ac:dyDescent="0.2">
      <c r="B14" s="744"/>
      <c r="C14" s="766"/>
      <c r="D14" s="501" t="s">
        <v>52</v>
      </c>
      <c r="E14" s="675" t="s">
        <v>97</v>
      </c>
      <c r="F14" s="580">
        <v>0</v>
      </c>
      <c r="G14" s="681" t="s">
        <v>97</v>
      </c>
      <c r="H14" s="535"/>
      <c r="I14" s="545"/>
      <c r="J14" s="535"/>
      <c r="K14" s="574" t="s">
        <v>97</v>
      </c>
      <c r="L14" s="674" t="s">
        <v>97</v>
      </c>
      <c r="M14" s="570">
        <v>0</v>
      </c>
      <c r="N14" s="677" t="s">
        <v>97</v>
      </c>
      <c r="O14" s="682"/>
      <c r="P14" s="662"/>
    </row>
    <row r="15" spans="2:17" x14ac:dyDescent="0.2">
      <c r="B15" s="744"/>
      <c r="C15" s="766"/>
      <c r="D15" s="506" t="s">
        <v>53</v>
      </c>
      <c r="E15" s="683">
        <v>1935936.2699999998</v>
      </c>
      <c r="F15" s="584">
        <v>0</v>
      </c>
      <c r="G15" s="684">
        <v>1935936.2699999998</v>
      </c>
      <c r="H15" s="535"/>
      <c r="I15" s="587"/>
      <c r="J15" s="589"/>
      <c r="K15" s="588"/>
      <c r="L15" s="685">
        <v>8599</v>
      </c>
      <c r="M15" s="549">
        <v>6141.62</v>
      </c>
      <c r="N15" s="677">
        <v>2457.38</v>
      </c>
      <c r="O15" s="587"/>
      <c r="P15" s="686"/>
    </row>
    <row r="16" spans="2:17" x14ac:dyDescent="0.2">
      <c r="B16" s="744"/>
      <c r="C16" s="767"/>
      <c r="D16" s="502" t="s">
        <v>54</v>
      </c>
      <c r="E16" s="560" t="s">
        <v>97</v>
      </c>
      <c r="F16" s="561">
        <v>662268.32999999996</v>
      </c>
      <c r="G16" s="562" t="s">
        <v>97</v>
      </c>
      <c r="H16" s="560">
        <v>0</v>
      </c>
      <c r="I16" s="561">
        <v>0</v>
      </c>
      <c r="J16" s="563">
        <v>0</v>
      </c>
      <c r="K16" s="561">
        <v>2191.038</v>
      </c>
      <c r="L16" s="563" t="s">
        <v>97</v>
      </c>
      <c r="M16" s="561">
        <v>7408.32</v>
      </c>
      <c r="N16" s="563" t="s">
        <v>97</v>
      </c>
      <c r="O16" s="561">
        <v>0</v>
      </c>
      <c r="P16" s="562" t="s">
        <v>97</v>
      </c>
      <c r="Q16" s="503"/>
    </row>
    <row r="17" spans="2:17" x14ac:dyDescent="0.2">
      <c r="B17" s="744"/>
      <c r="C17" s="766" t="s">
        <v>37</v>
      </c>
      <c r="D17" s="504" t="s">
        <v>49</v>
      </c>
      <c r="E17" s="683">
        <v>492362717.60999995</v>
      </c>
      <c r="F17" s="687">
        <v>50244777.109999999</v>
      </c>
      <c r="G17" s="688">
        <v>442117940.49999994</v>
      </c>
      <c r="H17" s="689">
        <v>0</v>
      </c>
      <c r="I17" s="690">
        <v>0</v>
      </c>
      <c r="J17" s="691" t="s">
        <v>97</v>
      </c>
      <c r="K17" s="690" t="s">
        <v>97</v>
      </c>
      <c r="L17" s="691">
        <v>56827221.75</v>
      </c>
      <c r="M17" s="687">
        <v>887.7</v>
      </c>
      <c r="N17" s="692">
        <v>56826334.049999997</v>
      </c>
      <c r="O17" s="690">
        <v>0</v>
      </c>
      <c r="P17" s="693">
        <v>0.1</v>
      </c>
    </row>
    <row r="18" spans="2:17" x14ac:dyDescent="0.2">
      <c r="B18" s="744"/>
      <c r="C18" s="766"/>
      <c r="D18" s="501" t="s">
        <v>50</v>
      </c>
      <c r="E18" s="683" t="s">
        <v>97</v>
      </c>
      <c r="F18" s="687" t="s">
        <v>97</v>
      </c>
      <c r="G18" s="688">
        <v>1245659.3900000001</v>
      </c>
      <c r="H18" s="691">
        <v>0</v>
      </c>
      <c r="I18" s="690">
        <v>0</v>
      </c>
      <c r="J18" s="691">
        <v>0</v>
      </c>
      <c r="K18" s="690" t="s">
        <v>97</v>
      </c>
      <c r="L18" s="691">
        <v>246622.89999999997</v>
      </c>
      <c r="M18" s="687">
        <v>350</v>
      </c>
      <c r="N18" s="691">
        <v>246272.89999999997</v>
      </c>
      <c r="O18" s="690">
        <v>0</v>
      </c>
      <c r="P18" s="693">
        <v>0</v>
      </c>
    </row>
    <row r="19" spans="2:17" x14ac:dyDescent="0.2">
      <c r="B19" s="744"/>
      <c r="C19" s="766"/>
      <c r="D19" s="501" t="s">
        <v>85</v>
      </c>
      <c r="E19" s="683" t="s">
        <v>97</v>
      </c>
      <c r="F19" s="694" t="s">
        <v>97</v>
      </c>
      <c r="G19" s="695" t="s">
        <v>97</v>
      </c>
      <c r="H19" s="696">
        <v>0</v>
      </c>
      <c r="I19" s="697">
        <v>0</v>
      </c>
      <c r="J19" s="696" t="s">
        <v>97</v>
      </c>
      <c r="K19" s="697" t="s">
        <v>97</v>
      </c>
      <c r="L19" s="696">
        <v>245186679.3499997</v>
      </c>
      <c r="M19" s="694">
        <v>10260.25</v>
      </c>
      <c r="N19" s="698">
        <v>245176419.0999997</v>
      </c>
      <c r="O19" s="697">
        <v>40.6</v>
      </c>
      <c r="P19" s="699">
        <v>0</v>
      </c>
    </row>
    <row r="20" spans="2:17" x14ac:dyDescent="0.2">
      <c r="B20" s="744"/>
      <c r="C20" s="766"/>
      <c r="D20" s="501" t="s">
        <v>52</v>
      </c>
      <c r="E20" s="683">
        <v>10527</v>
      </c>
      <c r="F20" s="694">
        <v>0</v>
      </c>
      <c r="G20" s="695">
        <v>10527</v>
      </c>
      <c r="H20" s="696">
        <v>0</v>
      </c>
      <c r="I20" s="697">
        <v>0</v>
      </c>
      <c r="J20" s="696">
        <v>0</v>
      </c>
      <c r="K20" s="697" t="s">
        <v>97</v>
      </c>
      <c r="L20" s="696" t="s">
        <v>97</v>
      </c>
      <c r="M20" s="694">
        <v>0</v>
      </c>
      <c r="N20" s="696" t="s">
        <v>97</v>
      </c>
      <c r="O20" s="697">
        <v>0</v>
      </c>
      <c r="P20" s="699">
        <v>0</v>
      </c>
    </row>
    <row r="21" spans="2:17" x14ac:dyDescent="0.2">
      <c r="B21" s="744"/>
      <c r="C21" s="766"/>
      <c r="D21" s="506" t="s">
        <v>53</v>
      </c>
      <c r="E21" s="683" t="s">
        <v>97</v>
      </c>
      <c r="F21" s="700">
        <v>0</v>
      </c>
      <c r="G21" s="701" t="s">
        <v>97</v>
      </c>
      <c r="H21" s="702">
        <v>0</v>
      </c>
      <c r="I21" s="703">
        <v>0</v>
      </c>
      <c r="J21" s="702">
        <v>0</v>
      </c>
      <c r="K21" s="703">
        <v>0</v>
      </c>
      <c r="L21" s="702" t="s">
        <v>97</v>
      </c>
      <c r="M21" s="704">
        <v>6141.62</v>
      </c>
      <c r="N21" s="705" t="s">
        <v>97</v>
      </c>
      <c r="O21" s="703">
        <v>0</v>
      </c>
      <c r="P21" s="706">
        <v>0</v>
      </c>
    </row>
    <row r="22" spans="2:17" x14ac:dyDescent="0.2">
      <c r="B22" s="745"/>
      <c r="C22" s="767"/>
      <c r="D22" s="502" t="s">
        <v>54</v>
      </c>
      <c r="E22" s="563" t="s">
        <v>97</v>
      </c>
      <c r="F22" s="561">
        <v>52824615.479999997</v>
      </c>
      <c r="G22" s="562" t="s">
        <v>97</v>
      </c>
      <c r="H22" s="563">
        <v>0</v>
      </c>
      <c r="I22" s="561">
        <v>0</v>
      </c>
      <c r="J22" s="563" t="s">
        <v>97</v>
      </c>
      <c r="K22" s="561">
        <v>479168.93200000003</v>
      </c>
      <c r="L22" s="563" t="s">
        <v>97</v>
      </c>
      <c r="M22" s="561">
        <v>17639.57</v>
      </c>
      <c r="N22" s="563">
        <v>302253566.16999972</v>
      </c>
      <c r="O22" s="561">
        <v>40.6</v>
      </c>
      <c r="P22" s="562">
        <v>0.1</v>
      </c>
      <c r="Q22" s="503"/>
    </row>
    <row r="23" spans="2:17" x14ac:dyDescent="0.2">
      <c r="B23" s="749" t="s">
        <v>56</v>
      </c>
      <c r="C23" s="766" t="s">
        <v>57</v>
      </c>
      <c r="D23" s="507" t="s">
        <v>49</v>
      </c>
      <c r="E23" s="675">
        <v>70722551.360000029</v>
      </c>
      <c r="F23" s="614">
        <v>14385058.83</v>
      </c>
      <c r="G23" s="707">
        <v>56337492.530000031</v>
      </c>
      <c r="H23" s="535">
        <v>335898.15</v>
      </c>
      <c r="I23" s="545">
        <v>37211.4</v>
      </c>
      <c r="J23" s="535">
        <v>2478.1800000000003</v>
      </c>
      <c r="K23" s="545">
        <v>42936.460999999996</v>
      </c>
      <c r="L23" s="708">
        <v>16671475.979999997</v>
      </c>
      <c r="M23" s="574">
        <v>4174</v>
      </c>
      <c r="N23" s="578">
        <v>16667301.979999997</v>
      </c>
      <c r="O23" s="568">
        <v>389.87</v>
      </c>
      <c r="P23" s="709">
        <v>175.922</v>
      </c>
    </row>
    <row r="24" spans="2:17" ht="13.5" customHeight="1" x14ac:dyDescent="0.2">
      <c r="B24" s="744"/>
      <c r="C24" s="766"/>
      <c r="D24" s="501" t="s">
        <v>50</v>
      </c>
      <c r="E24" s="675" t="s">
        <v>97</v>
      </c>
      <c r="F24" s="710">
        <v>0</v>
      </c>
      <c r="G24" s="676" t="s">
        <v>97</v>
      </c>
      <c r="H24" s="711"/>
      <c r="I24" s="568"/>
      <c r="J24" s="711" t="s">
        <v>97</v>
      </c>
      <c r="K24" s="574" t="s">
        <v>97</v>
      </c>
      <c r="L24" s="578" t="s">
        <v>97</v>
      </c>
      <c r="M24" s="574"/>
      <c r="N24" s="578" t="s">
        <v>97</v>
      </c>
      <c r="O24" s="568"/>
      <c r="P24" s="709" t="s">
        <v>97</v>
      </c>
    </row>
    <row r="25" spans="2:17" x14ac:dyDescent="0.2">
      <c r="B25" s="744"/>
      <c r="C25" s="766"/>
      <c r="D25" s="506" t="s">
        <v>53</v>
      </c>
      <c r="E25" s="675" t="s">
        <v>97</v>
      </c>
      <c r="F25" s="584"/>
      <c r="G25" s="674" t="s">
        <v>97</v>
      </c>
      <c r="H25" s="712"/>
      <c r="I25" s="621"/>
      <c r="J25" s="713"/>
      <c r="K25" s="621"/>
      <c r="L25" s="674" t="s">
        <v>97</v>
      </c>
      <c r="M25" s="558"/>
      <c r="N25" s="578" t="s">
        <v>97</v>
      </c>
      <c r="O25" s="621"/>
      <c r="P25" s="714"/>
    </row>
    <row r="26" spans="2:17" ht="13.5" thickBot="1" x14ac:dyDescent="0.25">
      <c r="B26" s="750"/>
      <c r="C26" s="751"/>
      <c r="D26" s="508" t="s">
        <v>54</v>
      </c>
      <c r="E26" s="625">
        <v>70865765.170000032</v>
      </c>
      <c r="F26" s="715">
        <v>14385058.83</v>
      </c>
      <c r="G26" s="624">
        <v>56480706.340000033</v>
      </c>
      <c r="H26" s="625">
        <v>335898.15</v>
      </c>
      <c r="I26" s="715">
        <v>37211.4</v>
      </c>
      <c r="J26" s="625" t="s">
        <v>97</v>
      </c>
      <c r="K26" s="715" t="s">
        <v>97</v>
      </c>
      <c r="L26" s="625">
        <v>16676607.979999997</v>
      </c>
      <c r="M26" s="715">
        <v>4174</v>
      </c>
      <c r="N26" s="625">
        <v>16672433.979999997</v>
      </c>
      <c r="O26" s="715">
        <v>389.87</v>
      </c>
      <c r="P26" s="625" t="s">
        <v>97</v>
      </c>
      <c r="Q26" s="503"/>
    </row>
    <row r="27" spans="2:17" x14ac:dyDescent="0.2">
      <c r="B27" s="737" t="s">
        <v>58</v>
      </c>
      <c r="C27" s="738"/>
      <c r="D27" s="509" t="s">
        <v>49</v>
      </c>
      <c r="E27" s="716">
        <v>563085268.97000003</v>
      </c>
      <c r="F27" s="694">
        <v>64629835.939999998</v>
      </c>
      <c r="G27" s="695">
        <v>498455433.02999997</v>
      </c>
      <c r="H27" s="717">
        <v>335898.15</v>
      </c>
      <c r="I27" s="694">
        <v>37211.4</v>
      </c>
      <c r="J27" s="698" t="s">
        <v>97</v>
      </c>
      <c r="K27" s="694" t="s">
        <v>97</v>
      </c>
      <c r="L27" s="718">
        <v>73498697.729999989</v>
      </c>
      <c r="M27" s="719">
        <v>5061.7</v>
      </c>
      <c r="N27" s="718">
        <v>73493636.030000001</v>
      </c>
      <c r="O27" s="719">
        <v>389.87</v>
      </c>
      <c r="P27" s="720" t="s">
        <v>97</v>
      </c>
    </row>
    <row r="28" spans="2:17" x14ac:dyDescent="0.2">
      <c r="B28" s="739"/>
      <c r="C28" s="740"/>
      <c r="D28" s="510" t="s">
        <v>50</v>
      </c>
      <c r="E28" s="683">
        <v>1395829.3900000001</v>
      </c>
      <c r="F28" s="687">
        <v>25170</v>
      </c>
      <c r="G28" s="688">
        <v>1370659.3900000001</v>
      </c>
      <c r="H28" s="721">
        <v>0</v>
      </c>
      <c r="I28" s="687">
        <v>0</v>
      </c>
      <c r="J28" s="683" t="s">
        <v>97</v>
      </c>
      <c r="K28" s="687" t="s">
        <v>97</v>
      </c>
      <c r="L28" s="683" t="s">
        <v>97</v>
      </c>
      <c r="M28" s="687" t="s">
        <v>97</v>
      </c>
      <c r="N28" s="683" t="s">
        <v>97</v>
      </c>
      <c r="O28" s="687">
        <v>0</v>
      </c>
      <c r="P28" s="722" t="s">
        <v>97</v>
      </c>
    </row>
    <row r="29" spans="2:17" x14ac:dyDescent="0.2">
      <c r="B29" s="739"/>
      <c r="C29" s="740"/>
      <c r="D29" s="510" t="s">
        <v>85</v>
      </c>
      <c r="E29" s="698" t="s">
        <v>97</v>
      </c>
      <c r="F29" s="694" t="s">
        <v>97</v>
      </c>
      <c r="G29" s="695" t="s">
        <v>97</v>
      </c>
      <c r="H29" s="698">
        <v>0</v>
      </c>
      <c r="I29" s="694">
        <v>0</v>
      </c>
      <c r="J29" s="698" t="s">
        <v>97</v>
      </c>
      <c r="K29" s="694" t="s">
        <v>97</v>
      </c>
      <c r="L29" s="698">
        <v>245186679.3499997</v>
      </c>
      <c r="M29" s="694">
        <v>10260.25</v>
      </c>
      <c r="N29" s="698">
        <v>245176419.0999997</v>
      </c>
      <c r="O29" s="694">
        <v>40.6</v>
      </c>
      <c r="P29" s="723">
        <v>0</v>
      </c>
    </row>
    <row r="30" spans="2:17" x14ac:dyDescent="0.2">
      <c r="B30" s="739"/>
      <c r="C30" s="740"/>
      <c r="D30" s="510" t="s">
        <v>52</v>
      </c>
      <c r="E30" s="698">
        <v>10527</v>
      </c>
      <c r="F30" s="694">
        <v>0</v>
      </c>
      <c r="G30" s="695">
        <v>10527</v>
      </c>
      <c r="H30" s="698">
        <v>0</v>
      </c>
      <c r="I30" s="694">
        <v>0</v>
      </c>
      <c r="J30" s="698">
        <v>0</v>
      </c>
      <c r="K30" s="694" t="s">
        <v>97</v>
      </c>
      <c r="L30" s="698" t="s">
        <v>97</v>
      </c>
      <c r="M30" s="694">
        <v>0</v>
      </c>
      <c r="N30" s="698">
        <v>394.8</v>
      </c>
      <c r="O30" s="694">
        <v>0</v>
      </c>
      <c r="P30" s="723">
        <v>0</v>
      </c>
    </row>
    <row r="31" spans="2:17" x14ac:dyDescent="0.2">
      <c r="B31" s="739"/>
      <c r="C31" s="740"/>
      <c r="D31" s="509" t="s">
        <v>53</v>
      </c>
      <c r="E31" s="724">
        <v>2008328.16</v>
      </c>
      <c r="F31" s="725">
        <v>0</v>
      </c>
      <c r="G31" s="726">
        <v>2008328.16</v>
      </c>
      <c r="H31" s="724">
        <v>0</v>
      </c>
      <c r="I31" s="725">
        <v>0</v>
      </c>
      <c r="J31" s="724">
        <v>0</v>
      </c>
      <c r="K31" s="725">
        <v>0</v>
      </c>
      <c r="L31" s="727">
        <v>10418.94</v>
      </c>
      <c r="M31" s="727">
        <v>6141.62</v>
      </c>
      <c r="N31" s="724">
        <v>4277.32</v>
      </c>
      <c r="O31" s="725">
        <v>0</v>
      </c>
      <c r="P31" s="728">
        <v>0</v>
      </c>
    </row>
    <row r="32" spans="2:17" ht="13.5" thickBot="1" x14ac:dyDescent="0.25">
      <c r="B32" s="741"/>
      <c r="C32" s="742"/>
      <c r="D32" s="511" t="s">
        <v>37</v>
      </c>
      <c r="E32" s="646">
        <v>719315462.93000066</v>
      </c>
      <c r="F32" s="729">
        <v>67209674.310000002</v>
      </c>
      <c r="G32" s="645">
        <v>652105788.6200006</v>
      </c>
      <c r="H32" s="646">
        <v>335898.15</v>
      </c>
      <c r="I32" s="729">
        <v>37211.4</v>
      </c>
      <c r="J32" s="646">
        <v>32749.31</v>
      </c>
      <c r="K32" s="729">
        <v>522110.89299999998</v>
      </c>
      <c r="L32" s="645">
        <v>318947813.71999967</v>
      </c>
      <c r="M32" s="645" t="s">
        <v>97</v>
      </c>
      <c r="N32" s="646" t="s">
        <v>97</v>
      </c>
      <c r="O32" s="729">
        <v>430.47</v>
      </c>
      <c r="P32" s="646">
        <v>214.21199999999999</v>
      </c>
      <c r="Q32" s="503"/>
    </row>
    <row r="33" spans="2:16" ht="15" customHeight="1" thickTop="1" x14ac:dyDescent="0.2">
      <c r="B33" s="512"/>
      <c r="C33" s="512"/>
      <c r="D33" s="512"/>
      <c r="E33" s="512"/>
      <c r="F33" s="512"/>
      <c r="G33" s="512"/>
      <c r="H33" s="512"/>
      <c r="I33" s="512"/>
      <c r="J33" s="512"/>
      <c r="K33" s="512"/>
      <c r="L33" s="512"/>
      <c r="M33" s="512"/>
      <c r="N33" s="512"/>
      <c r="O33" s="512"/>
      <c r="P33" s="512"/>
    </row>
    <row r="34" spans="2:16" x14ac:dyDescent="0.2">
      <c r="B34" s="497" t="s">
        <v>59</v>
      </c>
      <c r="E34" s="513"/>
      <c r="F34" s="513"/>
      <c r="G34" s="513"/>
      <c r="H34" s="513"/>
      <c r="I34" s="513"/>
      <c r="J34" s="513"/>
      <c r="K34" s="513"/>
      <c r="L34" s="513"/>
      <c r="M34" s="513"/>
      <c r="N34" s="513"/>
      <c r="O34" s="513"/>
      <c r="P34" s="513"/>
    </row>
    <row r="35" spans="2:16" x14ac:dyDescent="0.2">
      <c r="B35" s="497" t="s">
        <v>98</v>
      </c>
    </row>
    <row r="36" spans="2:16" x14ac:dyDescent="0.2">
      <c r="E36" s="513"/>
      <c r="F36" s="513"/>
      <c r="G36" s="513"/>
      <c r="H36" s="513"/>
      <c r="I36" s="513"/>
      <c r="J36" s="513"/>
      <c r="K36" s="513"/>
      <c r="L36" s="513"/>
      <c r="O36" s="513"/>
      <c r="P36" s="513"/>
    </row>
  </sheetData>
  <mergeCells count="13">
    <mergeCell ref="B1:P1"/>
    <mergeCell ref="B3:B4"/>
    <mergeCell ref="C3:C4"/>
    <mergeCell ref="D3:D4"/>
    <mergeCell ref="E3:G3"/>
    <mergeCell ref="H3:P3"/>
    <mergeCell ref="B27:C32"/>
    <mergeCell ref="B5:B22"/>
    <mergeCell ref="C5:C10"/>
    <mergeCell ref="C11:C16"/>
    <mergeCell ref="C17:C22"/>
    <mergeCell ref="B23:B26"/>
    <mergeCell ref="C23:C26"/>
  </mergeCells>
  <pageMargins left="0.23622047244094491" right="0.23622047244094491" top="0.74803149606299213" bottom="0.74803149606299213" header="0.31496062992125984" footer="0.31496062992125984"/>
  <pageSetup paperSize="9" scale="58" orientation="landscape" r:id="rId1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zoomScale="85" zoomScaleNormal="85" workbookViewId="0"/>
  </sheetViews>
  <sheetFormatPr baseColWidth="10" defaultRowHeight="11.25" x14ac:dyDescent="0.2"/>
  <cols>
    <col min="1" max="1" width="4" style="11" customWidth="1"/>
    <col min="2" max="2" width="14.7109375" style="11" customWidth="1"/>
    <col min="3" max="3" width="11.85546875" style="11" customWidth="1"/>
    <col min="4" max="4" width="21.5703125" style="11" bestFit="1" customWidth="1"/>
    <col min="5" max="16" width="16.140625" style="11" customWidth="1"/>
    <col min="17" max="17" width="10" style="11" customWidth="1"/>
    <col min="18" max="256" width="11.42578125" style="11"/>
    <col min="257" max="257" width="4" style="11" customWidth="1"/>
    <col min="258" max="258" width="14.7109375" style="11" customWidth="1"/>
    <col min="259" max="259" width="11.85546875" style="11" customWidth="1"/>
    <col min="260" max="260" width="21.5703125" style="11" bestFit="1" customWidth="1"/>
    <col min="261" max="272" width="16.140625" style="11" customWidth="1"/>
    <col min="273" max="273" width="10" style="11" customWidth="1"/>
    <col min="274" max="512" width="11.42578125" style="11"/>
    <col min="513" max="513" width="4" style="11" customWidth="1"/>
    <col min="514" max="514" width="14.7109375" style="11" customWidth="1"/>
    <col min="515" max="515" width="11.85546875" style="11" customWidth="1"/>
    <col min="516" max="516" width="21.5703125" style="11" bestFit="1" customWidth="1"/>
    <col min="517" max="528" width="16.140625" style="11" customWidth="1"/>
    <col min="529" max="529" width="10" style="11" customWidth="1"/>
    <col min="530" max="768" width="11.42578125" style="11"/>
    <col min="769" max="769" width="4" style="11" customWidth="1"/>
    <col min="770" max="770" width="14.7109375" style="11" customWidth="1"/>
    <col min="771" max="771" width="11.85546875" style="11" customWidth="1"/>
    <col min="772" max="772" width="21.5703125" style="11" bestFit="1" customWidth="1"/>
    <col min="773" max="784" width="16.140625" style="11" customWidth="1"/>
    <col min="785" max="785" width="10" style="11" customWidth="1"/>
    <col min="786" max="1024" width="11.42578125" style="11"/>
    <col min="1025" max="1025" width="4" style="11" customWidth="1"/>
    <col min="1026" max="1026" width="14.7109375" style="11" customWidth="1"/>
    <col min="1027" max="1027" width="11.85546875" style="11" customWidth="1"/>
    <col min="1028" max="1028" width="21.5703125" style="11" bestFit="1" customWidth="1"/>
    <col min="1029" max="1040" width="16.140625" style="11" customWidth="1"/>
    <col min="1041" max="1041" width="10" style="11" customWidth="1"/>
    <col min="1042" max="1280" width="11.42578125" style="11"/>
    <col min="1281" max="1281" width="4" style="11" customWidth="1"/>
    <col min="1282" max="1282" width="14.7109375" style="11" customWidth="1"/>
    <col min="1283" max="1283" width="11.85546875" style="11" customWidth="1"/>
    <col min="1284" max="1284" width="21.5703125" style="11" bestFit="1" customWidth="1"/>
    <col min="1285" max="1296" width="16.140625" style="11" customWidth="1"/>
    <col min="1297" max="1297" width="10" style="11" customWidth="1"/>
    <col min="1298" max="1536" width="11.42578125" style="11"/>
    <col min="1537" max="1537" width="4" style="11" customWidth="1"/>
    <col min="1538" max="1538" width="14.7109375" style="11" customWidth="1"/>
    <col min="1539" max="1539" width="11.85546875" style="11" customWidth="1"/>
    <col min="1540" max="1540" width="21.5703125" style="11" bestFit="1" customWidth="1"/>
    <col min="1541" max="1552" width="16.140625" style="11" customWidth="1"/>
    <col min="1553" max="1553" width="10" style="11" customWidth="1"/>
    <col min="1554" max="1792" width="11.42578125" style="11"/>
    <col min="1793" max="1793" width="4" style="11" customWidth="1"/>
    <col min="1794" max="1794" width="14.7109375" style="11" customWidth="1"/>
    <col min="1795" max="1795" width="11.85546875" style="11" customWidth="1"/>
    <col min="1796" max="1796" width="21.5703125" style="11" bestFit="1" customWidth="1"/>
    <col min="1797" max="1808" width="16.140625" style="11" customWidth="1"/>
    <col min="1809" max="1809" width="10" style="11" customWidth="1"/>
    <col min="1810" max="2048" width="11.42578125" style="11"/>
    <col min="2049" max="2049" width="4" style="11" customWidth="1"/>
    <col min="2050" max="2050" width="14.7109375" style="11" customWidth="1"/>
    <col min="2051" max="2051" width="11.85546875" style="11" customWidth="1"/>
    <col min="2052" max="2052" width="21.5703125" style="11" bestFit="1" customWidth="1"/>
    <col min="2053" max="2064" width="16.140625" style="11" customWidth="1"/>
    <col min="2065" max="2065" width="10" style="11" customWidth="1"/>
    <col min="2066" max="2304" width="11.42578125" style="11"/>
    <col min="2305" max="2305" width="4" style="11" customWidth="1"/>
    <col min="2306" max="2306" width="14.7109375" style="11" customWidth="1"/>
    <col min="2307" max="2307" width="11.85546875" style="11" customWidth="1"/>
    <col min="2308" max="2308" width="21.5703125" style="11" bestFit="1" customWidth="1"/>
    <col min="2309" max="2320" width="16.140625" style="11" customWidth="1"/>
    <col min="2321" max="2321" width="10" style="11" customWidth="1"/>
    <col min="2322" max="2560" width="11.42578125" style="11"/>
    <col min="2561" max="2561" width="4" style="11" customWidth="1"/>
    <col min="2562" max="2562" width="14.7109375" style="11" customWidth="1"/>
    <col min="2563" max="2563" width="11.85546875" style="11" customWidth="1"/>
    <col min="2564" max="2564" width="21.5703125" style="11" bestFit="1" customWidth="1"/>
    <col min="2565" max="2576" width="16.140625" style="11" customWidth="1"/>
    <col min="2577" max="2577" width="10" style="11" customWidth="1"/>
    <col min="2578" max="2816" width="11.42578125" style="11"/>
    <col min="2817" max="2817" width="4" style="11" customWidth="1"/>
    <col min="2818" max="2818" width="14.7109375" style="11" customWidth="1"/>
    <col min="2819" max="2819" width="11.85546875" style="11" customWidth="1"/>
    <col min="2820" max="2820" width="21.5703125" style="11" bestFit="1" customWidth="1"/>
    <col min="2821" max="2832" width="16.140625" style="11" customWidth="1"/>
    <col min="2833" max="2833" width="10" style="11" customWidth="1"/>
    <col min="2834" max="3072" width="11.42578125" style="11"/>
    <col min="3073" max="3073" width="4" style="11" customWidth="1"/>
    <col min="3074" max="3074" width="14.7109375" style="11" customWidth="1"/>
    <col min="3075" max="3075" width="11.85546875" style="11" customWidth="1"/>
    <col min="3076" max="3076" width="21.5703125" style="11" bestFit="1" customWidth="1"/>
    <col min="3077" max="3088" width="16.140625" style="11" customWidth="1"/>
    <col min="3089" max="3089" width="10" style="11" customWidth="1"/>
    <col min="3090" max="3328" width="11.42578125" style="11"/>
    <col min="3329" max="3329" width="4" style="11" customWidth="1"/>
    <col min="3330" max="3330" width="14.7109375" style="11" customWidth="1"/>
    <col min="3331" max="3331" width="11.85546875" style="11" customWidth="1"/>
    <col min="3332" max="3332" width="21.5703125" style="11" bestFit="1" customWidth="1"/>
    <col min="3333" max="3344" width="16.140625" style="11" customWidth="1"/>
    <col min="3345" max="3345" width="10" style="11" customWidth="1"/>
    <col min="3346" max="3584" width="11.42578125" style="11"/>
    <col min="3585" max="3585" width="4" style="11" customWidth="1"/>
    <col min="3586" max="3586" width="14.7109375" style="11" customWidth="1"/>
    <col min="3587" max="3587" width="11.85546875" style="11" customWidth="1"/>
    <col min="3588" max="3588" width="21.5703125" style="11" bestFit="1" customWidth="1"/>
    <col min="3589" max="3600" width="16.140625" style="11" customWidth="1"/>
    <col min="3601" max="3601" width="10" style="11" customWidth="1"/>
    <col min="3602" max="3840" width="11.42578125" style="11"/>
    <col min="3841" max="3841" width="4" style="11" customWidth="1"/>
    <col min="3842" max="3842" width="14.7109375" style="11" customWidth="1"/>
    <col min="3843" max="3843" width="11.85546875" style="11" customWidth="1"/>
    <col min="3844" max="3844" width="21.5703125" style="11" bestFit="1" customWidth="1"/>
    <col min="3845" max="3856" width="16.140625" style="11" customWidth="1"/>
    <col min="3857" max="3857" width="10" style="11" customWidth="1"/>
    <col min="3858" max="4096" width="11.42578125" style="11"/>
    <col min="4097" max="4097" width="4" style="11" customWidth="1"/>
    <col min="4098" max="4098" width="14.7109375" style="11" customWidth="1"/>
    <col min="4099" max="4099" width="11.85546875" style="11" customWidth="1"/>
    <col min="4100" max="4100" width="21.5703125" style="11" bestFit="1" customWidth="1"/>
    <col min="4101" max="4112" width="16.140625" style="11" customWidth="1"/>
    <col min="4113" max="4113" width="10" style="11" customWidth="1"/>
    <col min="4114" max="4352" width="11.42578125" style="11"/>
    <col min="4353" max="4353" width="4" style="11" customWidth="1"/>
    <col min="4354" max="4354" width="14.7109375" style="11" customWidth="1"/>
    <col min="4355" max="4355" width="11.85546875" style="11" customWidth="1"/>
    <col min="4356" max="4356" width="21.5703125" style="11" bestFit="1" customWidth="1"/>
    <col min="4357" max="4368" width="16.140625" style="11" customWidth="1"/>
    <col min="4369" max="4369" width="10" style="11" customWidth="1"/>
    <col min="4370" max="4608" width="11.42578125" style="11"/>
    <col min="4609" max="4609" width="4" style="11" customWidth="1"/>
    <col min="4610" max="4610" width="14.7109375" style="11" customWidth="1"/>
    <col min="4611" max="4611" width="11.85546875" style="11" customWidth="1"/>
    <col min="4612" max="4612" width="21.5703125" style="11" bestFit="1" customWidth="1"/>
    <col min="4613" max="4624" width="16.140625" style="11" customWidth="1"/>
    <col min="4625" max="4625" width="10" style="11" customWidth="1"/>
    <col min="4626" max="4864" width="11.42578125" style="11"/>
    <col min="4865" max="4865" width="4" style="11" customWidth="1"/>
    <col min="4866" max="4866" width="14.7109375" style="11" customWidth="1"/>
    <col min="4867" max="4867" width="11.85546875" style="11" customWidth="1"/>
    <col min="4868" max="4868" width="21.5703125" style="11" bestFit="1" customWidth="1"/>
    <col min="4869" max="4880" width="16.140625" style="11" customWidth="1"/>
    <col min="4881" max="4881" width="10" style="11" customWidth="1"/>
    <col min="4882" max="5120" width="11.42578125" style="11"/>
    <col min="5121" max="5121" width="4" style="11" customWidth="1"/>
    <col min="5122" max="5122" width="14.7109375" style="11" customWidth="1"/>
    <col min="5123" max="5123" width="11.85546875" style="11" customWidth="1"/>
    <col min="5124" max="5124" width="21.5703125" style="11" bestFit="1" customWidth="1"/>
    <col min="5125" max="5136" width="16.140625" style="11" customWidth="1"/>
    <col min="5137" max="5137" width="10" style="11" customWidth="1"/>
    <col min="5138" max="5376" width="11.42578125" style="11"/>
    <col min="5377" max="5377" width="4" style="11" customWidth="1"/>
    <col min="5378" max="5378" width="14.7109375" style="11" customWidth="1"/>
    <col min="5379" max="5379" width="11.85546875" style="11" customWidth="1"/>
    <col min="5380" max="5380" width="21.5703125" style="11" bestFit="1" customWidth="1"/>
    <col min="5381" max="5392" width="16.140625" style="11" customWidth="1"/>
    <col min="5393" max="5393" width="10" style="11" customWidth="1"/>
    <col min="5394" max="5632" width="11.42578125" style="11"/>
    <col min="5633" max="5633" width="4" style="11" customWidth="1"/>
    <col min="5634" max="5634" width="14.7109375" style="11" customWidth="1"/>
    <col min="5635" max="5635" width="11.85546875" style="11" customWidth="1"/>
    <col min="5636" max="5636" width="21.5703125" style="11" bestFit="1" customWidth="1"/>
    <col min="5637" max="5648" width="16.140625" style="11" customWidth="1"/>
    <col min="5649" max="5649" width="10" style="11" customWidth="1"/>
    <col min="5650" max="5888" width="11.42578125" style="11"/>
    <col min="5889" max="5889" width="4" style="11" customWidth="1"/>
    <col min="5890" max="5890" width="14.7109375" style="11" customWidth="1"/>
    <col min="5891" max="5891" width="11.85546875" style="11" customWidth="1"/>
    <col min="5892" max="5892" width="21.5703125" style="11" bestFit="1" customWidth="1"/>
    <col min="5893" max="5904" width="16.140625" style="11" customWidth="1"/>
    <col min="5905" max="5905" width="10" style="11" customWidth="1"/>
    <col min="5906" max="6144" width="11.42578125" style="11"/>
    <col min="6145" max="6145" width="4" style="11" customWidth="1"/>
    <col min="6146" max="6146" width="14.7109375" style="11" customWidth="1"/>
    <col min="6147" max="6147" width="11.85546875" style="11" customWidth="1"/>
    <col min="6148" max="6148" width="21.5703125" style="11" bestFit="1" customWidth="1"/>
    <col min="6149" max="6160" width="16.140625" style="11" customWidth="1"/>
    <col min="6161" max="6161" width="10" style="11" customWidth="1"/>
    <col min="6162" max="6400" width="11.42578125" style="11"/>
    <col min="6401" max="6401" width="4" style="11" customWidth="1"/>
    <col min="6402" max="6402" width="14.7109375" style="11" customWidth="1"/>
    <col min="6403" max="6403" width="11.85546875" style="11" customWidth="1"/>
    <col min="6404" max="6404" width="21.5703125" style="11" bestFit="1" customWidth="1"/>
    <col min="6405" max="6416" width="16.140625" style="11" customWidth="1"/>
    <col min="6417" max="6417" width="10" style="11" customWidth="1"/>
    <col min="6418" max="6656" width="11.42578125" style="11"/>
    <col min="6657" max="6657" width="4" style="11" customWidth="1"/>
    <col min="6658" max="6658" width="14.7109375" style="11" customWidth="1"/>
    <col min="6659" max="6659" width="11.85546875" style="11" customWidth="1"/>
    <col min="6660" max="6660" width="21.5703125" style="11" bestFit="1" customWidth="1"/>
    <col min="6661" max="6672" width="16.140625" style="11" customWidth="1"/>
    <col min="6673" max="6673" width="10" style="11" customWidth="1"/>
    <col min="6674" max="6912" width="11.42578125" style="11"/>
    <col min="6913" max="6913" width="4" style="11" customWidth="1"/>
    <col min="6914" max="6914" width="14.7109375" style="11" customWidth="1"/>
    <col min="6915" max="6915" width="11.85546875" style="11" customWidth="1"/>
    <col min="6916" max="6916" width="21.5703125" style="11" bestFit="1" customWidth="1"/>
    <col min="6917" max="6928" width="16.140625" style="11" customWidth="1"/>
    <col min="6929" max="6929" width="10" style="11" customWidth="1"/>
    <col min="6930" max="7168" width="11.42578125" style="11"/>
    <col min="7169" max="7169" width="4" style="11" customWidth="1"/>
    <col min="7170" max="7170" width="14.7109375" style="11" customWidth="1"/>
    <col min="7171" max="7171" width="11.85546875" style="11" customWidth="1"/>
    <col min="7172" max="7172" width="21.5703125" style="11" bestFit="1" customWidth="1"/>
    <col min="7173" max="7184" width="16.140625" style="11" customWidth="1"/>
    <col min="7185" max="7185" width="10" style="11" customWidth="1"/>
    <col min="7186" max="7424" width="11.42578125" style="11"/>
    <col min="7425" max="7425" width="4" style="11" customWidth="1"/>
    <col min="7426" max="7426" width="14.7109375" style="11" customWidth="1"/>
    <col min="7427" max="7427" width="11.85546875" style="11" customWidth="1"/>
    <col min="7428" max="7428" width="21.5703125" style="11" bestFit="1" customWidth="1"/>
    <col min="7429" max="7440" width="16.140625" style="11" customWidth="1"/>
    <col min="7441" max="7441" width="10" style="11" customWidth="1"/>
    <col min="7442" max="7680" width="11.42578125" style="11"/>
    <col min="7681" max="7681" width="4" style="11" customWidth="1"/>
    <col min="7682" max="7682" width="14.7109375" style="11" customWidth="1"/>
    <col min="7683" max="7683" width="11.85546875" style="11" customWidth="1"/>
    <col min="7684" max="7684" width="21.5703125" style="11" bestFit="1" customWidth="1"/>
    <col min="7685" max="7696" width="16.140625" style="11" customWidth="1"/>
    <col min="7697" max="7697" width="10" style="11" customWidth="1"/>
    <col min="7698" max="7936" width="11.42578125" style="11"/>
    <col min="7937" max="7937" width="4" style="11" customWidth="1"/>
    <col min="7938" max="7938" width="14.7109375" style="11" customWidth="1"/>
    <col min="7939" max="7939" width="11.85546875" style="11" customWidth="1"/>
    <col min="7940" max="7940" width="21.5703125" style="11" bestFit="1" customWidth="1"/>
    <col min="7941" max="7952" width="16.140625" style="11" customWidth="1"/>
    <col min="7953" max="7953" width="10" style="11" customWidth="1"/>
    <col min="7954" max="8192" width="11.42578125" style="11"/>
    <col min="8193" max="8193" width="4" style="11" customWidth="1"/>
    <col min="8194" max="8194" width="14.7109375" style="11" customWidth="1"/>
    <col min="8195" max="8195" width="11.85546875" style="11" customWidth="1"/>
    <col min="8196" max="8196" width="21.5703125" style="11" bestFit="1" customWidth="1"/>
    <col min="8197" max="8208" width="16.140625" style="11" customWidth="1"/>
    <col min="8209" max="8209" width="10" style="11" customWidth="1"/>
    <col min="8210" max="8448" width="11.42578125" style="11"/>
    <col min="8449" max="8449" width="4" style="11" customWidth="1"/>
    <col min="8450" max="8450" width="14.7109375" style="11" customWidth="1"/>
    <col min="8451" max="8451" width="11.85546875" style="11" customWidth="1"/>
    <col min="8452" max="8452" width="21.5703125" style="11" bestFit="1" customWidth="1"/>
    <col min="8453" max="8464" width="16.140625" style="11" customWidth="1"/>
    <col min="8465" max="8465" width="10" style="11" customWidth="1"/>
    <col min="8466" max="8704" width="11.42578125" style="11"/>
    <col min="8705" max="8705" width="4" style="11" customWidth="1"/>
    <col min="8706" max="8706" width="14.7109375" style="11" customWidth="1"/>
    <col min="8707" max="8707" width="11.85546875" style="11" customWidth="1"/>
    <col min="8708" max="8708" width="21.5703125" style="11" bestFit="1" customWidth="1"/>
    <col min="8709" max="8720" width="16.140625" style="11" customWidth="1"/>
    <col min="8721" max="8721" width="10" style="11" customWidth="1"/>
    <col min="8722" max="8960" width="11.42578125" style="11"/>
    <col min="8961" max="8961" width="4" style="11" customWidth="1"/>
    <col min="8962" max="8962" width="14.7109375" style="11" customWidth="1"/>
    <col min="8963" max="8963" width="11.85546875" style="11" customWidth="1"/>
    <col min="8964" max="8964" width="21.5703125" style="11" bestFit="1" customWidth="1"/>
    <col min="8965" max="8976" width="16.140625" style="11" customWidth="1"/>
    <col min="8977" max="8977" width="10" style="11" customWidth="1"/>
    <col min="8978" max="9216" width="11.42578125" style="11"/>
    <col min="9217" max="9217" width="4" style="11" customWidth="1"/>
    <col min="9218" max="9218" width="14.7109375" style="11" customWidth="1"/>
    <col min="9219" max="9219" width="11.85546875" style="11" customWidth="1"/>
    <col min="9220" max="9220" width="21.5703125" style="11" bestFit="1" customWidth="1"/>
    <col min="9221" max="9232" width="16.140625" style="11" customWidth="1"/>
    <col min="9233" max="9233" width="10" style="11" customWidth="1"/>
    <col min="9234" max="9472" width="11.42578125" style="11"/>
    <col min="9473" max="9473" width="4" style="11" customWidth="1"/>
    <col min="9474" max="9474" width="14.7109375" style="11" customWidth="1"/>
    <col min="9475" max="9475" width="11.85546875" style="11" customWidth="1"/>
    <col min="9476" max="9476" width="21.5703125" style="11" bestFit="1" customWidth="1"/>
    <col min="9477" max="9488" width="16.140625" style="11" customWidth="1"/>
    <col min="9489" max="9489" width="10" style="11" customWidth="1"/>
    <col min="9490" max="9728" width="11.42578125" style="11"/>
    <col min="9729" max="9729" width="4" style="11" customWidth="1"/>
    <col min="9730" max="9730" width="14.7109375" style="11" customWidth="1"/>
    <col min="9731" max="9731" width="11.85546875" style="11" customWidth="1"/>
    <col min="9732" max="9732" width="21.5703125" style="11" bestFit="1" customWidth="1"/>
    <col min="9733" max="9744" width="16.140625" style="11" customWidth="1"/>
    <col min="9745" max="9745" width="10" style="11" customWidth="1"/>
    <col min="9746" max="9984" width="11.42578125" style="11"/>
    <col min="9985" max="9985" width="4" style="11" customWidth="1"/>
    <col min="9986" max="9986" width="14.7109375" style="11" customWidth="1"/>
    <col min="9987" max="9987" width="11.85546875" style="11" customWidth="1"/>
    <col min="9988" max="9988" width="21.5703125" style="11" bestFit="1" customWidth="1"/>
    <col min="9989" max="10000" width="16.140625" style="11" customWidth="1"/>
    <col min="10001" max="10001" width="10" style="11" customWidth="1"/>
    <col min="10002" max="10240" width="11.42578125" style="11"/>
    <col min="10241" max="10241" width="4" style="11" customWidth="1"/>
    <col min="10242" max="10242" width="14.7109375" style="11" customWidth="1"/>
    <col min="10243" max="10243" width="11.85546875" style="11" customWidth="1"/>
    <col min="10244" max="10244" width="21.5703125" style="11" bestFit="1" customWidth="1"/>
    <col min="10245" max="10256" width="16.140625" style="11" customWidth="1"/>
    <col min="10257" max="10257" width="10" style="11" customWidth="1"/>
    <col min="10258" max="10496" width="11.42578125" style="11"/>
    <col min="10497" max="10497" width="4" style="11" customWidth="1"/>
    <col min="10498" max="10498" width="14.7109375" style="11" customWidth="1"/>
    <col min="10499" max="10499" width="11.85546875" style="11" customWidth="1"/>
    <col min="10500" max="10500" width="21.5703125" style="11" bestFit="1" customWidth="1"/>
    <col min="10501" max="10512" width="16.140625" style="11" customWidth="1"/>
    <col min="10513" max="10513" width="10" style="11" customWidth="1"/>
    <col min="10514" max="10752" width="11.42578125" style="11"/>
    <col min="10753" max="10753" width="4" style="11" customWidth="1"/>
    <col min="10754" max="10754" width="14.7109375" style="11" customWidth="1"/>
    <col min="10755" max="10755" width="11.85546875" style="11" customWidth="1"/>
    <col min="10756" max="10756" width="21.5703125" style="11" bestFit="1" customWidth="1"/>
    <col min="10757" max="10768" width="16.140625" style="11" customWidth="1"/>
    <col min="10769" max="10769" width="10" style="11" customWidth="1"/>
    <col min="10770" max="11008" width="11.42578125" style="11"/>
    <col min="11009" max="11009" width="4" style="11" customWidth="1"/>
    <col min="11010" max="11010" width="14.7109375" style="11" customWidth="1"/>
    <col min="11011" max="11011" width="11.85546875" style="11" customWidth="1"/>
    <col min="11012" max="11012" width="21.5703125" style="11" bestFit="1" customWidth="1"/>
    <col min="11013" max="11024" width="16.140625" style="11" customWidth="1"/>
    <col min="11025" max="11025" width="10" style="11" customWidth="1"/>
    <col min="11026" max="11264" width="11.42578125" style="11"/>
    <col min="11265" max="11265" width="4" style="11" customWidth="1"/>
    <col min="11266" max="11266" width="14.7109375" style="11" customWidth="1"/>
    <col min="11267" max="11267" width="11.85546875" style="11" customWidth="1"/>
    <col min="11268" max="11268" width="21.5703125" style="11" bestFit="1" customWidth="1"/>
    <col min="11269" max="11280" width="16.140625" style="11" customWidth="1"/>
    <col min="11281" max="11281" width="10" style="11" customWidth="1"/>
    <col min="11282" max="11520" width="11.42578125" style="11"/>
    <col min="11521" max="11521" width="4" style="11" customWidth="1"/>
    <col min="11522" max="11522" width="14.7109375" style="11" customWidth="1"/>
    <col min="11523" max="11523" width="11.85546875" style="11" customWidth="1"/>
    <col min="11524" max="11524" width="21.5703125" style="11" bestFit="1" customWidth="1"/>
    <col min="11525" max="11536" width="16.140625" style="11" customWidth="1"/>
    <col min="11537" max="11537" width="10" style="11" customWidth="1"/>
    <col min="11538" max="11776" width="11.42578125" style="11"/>
    <col min="11777" max="11777" width="4" style="11" customWidth="1"/>
    <col min="11778" max="11778" width="14.7109375" style="11" customWidth="1"/>
    <col min="11779" max="11779" width="11.85546875" style="11" customWidth="1"/>
    <col min="11780" max="11780" width="21.5703125" style="11" bestFit="1" customWidth="1"/>
    <col min="11781" max="11792" width="16.140625" style="11" customWidth="1"/>
    <col min="11793" max="11793" width="10" style="11" customWidth="1"/>
    <col min="11794" max="12032" width="11.42578125" style="11"/>
    <col min="12033" max="12033" width="4" style="11" customWidth="1"/>
    <col min="12034" max="12034" width="14.7109375" style="11" customWidth="1"/>
    <col min="12035" max="12035" width="11.85546875" style="11" customWidth="1"/>
    <col min="12036" max="12036" width="21.5703125" style="11" bestFit="1" customWidth="1"/>
    <col min="12037" max="12048" width="16.140625" style="11" customWidth="1"/>
    <col min="12049" max="12049" width="10" style="11" customWidth="1"/>
    <col min="12050" max="12288" width="11.42578125" style="11"/>
    <col min="12289" max="12289" width="4" style="11" customWidth="1"/>
    <col min="12290" max="12290" width="14.7109375" style="11" customWidth="1"/>
    <col min="12291" max="12291" width="11.85546875" style="11" customWidth="1"/>
    <col min="12292" max="12292" width="21.5703125" style="11" bestFit="1" customWidth="1"/>
    <col min="12293" max="12304" width="16.140625" style="11" customWidth="1"/>
    <col min="12305" max="12305" width="10" style="11" customWidth="1"/>
    <col min="12306" max="12544" width="11.42578125" style="11"/>
    <col min="12545" max="12545" width="4" style="11" customWidth="1"/>
    <col min="12546" max="12546" width="14.7109375" style="11" customWidth="1"/>
    <col min="12547" max="12547" width="11.85546875" style="11" customWidth="1"/>
    <col min="12548" max="12548" width="21.5703125" style="11" bestFit="1" customWidth="1"/>
    <col min="12549" max="12560" width="16.140625" style="11" customWidth="1"/>
    <col min="12561" max="12561" width="10" style="11" customWidth="1"/>
    <col min="12562" max="12800" width="11.42578125" style="11"/>
    <col min="12801" max="12801" width="4" style="11" customWidth="1"/>
    <col min="12802" max="12802" width="14.7109375" style="11" customWidth="1"/>
    <col min="12803" max="12803" width="11.85546875" style="11" customWidth="1"/>
    <col min="12804" max="12804" width="21.5703125" style="11" bestFit="1" customWidth="1"/>
    <col min="12805" max="12816" width="16.140625" style="11" customWidth="1"/>
    <col min="12817" max="12817" width="10" style="11" customWidth="1"/>
    <col min="12818" max="13056" width="11.42578125" style="11"/>
    <col min="13057" max="13057" width="4" style="11" customWidth="1"/>
    <col min="13058" max="13058" width="14.7109375" style="11" customWidth="1"/>
    <col min="13059" max="13059" width="11.85546875" style="11" customWidth="1"/>
    <col min="13060" max="13060" width="21.5703125" style="11" bestFit="1" customWidth="1"/>
    <col min="13061" max="13072" width="16.140625" style="11" customWidth="1"/>
    <col min="13073" max="13073" width="10" style="11" customWidth="1"/>
    <col min="13074" max="13312" width="11.42578125" style="11"/>
    <col min="13313" max="13313" width="4" style="11" customWidth="1"/>
    <col min="13314" max="13314" width="14.7109375" style="11" customWidth="1"/>
    <col min="13315" max="13315" width="11.85546875" style="11" customWidth="1"/>
    <col min="13316" max="13316" width="21.5703125" style="11" bestFit="1" customWidth="1"/>
    <col min="13317" max="13328" width="16.140625" style="11" customWidth="1"/>
    <col min="13329" max="13329" width="10" style="11" customWidth="1"/>
    <col min="13330" max="13568" width="11.42578125" style="11"/>
    <col min="13569" max="13569" width="4" style="11" customWidth="1"/>
    <col min="13570" max="13570" width="14.7109375" style="11" customWidth="1"/>
    <col min="13571" max="13571" width="11.85546875" style="11" customWidth="1"/>
    <col min="13572" max="13572" width="21.5703125" style="11" bestFit="1" customWidth="1"/>
    <col min="13573" max="13584" width="16.140625" style="11" customWidth="1"/>
    <col min="13585" max="13585" width="10" style="11" customWidth="1"/>
    <col min="13586" max="13824" width="11.42578125" style="11"/>
    <col min="13825" max="13825" width="4" style="11" customWidth="1"/>
    <col min="13826" max="13826" width="14.7109375" style="11" customWidth="1"/>
    <col min="13827" max="13827" width="11.85546875" style="11" customWidth="1"/>
    <col min="13828" max="13828" width="21.5703125" style="11" bestFit="1" customWidth="1"/>
    <col min="13829" max="13840" width="16.140625" style="11" customWidth="1"/>
    <col min="13841" max="13841" width="10" style="11" customWidth="1"/>
    <col min="13842" max="14080" width="11.42578125" style="11"/>
    <col min="14081" max="14081" width="4" style="11" customWidth="1"/>
    <col min="14082" max="14082" width="14.7109375" style="11" customWidth="1"/>
    <col min="14083" max="14083" width="11.85546875" style="11" customWidth="1"/>
    <col min="14084" max="14084" width="21.5703125" style="11" bestFit="1" customWidth="1"/>
    <col min="14085" max="14096" width="16.140625" style="11" customWidth="1"/>
    <col min="14097" max="14097" width="10" style="11" customWidth="1"/>
    <col min="14098" max="14336" width="11.42578125" style="11"/>
    <col min="14337" max="14337" width="4" style="11" customWidth="1"/>
    <col min="14338" max="14338" width="14.7109375" style="11" customWidth="1"/>
    <col min="14339" max="14339" width="11.85546875" style="11" customWidth="1"/>
    <col min="14340" max="14340" width="21.5703125" style="11" bestFit="1" customWidth="1"/>
    <col min="14341" max="14352" width="16.140625" style="11" customWidth="1"/>
    <col min="14353" max="14353" width="10" style="11" customWidth="1"/>
    <col min="14354" max="14592" width="11.42578125" style="11"/>
    <col min="14593" max="14593" width="4" style="11" customWidth="1"/>
    <col min="14594" max="14594" width="14.7109375" style="11" customWidth="1"/>
    <col min="14595" max="14595" width="11.85546875" style="11" customWidth="1"/>
    <col min="14596" max="14596" width="21.5703125" style="11" bestFit="1" customWidth="1"/>
    <col min="14597" max="14608" width="16.140625" style="11" customWidth="1"/>
    <col min="14609" max="14609" width="10" style="11" customWidth="1"/>
    <col min="14610" max="14848" width="11.42578125" style="11"/>
    <col min="14849" max="14849" width="4" style="11" customWidth="1"/>
    <col min="14850" max="14850" width="14.7109375" style="11" customWidth="1"/>
    <col min="14851" max="14851" width="11.85546875" style="11" customWidth="1"/>
    <col min="14852" max="14852" width="21.5703125" style="11" bestFit="1" customWidth="1"/>
    <col min="14853" max="14864" width="16.140625" style="11" customWidth="1"/>
    <col min="14865" max="14865" width="10" style="11" customWidth="1"/>
    <col min="14866" max="15104" width="11.42578125" style="11"/>
    <col min="15105" max="15105" width="4" style="11" customWidth="1"/>
    <col min="15106" max="15106" width="14.7109375" style="11" customWidth="1"/>
    <col min="15107" max="15107" width="11.85546875" style="11" customWidth="1"/>
    <col min="15108" max="15108" width="21.5703125" style="11" bestFit="1" customWidth="1"/>
    <col min="15109" max="15120" width="16.140625" style="11" customWidth="1"/>
    <col min="15121" max="15121" width="10" style="11" customWidth="1"/>
    <col min="15122" max="15360" width="11.42578125" style="11"/>
    <col min="15361" max="15361" width="4" style="11" customWidth="1"/>
    <col min="15362" max="15362" width="14.7109375" style="11" customWidth="1"/>
    <col min="15363" max="15363" width="11.85546875" style="11" customWidth="1"/>
    <col min="15364" max="15364" width="21.5703125" style="11" bestFit="1" customWidth="1"/>
    <col min="15365" max="15376" width="16.140625" style="11" customWidth="1"/>
    <col min="15377" max="15377" width="10" style="11" customWidth="1"/>
    <col min="15378" max="15616" width="11.42578125" style="11"/>
    <col min="15617" max="15617" width="4" style="11" customWidth="1"/>
    <col min="15618" max="15618" width="14.7109375" style="11" customWidth="1"/>
    <col min="15619" max="15619" width="11.85546875" style="11" customWidth="1"/>
    <col min="15620" max="15620" width="21.5703125" style="11" bestFit="1" customWidth="1"/>
    <col min="15621" max="15632" width="16.140625" style="11" customWidth="1"/>
    <col min="15633" max="15633" width="10" style="11" customWidth="1"/>
    <col min="15634" max="15872" width="11.42578125" style="11"/>
    <col min="15873" max="15873" width="4" style="11" customWidth="1"/>
    <col min="15874" max="15874" width="14.7109375" style="11" customWidth="1"/>
    <col min="15875" max="15875" width="11.85546875" style="11" customWidth="1"/>
    <col min="15876" max="15876" width="21.5703125" style="11" bestFit="1" customWidth="1"/>
    <col min="15877" max="15888" width="16.140625" style="11" customWidth="1"/>
    <col min="15889" max="15889" width="10" style="11" customWidth="1"/>
    <col min="15890" max="16128" width="11.42578125" style="11"/>
    <col min="16129" max="16129" width="4" style="11" customWidth="1"/>
    <col min="16130" max="16130" width="14.7109375" style="11" customWidth="1"/>
    <col min="16131" max="16131" width="11.85546875" style="11" customWidth="1"/>
    <col min="16132" max="16132" width="21.5703125" style="11" bestFit="1" customWidth="1"/>
    <col min="16133" max="16144" width="16.140625" style="11" customWidth="1"/>
    <col min="16145" max="16145" width="10" style="11" customWidth="1"/>
    <col min="16146" max="16384" width="11.42578125" style="11"/>
  </cols>
  <sheetData>
    <row r="1" spans="2:17" ht="36" customHeight="1" x14ac:dyDescent="0.2">
      <c r="B1" s="752" t="s">
        <v>81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2"/>
    </row>
    <row r="2" spans="2:17" ht="21.7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2:17" ht="13.5" thickTop="1" x14ac:dyDescent="0.2">
      <c r="B3" s="753" t="s">
        <v>32</v>
      </c>
      <c r="C3" s="755" t="s">
        <v>33</v>
      </c>
      <c r="D3" s="768" t="s">
        <v>34</v>
      </c>
      <c r="E3" s="770" t="s">
        <v>35</v>
      </c>
      <c r="F3" s="760"/>
      <c r="G3" s="771"/>
      <c r="H3" s="763" t="s">
        <v>36</v>
      </c>
      <c r="I3" s="763"/>
      <c r="J3" s="763"/>
      <c r="K3" s="763"/>
      <c r="L3" s="763"/>
      <c r="M3" s="763"/>
      <c r="N3" s="763"/>
      <c r="O3" s="763"/>
      <c r="P3" s="764"/>
    </row>
    <row r="4" spans="2:17" ht="116.25" customHeight="1" thickBot="1" x14ac:dyDescent="0.25">
      <c r="B4" s="754"/>
      <c r="C4" s="756"/>
      <c r="D4" s="769"/>
      <c r="E4" s="13" t="s">
        <v>37</v>
      </c>
      <c r="F4" s="14" t="s">
        <v>38</v>
      </c>
      <c r="G4" s="20" t="s">
        <v>39</v>
      </c>
      <c r="H4" s="366" t="s">
        <v>40</v>
      </c>
      <c r="I4" s="17" t="s">
        <v>41</v>
      </c>
      <c r="J4" s="18" t="s">
        <v>42</v>
      </c>
      <c r="K4" s="19" t="s">
        <v>43</v>
      </c>
      <c r="L4" s="19" t="s">
        <v>76</v>
      </c>
      <c r="M4" s="19" t="s">
        <v>77</v>
      </c>
      <c r="N4" s="19" t="s">
        <v>78</v>
      </c>
      <c r="O4" s="18" t="s">
        <v>45</v>
      </c>
      <c r="P4" s="20" t="s">
        <v>46</v>
      </c>
    </row>
    <row r="5" spans="2:17" ht="13.5" thickTop="1" x14ac:dyDescent="0.2">
      <c r="B5" s="743" t="s">
        <v>47</v>
      </c>
      <c r="C5" s="765" t="s">
        <v>48</v>
      </c>
      <c r="D5" s="368" t="s">
        <v>49</v>
      </c>
      <c r="E5" s="22">
        <v>406095935.13</v>
      </c>
      <c r="F5" s="369">
        <v>39484273.890000001</v>
      </c>
      <c r="G5" s="370">
        <v>366611661.24000001</v>
      </c>
      <c r="H5" s="463"/>
      <c r="I5" s="372"/>
      <c r="J5" s="464">
        <v>23324</v>
      </c>
      <c r="K5" s="465">
        <v>137031.80899999998</v>
      </c>
      <c r="L5" s="465">
        <v>52144652.340000048</v>
      </c>
      <c r="M5" s="466">
        <v>2642.59</v>
      </c>
      <c r="N5" s="467">
        <v>52142009.750000045</v>
      </c>
      <c r="O5" s="468">
        <v>14</v>
      </c>
      <c r="P5" s="377">
        <v>0.14000000000000001</v>
      </c>
    </row>
    <row r="6" spans="2:17" ht="12.75" x14ac:dyDescent="0.2">
      <c r="B6" s="744"/>
      <c r="C6" s="766"/>
      <c r="D6" s="31" t="s">
        <v>50</v>
      </c>
      <c r="E6" s="32">
        <v>80250.789999999994</v>
      </c>
      <c r="F6" s="369"/>
      <c r="G6" s="370">
        <v>80250.789999999994</v>
      </c>
      <c r="H6" s="378"/>
      <c r="I6" s="378"/>
      <c r="J6" s="51"/>
      <c r="K6" s="51"/>
      <c r="L6" s="51">
        <v>4985.9999999999991</v>
      </c>
      <c r="M6" s="469">
        <v>333</v>
      </c>
      <c r="N6" s="470">
        <v>4652.9999999999991</v>
      </c>
      <c r="O6" s="381"/>
      <c r="P6" s="382"/>
    </row>
    <row r="7" spans="2:17" ht="12.75" x14ac:dyDescent="0.2">
      <c r="B7" s="744"/>
      <c r="C7" s="766"/>
      <c r="D7" s="31" t="s">
        <v>51</v>
      </c>
      <c r="E7" s="32">
        <v>139292598.88999999</v>
      </c>
      <c r="F7" s="383">
        <v>2327942.41</v>
      </c>
      <c r="G7" s="384">
        <v>136964656.47999999</v>
      </c>
      <c r="H7" s="378"/>
      <c r="I7" s="378"/>
      <c r="J7" s="51"/>
      <c r="K7" s="51">
        <v>216429.12299999999</v>
      </c>
      <c r="L7" s="51">
        <v>243172112.16</v>
      </c>
      <c r="M7" s="469">
        <v>70</v>
      </c>
      <c r="N7" s="471">
        <v>243172042.16</v>
      </c>
      <c r="O7" s="381"/>
      <c r="P7" s="382"/>
    </row>
    <row r="8" spans="2:17" ht="12.75" x14ac:dyDescent="0.2">
      <c r="B8" s="744"/>
      <c r="C8" s="766"/>
      <c r="D8" s="38" t="s">
        <v>52</v>
      </c>
      <c r="E8" s="39">
        <v>23200</v>
      </c>
      <c r="F8" s="383"/>
      <c r="G8" s="370">
        <v>23200</v>
      </c>
      <c r="H8" s="378"/>
      <c r="I8" s="378"/>
      <c r="J8" s="51"/>
      <c r="K8" s="51"/>
      <c r="L8" s="51">
        <v>245</v>
      </c>
      <c r="M8" s="469">
        <v>5</v>
      </c>
      <c r="N8" s="470">
        <v>240</v>
      </c>
      <c r="O8" s="381"/>
      <c r="P8" s="382"/>
    </row>
    <row r="9" spans="2:17" ht="12.75" x14ac:dyDescent="0.2">
      <c r="B9" s="744"/>
      <c r="C9" s="766"/>
      <c r="D9" s="38" t="s">
        <v>53</v>
      </c>
      <c r="E9" s="32">
        <v>1495477.42</v>
      </c>
      <c r="F9" s="386"/>
      <c r="G9" s="387">
        <v>1495477.42</v>
      </c>
      <c r="H9" s="472"/>
      <c r="I9" s="378"/>
      <c r="J9" s="51"/>
      <c r="K9" s="51"/>
      <c r="L9" s="51">
        <v>3516.1</v>
      </c>
      <c r="M9" s="473">
        <v>121</v>
      </c>
      <c r="N9" s="471">
        <v>3395.1</v>
      </c>
      <c r="O9" s="381"/>
      <c r="P9" s="382"/>
    </row>
    <row r="10" spans="2:17" ht="12.75" x14ac:dyDescent="0.2">
      <c r="B10" s="744"/>
      <c r="C10" s="767"/>
      <c r="D10" s="474" t="s">
        <v>54</v>
      </c>
      <c r="E10" s="423">
        <v>546987462.2299999</v>
      </c>
      <c r="F10" s="424">
        <v>41812216.299999997</v>
      </c>
      <c r="G10" s="425">
        <v>505175245.93000001</v>
      </c>
      <c r="H10" s="475">
        <v>0</v>
      </c>
      <c r="I10" s="475">
        <v>0</v>
      </c>
      <c r="J10" s="424">
        <v>23324</v>
      </c>
      <c r="K10" s="424">
        <v>353460.93199999997</v>
      </c>
      <c r="L10" s="424">
        <v>295325511.60000008</v>
      </c>
      <c r="M10" s="424">
        <v>3171.59</v>
      </c>
      <c r="N10" s="476">
        <v>295322340.01000005</v>
      </c>
      <c r="O10" s="477">
        <v>14</v>
      </c>
      <c r="P10" s="425">
        <v>0.14000000000000001</v>
      </c>
    </row>
    <row r="11" spans="2:17" ht="12.75" x14ac:dyDescent="0.2">
      <c r="B11" s="744"/>
      <c r="C11" s="774" t="s">
        <v>55</v>
      </c>
      <c r="D11" s="21" t="s">
        <v>49</v>
      </c>
      <c r="E11" s="48">
        <v>9840137.9099999964</v>
      </c>
      <c r="F11" s="391"/>
      <c r="G11" s="392">
        <v>9840137.9099999964</v>
      </c>
      <c r="H11" s="378"/>
      <c r="I11" s="378"/>
      <c r="J11" s="51"/>
      <c r="K11" s="51"/>
      <c r="L11" s="51">
        <v>1201057.4000000001</v>
      </c>
      <c r="M11" s="473"/>
      <c r="N11" s="470">
        <v>1201057.4000000001</v>
      </c>
      <c r="O11" s="381"/>
      <c r="P11" s="392"/>
    </row>
    <row r="12" spans="2:17" ht="12.75" x14ac:dyDescent="0.2">
      <c r="B12" s="744"/>
      <c r="C12" s="766"/>
      <c r="D12" s="21" t="s">
        <v>50</v>
      </c>
      <c r="E12" s="50">
        <v>881014</v>
      </c>
      <c r="F12" s="391"/>
      <c r="G12" s="393">
        <v>881014</v>
      </c>
      <c r="H12" s="478"/>
      <c r="I12" s="378"/>
      <c r="J12" s="51"/>
      <c r="K12" s="51"/>
      <c r="L12" s="51">
        <v>187717</v>
      </c>
      <c r="M12" s="395">
        <v>60</v>
      </c>
      <c r="N12" s="470">
        <v>187657</v>
      </c>
      <c r="O12" s="381"/>
      <c r="P12" s="382"/>
      <c r="Q12" s="114"/>
    </row>
    <row r="13" spans="2:17" ht="12.75" x14ac:dyDescent="0.2">
      <c r="B13" s="744"/>
      <c r="C13" s="766"/>
      <c r="D13" s="31" t="s">
        <v>51</v>
      </c>
      <c r="E13" s="50">
        <v>9683959.1899999939</v>
      </c>
      <c r="F13" s="369">
        <v>9545.69</v>
      </c>
      <c r="G13" s="384">
        <v>9674413.4999999944</v>
      </c>
      <c r="H13" s="378"/>
      <c r="I13" s="378"/>
      <c r="J13" s="51"/>
      <c r="K13" s="397">
        <v>683.61500000000001</v>
      </c>
      <c r="L13" s="397">
        <v>1061048.4300000002</v>
      </c>
      <c r="M13" s="395">
        <v>24</v>
      </c>
      <c r="N13" s="470">
        <v>1061024.4300000002</v>
      </c>
      <c r="O13" s="397"/>
      <c r="P13" s="382"/>
    </row>
    <row r="14" spans="2:17" ht="12.75" x14ac:dyDescent="0.2">
      <c r="B14" s="744"/>
      <c r="C14" s="766"/>
      <c r="D14" s="38" t="s">
        <v>52</v>
      </c>
      <c r="E14" s="50">
        <v>0</v>
      </c>
      <c r="F14" s="383"/>
      <c r="G14" s="398"/>
      <c r="H14" s="378"/>
      <c r="I14" s="378"/>
      <c r="J14" s="51"/>
      <c r="K14" s="397">
        <v>12</v>
      </c>
      <c r="L14" s="397"/>
      <c r="M14" s="395"/>
      <c r="N14" s="470"/>
      <c r="O14" s="381"/>
      <c r="P14" s="382"/>
    </row>
    <row r="15" spans="2:17" ht="12.75" x14ac:dyDescent="0.2">
      <c r="B15" s="744"/>
      <c r="C15" s="766"/>
      <c r="D15" s="38" t="s">
        <v>53</v>
      </c>
      <c r="E15" s="54">
        <v>0</v>
      </c>
      <c r="F15" s="399"/>
      <c r="G15" s="400"/>
      <c r="H15" s="378"/>
      <c r="I15" s="401"/>
      <c r="J15" s="402"/>
      <c r="K15" s="403"/>
      <c r="L15" s="397">
        <v>5020</v>
      </c>
      <c r="M15" s="473">
        <v>5020</v>
      </c>
      <c r="N15" s="470"/>
      <c r="O15" s="404"/>
      <c r="P15" s="393"/>
    </row>
    <row r="16" spans="2:17" ht="12.75" x14ac:dyDescent="0.2">
      <c r="B16" s="744"/>
      <c r="C16" s="767"/>
      <c r="D16" s="474" t="s">
        <v>54</v>
      </c>
      <c r="E16" s="423">
        <v>20405111.09999999</v>
      </c>
      <c r="F16" s="424">
        <v>9545.69</v>
      </c>
      <c r="G16" s="425">
        <v>20395565.409999989</v>
      </c>
      <c r="H16" s="479">
        <v>0</v>
      </c>
      <c r="I16" s="427">
        <v>0</v>
      </c>
      <c r="J16" s="427">
        <v>0</v>
      </c>
      <c r="K16" s="427">
        <v>695.61500000000001</v>
      </c>
      <c r="L16" s="427">
        <v>2454842.83</v>
      </c>
      <c r="M16" s="428">
        <v>5104</v>
      </c>
      <c r="N16" s="480">
        <v>2449738.83</v>
      </c>
      <c r="O16" s="427">
        <v>0</v>
      </c>
      <c r="P16" s="481">
        <v>0</v>
      </c>
    </row>
    <row r="17" spans="2:16" ht="12.75" x14ac:dyDescent="0.2">
      <c r="B17" s="744"/>
      <c r="C17" s="774" t="s">
        <v>37</v>
      </c>
      <c r="D17" s="21" t="s">
        <v>49</v>
      </c>
      <c r="E17" s="54">
        <v>415936073.03999996</v>
      </c>
      <c r="F17" s="391">
        <v>39484273.890000001</v>
      </c>
      <c r="G17" s="407">
        <v>376451799.14999998</v>
      </c>
      <c r="H17" s="482">
        <v>0</v>
      </c>
      <c r="I17" s="409">
        <v>0</v>
      </c>
      <c r="J17" s="409">
        <v>23324</v>
      </c>
      <c r="K17" s="409">
        <v>137031.80899999998</v>
      </c>
      <c r="L17" s="409">
        <v>53345709.740000047</v>
      </c>
      <c r="M17" s="410">
        <v>2642.59</v>
      </c>
      <c r="N17" s="483">
        <v>53343067.150000043</v>
      </c>
      <c r="O17" s="409">
        <v>14</v>
      </c>
      <c r="P17" s="412">
        <v>0.14000000000000001</v>
      </c>
    </row>
    <row r="18" spans="2:16" ht="12.75" x14ac:dyDescent="0.2">
      <c r="B18" s="744"/>
      <c r="C18" s="766"/>
      <c r="D18" s="31" t="s">
        <v>50</v>
      </c>
      <c r="E18" s="54">
        <v>961264.79</v>
      </c>
      <c r="F18" s="413">
        <v>0</v>
      </c>
      <c r="G18" s="414">
        <v>961264.79</v>
      </c>
      <c r="H18" s="484">
        <v>0</v>
      </c>
      <c r="I18" s="397">
        <v>0</v>
      </c>
      <c r="J18" s="397">
        <v>0</v>
      </c>
      <c r="K18" s="397">
        <v>0</v>
      </c>
      <c r="L18" s="397">
        <v>192703</v>
      </c>
      <c r="M18" s="395">
        <v>393</v>
      </c>
      <c r="N18" s="485">
        <v>192310</v>
      </c>
      <c r="O18" s="397">
        <v>0</v>
      </c>
      <c r="P18" s="416">
        <v>0</v>
      </c>
    </row>
    <row r="19" spans="2:16" ht="12.75" x14ac:dyDescent="0.2">
      <c r="B19" s="744"/>
      <c r="C19" s="766"/>
      <c r="D19" s="31" t="s">
        <v>51</v>
      </c>
      <c r="E19" s="54">
        <v>148976558.07999998</v>
      </c>
      <c r="F19" s="413">
        <v>2337488.1</v>
      </c>
      <c r="G19" s="414">
        <v>146639069.97999999</v>
      </c>
      <c r="H19" s="484">
        <v>0</v>
      </c>
      <c r="I19" s="397">
        <v>0</v>
      </c>
      <c r="J19" s="397">
        <v>0</v>
      </c>
      <c r="K19" s="397">
        <v>217112.73799999998</v>
      </c>
      <c r="L19" s="397">
        <v>244233160.59</v>
      </c>
      <c r="M19" s="395">
        <v>94</v>
      </c>
      <c r="N19" s="470">
        <v>244233066.59</v>
      </c>
      <c r="O19" s="397">
        <v>0</v>
      </c>
      <c r="P19" s="416">
        <v>0</v>
      </c>
    </row>
    <row r="20" spans="2:16" ht="12.75" x14ac:dyDescent="0.2">
      <c r="B20" s="744"/>
      <c r="C20" s="766"/>
      <c r="D20" s="38" t="s">
        <v>52</v>
      </c>
      <c r="E20" s="54">
        <v>23200</v>
      </c>
      <c r="F20" s="399">
        <v>0</v>
      </c>
      <c r="G20" s="400">
        <v>23200</v>
      </c>
      <c r="H20" s="486">
        <v>0</v>
      </c>
      <c r="I20" s="418">
        <v>0</v>
      </c>
      <c r="J20" s="418">
        <v>0</v>
      </c>
      <c r="K20" s="418">
        <v>12</v>
      </c>
      <c r="L20" s="418">
        <v>245</v>
      </c>
      <c r="M20" s="395">
        <v>5</v>
      </c>
      <c r="N20" s="487">
        <v>240</v>
      </c>
      <c r="O20" s="418">
        <v>0</v>
      </c>
      <c r="P20" s="398">
        <v>0</v>
      </c>
    </row>
    <row r="21" spans="2:16" ht="12.75" x14ac:dyDescent="0.2">
      <c r="B21" s="744"/>
      <c r="C21" s="766"/>
      <c r="D21" s="38" t="s">
        <v>53</v>
      </c>
      <c r="E21" s="54">
        <v>1495477.42</v>
      </c>
      <c r="F21" s="399">
        <v>0</v>
      </c>
      <c r="G21" s="400">
        <v>1495477.42</v>
      </c>
      <c r="H21" s="488">
        <v>0</v>
      </c>
      <c r="I21" s="421">
        <v>0</v>
      </c>
      <c r="J21" s="421">
        <v>0</v>
      </c>
      <c r="K21" s="421">
        <v>0</v>
      </c>
      <c r="L21" s="421">
        <v>8536.1</v>
      </c>
      <c r="M21" s="473">
        <v>5141</v>
      </c>
      <c r="N21" s="489">
        <v>3395.1</v>
      </c>
      <c r="O21" s="421">
        <v>0</v>
      </c>
      <c r="P21" s="398">
        <v>0</v>
      </c>
    </row>
    <row r="22" spans="2:16" ht="12.75" x14ac:dyDescent="0.2">
      <c r="B22" s="745"/>
      <c r="C22" s="767"/>
      <c r="D22" s="474" t="s">
        <v>54</v>
      </c>
      <c r="E22" s="423">
        <v>567392573.32999992</v>
      </c>
      <c r="F22" s="424">
        <v>41821761.990000002</v>
      </c>
      <c r="G22" s="425">
        <v>525570811.33999997</v>
      </c>
      <c r="H22" s="480">
        <v>0</v>
      </c>
      <c r="I22" s="427">
        <v>0</v>
      </c>
      <c r="J22" s="427">
        <v>23324</v>
      </c>
      <c r="K22" s="427">
        <v>354156.54699999996</v>
      </c>
      <c r="L22" s="427">
        <v>297780354.43000007</v>
      </c>
      <c r="M22" s="424">
        <v>8275.59</v>
      </c>
      <c r="N22" s="480">
        <v>297772078.84000009</v>
      </c>
      <c r="O22" s="427">
        <v>14</v>
      </c>
      <c r="P22" s="429">
        <v>0.14000000000000001</v>
      </c>
    </row>
    <row r="23" spans="2:16" ht="12.75" x14ac:dyDescent="0.2">
      <c r="B23" s="749" t="s">
        <v>56</v>
      </c>
      <c r="C23" s="774" t="s">
        <v>57</v>
      </c>
      <c r="D23" s="21" t="s">
        <v>49</v>
      </c>
      <c r="E23" s="80">
        <v>69718064.019999996</v>
      </c>
      <c r="F23" s="490">
        <v>15033612.779999997</v>
      </c>
      <c r="G23" s="382">
        <v>54684451.240000002</v>
      </c>
      <c r="H23" s="491">
        <v>243428.59</v>
      </c>
      <c r="I23" s="432">
        <v>29598.900000000009</v>
      </c>
      <c r="J23" s="432">
        <v>18471.810000000001</v>
      </c>
      <c r="K23" s="432">
        <v>47641.680999999975</v>
      </c>
      <c r="L23" s="432">
        <v>17351314.57</v>
      </c>
      <c r="M23" s="433">
        <v>3154</v>
      </c>
      <c r="N23" s="483">
        <v>17348160.57</v>
      </c>
      <c r="O23" s="397">
        <v>367.63</v>
      </c>
      <c r="P23" s="412">
        <v>29.64</v>
      </c>
    </row>
    <row r="24" spans="2:16" ht="12.75" x14ac:dyDescent="0.2">
      <c r="B24" s="744"/>
      <c r="C24" s="766"/>
      <c r="D24" s="38" t="s">
        <v>50</v>
      </c>
      <c r="E24" s="50">
        <v>150000</v>
      </c>
      <c r="F24" s="413"/>
      <c r="G24" s="393">
        <v>150000</v>
      </c>
      <c r="H24" s="435"/>
      <c r="I24" s="435"/>
      <c r="J24" s="432">
        <v>35</v>
      </c>
      <c r="K24" s="432">
        <v>6.6070000000000002</v>
      </c>
      <c r="L24" s="432">
        <v>6000</v>
      </c>
      <c r="M24" s="436"/>
      <c r="N24" s="470">
        <v>6000</v>
      </c>
      <c r="O24" s="432"/>
      <c r="P24" s="416">
        <v>31.37</v>
      </c>
    </row>
    <row r="25" spans="2:16" ht="12.75" x14ac:dyDescent="0.2">
      <c r="B25" s="744"/>
      <c r="C25" s="766"/>
      <c r="D25" s="38" t="s">
        <v>53</v>
      </c>
      <c r="E25" s="54">
        <v>10480.19</v>
      </c>
      <c r="F25" s="399"/>
      <c r="G25" s="400">
        <v>10480.19</v>
      </c>
      <c r="H25" s="488"/>
      <c r="I25" s="421"/>
      <c r="J25" s="421"/>
      <c r="K25" s="421"/>
      <c r="L25" s="432">
        <v>75</v>
      </c>
      <c r="M25" s="436"/>
      <c r="N25" s="489">
        <v>75</v>
      </c>
      <c r="O25" s="421"/>
      <c r="P25" s="398"/>
    </row>
    <row r="26" spans="2:16" ht="13.5" thickBot="1" x14ac:dyDescent="0.25">
      <c r="B26" s="744"/>
      <c r="C26" s="766"/>
      <c r="D26" s="492" t="s">
        <v>54</v>
      </c>
      <c r="E26" s="438">
        <v>69878544.209999993</v>
      </c>
      <c r="F26" s="439">
        <v>15033612.779999997</v>
      </c>
      <c r="G26" s="440">
        <v>54844931.43</v>
      </c>
      <c r="H26" s="493">
        <v>243428.59</v>
      </c>
      <c r="I26" s="439">
        <v>29598.900000000009</v>
      </c>
      <c r="J26" s="439">
        <v>18506.810000000001</v>
      </c>
      <c r="K26" s="442">
        <v>47648.287999999979</v>
      </c>
      <c r="L26" s="443">
        <v>17357389.57</v>
      </c>
      <c r="M26" s="439">
        <v>3154</v>
      </c>
      <c r="N26" s="493">
        <v>17354235.57</v>
      </c>
      <c r="O26" s="442">
        <v>367.63</v>
      </c>
      <c r="P26" s="445">
        <v>61.010000000000005</v>
      </c>
    </row>
    <row r="27" spans="2:16" ht="13.5" thickTop="1" x14ac:dyDescent="0.2">
      <c r="B27" s="772" t="s">
        <v>58</v>
      </c>
      <c r="C27" s="773"/>
      <c r="D27" s="89" t="s">
        <v>49</v>
      </c>
      <c r="E27" s="90">
        <v>485654137.05999994</v>
      </c>
      <c r="F27" s="446">
        <v>54517886.670000002</v>
      </c>
      <c r="G27" s="447">
        <v>431136250.38999999</v>
      </c>
      <c r="H27" s="494">
        <v>243428.59</v>
      </c>
      <c r="I27" s="449">
        <v>29598.900000000009</v>
      </c>
      <c r="J27" s="449">
        <v>41795.81</v>
      </c>
      <c r="K27" s="449">
        <v>184673.48999999996</v>
      </c>
      <c r="L27" s="449">
        <v>70697024.310000047</v>
      </c>
      <c r="M27" s="450">
        <v>5796.59</v>
      </c>
      <c r="N27" s="467">
        <v>70691227.720000044</v>
      </c>
      <c r="O27" s="449">
        <v>381.63</v>
      </c>
      <c r="P27" s="451">
        <v>29.78</v>
      </c>
    </row>
    <row r="28" spans="2:16" ht="12.75" x14ac:dyDescent="0.2">
      <c r="B28" s="739"/>
      <c r="C28" s="740"/>
      <c r="D28" s="95" t="s">
        <v>50</v>
      </c>
      <c r="E28" s="96">
        <v>1111264.79</v>
      </c>
      <c r="F28" s="413">
        <v>0</v>
      </c>
      <c r="G28" s="414">
        <v>1111264.79</v>
      </c>
      <c r="H28" s="484">
        <v>0</v>
      </c>
      <c r="I28" s="397">
        <v>0</v>
      </c>
      <c r="J28" s="397">
        <v>35</v>
      </c>
      <c r="K28" s="397">
        <v>6.6070000000000002</v>
      </c>
      <c r="L28" s="397">
        <v>198703</v>
      </c>
      <c r="M28" s="436">
        <v>393</v>
      </c>
      <c r="N28" s="470">
        <v>198310</v>
      </c>
      <c r="O28" s="397">
        <v>0</v>
      </c>
      <c r="P28" s="452">
        <v>31.37</v>
      </c>
    </row>
    <row r="29" spans="2:16" ht="12.75" x14ac:dyDescent="0.2">
      <c r="B29" s="739"/>
      <c r="C29" s="740"/>
      <c r="D29" s="95" t="s">
        <v>51</v>
      </c>
      <c r="E29" s="96">
        <v>148976558.07999998</v>
      </c>
      <c r="F29" s="413">
        <v>2337488.1</v>
      </c>
      <c r="G29" s="414">
        <v>146639069.97999999</v>
      </c>
      <c r="H29" s="484">
        <v>0</v>
      </c>
      <c r="I29" s="397">
        <v>0</v>
      </c>
      <c r="J29" s="397">
        <v>0</v>
      </c>
      <c r="K29" s="397">
        <v>217112.73799999998</v>
      </c>
      <c r="L29" s="397">
        <v>244233160.59</v>
      </c>
      <c r="M29" s="395">
        <v>94</v>
      </c>
      <c r="N29" s="470">
        <v>244233066.59</v>
      </c>
      <c r="O29" s="397">
        <v>0</v>
      </c>
      <c r="P29" s="452">
        <v>0</v>
      </c>
    </row>
    <row r="30" spans="2:16" ht="12.75" x14ac:dyDescent="0.2">
      <c r="B30" s="739"/>
      <c r="C30" s="740"/>
      <c r="D30" s="97" t="s">
        <v>52</v>
      </c>
      <c r="E30" s="98">
        <v>23200</v>
      </c>
      <c r="F30" s="399">
        <v>0</v>
      </c>
      <c r="G30" s="400">
        <v>23200</v>
      </c>
      <c r="H30" s="486">
        <v>0</v>
      </c>
      <c r="I30" s="418">
        <v>0</v>
      </c>
      <c r="J30" s="418">
        <v>0</v>
      </c>
      <c r="K30" s="418">
        <v>12</v>
      </c>
      <c r="L30" s="418">
        <v>245</v>
      </c>
      <c r="M30" s="453">
        <v>5</v>
      </c>
      <c r="N30" s="470">
        <v>240</v>
      </c>
      <c r="O30" s="418">
        <v>0</v>
      </c>
      <c r="P30" s="454">
        <v>0</v>
      </c>
    </row>
    <row r="31" spans="2:16" ht="12.75" x14ac:dyDescent="0.2">
      <c r="B31" s="739"/>
      <c r="C31" s="740"/>
      <c r="D31" s="99" t="s">
        <v>53</v>
      </c>
      <c r="E31" s="100">
        <v>1505957.6099999999</v>
      </c>
      <c r="F31" s="455">
        <v>0</v>
      </c>
      <c r="G31" s="456">
        <v>1505957.6099999999</v>
      </c>
      <c r="H31" s="488">
        <v>0</v>
      </c>
      <c r="I31" s="421">
        <v>0</v>
      </c>
      <c r="J31" s="421">
        <v>0</v>
      </c>
      <c r="K31" s="421">
        <v>0</v>
      </c>
      <c r="L31" s="421">
        <v>8611.1</v>
      </c>
      <c r="M31" s="457">
        <v>5141</v>
      </c>
      <c r="N31" s="495">
        <v>3470.1</v>
      </c>
      <c r="O31" s="421">
        <v>0</v>
      </c>
      <c r="P31" s="459">
        <v>0</v>
      </c>
    </row>
    <row r="32" spans="2:16" ht="13.5" thickBot="1" x14ac:dyDescent="0.25">
      <c r="B32" s="741"/>
      <c r="C32" s="742"/>
      <c r="D32" s="106" t="s">
        <v>37</v>
      </c>
      <c r="E32" s="107">
        <v>637271117.53999996</v>
      </c>
      <c r="F32" s="108">
        <v>56855374.770000003</v>
      </c>
      <c r="G32" s="112">
        <v>580415742.76999998</v>
      </c>
      <c r="H32" s="111">
        <v>243428.59</v>
      </c>
      <c r="I32" s="108">
        <v>29598.900000000009</v>
      </c>
      <c r="J32" s="111">
        <v>41830.81</v>
      </c>
      <c r="K32" s="108">
        <v>401804.83499999996</v>
      </c>
      <c r="L32" s="108">
        <v>315137744.00000006</v>
      </c>
      <c r="M32" s="108">
        <v>11429.59</v>
      </c>
      <c r="N32" s="109">
        <v>315126314.41000009</v>
      </c>
      <c r="O32" s="109">
        <v>381.63</v>
      </c>
      <c r="P32" s="112">
        <v>61.150000000000006</v>
      </c>
    </row>
    <row r="33" spans="2:16" ht="12.75" customHeight="1" thickTop="1" x14ac:dyDescent="0.2"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</row>
    <row r="34" spans="2:16" x14ac:dyDescent="0.2">
      <c r="B34" s="11" t="s">
        <v>59</v>
      </c>
      <c r="H34" s="114"/>
      <c r="J34" s="114"/>
    </row>
    <row r="36" spans="2:16" x14ac:dyDescent="0.2">
      <c r="E36" s="496"/>
      <c r="F36" s="496"/>
      <c r="G36" s="496"/>
      <c r="H36" s="496"/>
      <c r="I36" s="496"/>
      <c r="J36" s="496"/>
      <c r="K36" s="496"/>
      <c r="L36" s="496"/>
      <c r="O36" s="496"/>
      <c r="P36" s="496"/>
    </row>
  </sheetData>
  <mergeCells count="13">
    <mergeCell ref="B27:C32"/>
    <mergeCell ref="B5:B22"/>
    <mergeCell ref="C5:C10"/>
    <mergeCell ref="C11:C16"/>
    <mergeCell ref="C17:C22"/>
    <mergeCell ref="B23:B26"/>
    <mergeCell ref="C23:C26"/>
    <mergeCell ref="B1:P1"/>
    <mergeCell ref="B3:B4"/>
    <mergeCell ref="C3:C4"/>
    <mergeCell ref="D3:D4"/>
    <mergeCell ref="E3:G3"/>
    <mergeCell ref="H3:P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landscape" r:id="rId1"/>
  <colBreaks count="1" manualBreakCount="1">
    <brk id="16" max="3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7"/>
  <sheetViews>
    <sheetView zoomScale="70" zoomScaleNormal="70" workbookViewId="0"/>
  </sheetViews>
  <sheetFormatPr baseColWidth="10" defaultRowHeight="11.25" x14ac:dyDescent="0.2"/>
  <cols>
    <col min="1" max="1" width="4" style="367" customWidth="1"/>
    <col min="2" max="2" width="14.7109375" style="367" customWidth="1"/>
    <col min="3" max="3" width="11.85546875" style="367" customWidth="1"/>
    <col min="4" max="4" width="21.5703125" style="367" bestFit="1" customWidth="1"/>
    <col min="5" max="16" width="16.140625" style="367" customWidth="1"/>
    <col min="17" max="256" width="11.42578125" style="367"/>
    <col min="257" max="257" width="4" style="367" customWidth="1"/>
    <col min="258" max="258" width="14.7109375" style="367" customWidth="1"/>
    <col min="259" max="259" width="11.85546875" style="367" customWidth="1"/>
    <col min="260" max="260" width="21.5703125" style="367" bestFit="1" customWidth="1"/>
    <col min="261" max="272" width="16.140625" style="367" customWidth="1"/>
    <col min="273" max="512" width="11.42578125" style="367"/>
    <col min="513" max="513" width="4" style="367" customWidth="1"/>
    <col min="514" max="514" width="14.7109375" style="367" customWidth="1"/>
    <col min="515" max="515" width="11.85546875" style="367" customWidth="1"/>
    <col min="516" max="516" width="21.5703125" style="367" bestFit="1" customWidth="1"/>
    <col min="517" max="528" width="16.140625" style="367" customWidth="1"/>
    <col min="529" max="768" width="11.42578125" style="367"/>
    <col min="769" max="769" width="4" style="367" customWidth="1"/>
    <col min="770" max="770" width="14.7109375" style="367" customWidth="1"/>
    <col min="771" max="771" width="11.85546875" style="367" customWidth="1"/>
    <col min="772" max="772" width="21.5703125" style="367" bestFit="1" customWidth="1"/>
    <col min="773" max="784" width="16.140625" style="367" customWidth="1"/>
    <col min="785" max="1024" width="11.42578125" style="367"/>
    <col min="1025" max="1025" width="4" style="367" customWidth="1"/>
    <col min="1026" max="1026" width="14.7109375" style="367" customWidth="1"/>
    <col min="1027" max="1027" width="11.85546875" style="367" customWidth="1"/>
    <col min="1028" max="1028" width="21.5703125" style="367" bestFit="1" customWidth="1"/>
    <col min="1029" max="1040" width="16.140625" style="367" customWidth="1"/>
    <col min="1041" max="1280" width="11.42578125" style="367"/>
    <col min="1281" max="1281" width="4" style="367" customWidth="1"/>
    <col min="1282" max="1282" width="14.7109375" style="367" customWidth="1"/>
    <col min="1283" max="1283" width="11.85546875" style="367" customWidth="1"/>
    <col min="1284" max="1284" width="21.5703125" style="367" bestFit="1" customWidth="1"/>
    <col min="1285" max="1296" width="16.140625" style="367" customWidth="1"/>
    <col min="1297" max="1536" width="11.42578125" style="367"/>
    <col min="1537" max="1537" width="4" style="367" customWidth="1"/>
    <col min="1538" max="1538" width="14.7109375" style="367" customWidth="1"/>
    <col min="1539" max="1539" width="11.85546875" style="367" customWidth="1"/>
    <col min="1540" max="1540" width="21.5703125" style="367" bestFit="1" customWidth="1"/>
    <col min="1541" max="1552" width="16.140625" style="367" customWidth="1"/>
    <col min="1553" max="1792" width="11.42578125" style="367"/>
    <col min="1793" max="1793" width="4" style="367" customWidth="1"/>
    <col min="1794" max="1794" width="14.7109375" style="367" customWidth="1"/>
    <col min="1795" max="1795" width="11.85546875" style="367" customWidth="1"/>
    <col min="1796" max="1796" width="21.5703125" style="367" bestFit="1" customWidth="1"/>
    <col min="1797" max="1808" width="16.140625" style="367" customWidth="1"/>
    <col min="1809" max="2048" width="11.42578125" style="367"/>
    <col min="2049" max="2049" width="4" style="367" customWidth="1"/>
    <col min="2050" max="2050" width="14.7109375" style="367" customWidth="1"/>
    <col min="2051" max="2051" width="11.85546875" style="367" customWidth="1"/>
    <col min="2052" max="2052" width="21.5703125" style="367" bestFit="1" customWidth="1"/>
    <col min="2053" max="2064" width="16.140625" style="367" customWidth="1"/>
    <col min="2065" max="2304" width="11.42578125" style="367"/>
    <col min="2305" max="2305" width="4" style="367" customWidth="1"/>
    <col min="2306" max="2306" width="14.7109375" style="367" customWidth="1"/>
    <col min="2307" max="2307" width="11.85546875" style="367" customWidth="1"/>
    <col min="2308" max="2308" width="21.5703125" style="367" bestFit="1" customWidth="1"/>
    <col min="2309" max="2320" width="16.140625" style="367" customWidth="1"/>
    <col min="2321" max="2560" width="11.42578125" style="367"/>
    <col min="2561" max="2561" width="4" style="367" customWidth="1"/>
    <col min="2562" max="2562" width="14.7109375" style="367" customWidth="1"/>
    <col min="2563" max="2563" width="11.85546875" style="367" customWidth="1"/>
    <col min="2564" max="2564" width="21.5703125" style="367" bestFit="1" customWidth="1"/>
    <col min="2565" max="2576" width="16.140625" style="367" customWidth="1"/>
    <col min="2577" max="2816" width="11.42578125" style="367"/>
    <col min="2817" max="2817" width="4" style="367" customWidth="1"/>
    <col min="2818" max="2818" width="14.7109375" style="367" customWidth="1"/>
    <col min="2819" max="2819" width="11.85546875" style="367" customWidth="1"/>
    <col min="2820" max="2820" width="21.5703125" style="367" bestFit="1" customWidth="1"/>
    <col min="2821" max="2832" width="16.140625" style="367" customWidth="1"/>
    <col min="2833" max="3072" width="11.42578125" style="367"/>
    <col min="3073" max="3073" width="4" style="367" customWidth="1"/>
    <col min="3074" max="3074" width="14.7109375" style="367" customWidth="1"/>
    <col min="3075" max="3075" width="11.85546875" style="367" customWidth="1"/>
    <col min="3076" max="3076" width="21.5703125" style="367" bestFit="1" customWidth="1"/>
    <col min="3077" max="3088" width="16.140625" style="367" customWidth="1"/>
    <col min="3089" max="3328" width="11.42578125" style="367"/>
    <col min="3329" max="3329" width="4" style="367" customWidth="1"/>
    <col min="3330" max="3330" width="14.7109375" style="367" customWidth="1"/>
    <col min="3331" max="3331" width="11.85546875" style="367" customWidth="1"/>
    <col min="3332" max="3332" width="21.5703125" style="367" bestFit="1" customWidth="1"/>
    <col min="3333" max="3344" width="16.140625" style="367" customWidth="1"/>
    <col min="3345" max="3584" width="11.42578125" style="367"/>
    <col min="3585" max="3585" width="4" style="367" customWidth="1"/>
    <col min="3586" max="3586" width="14.7109375" style="367" customWidth="1"/>
    <col min="3587" max="3587" width="11.85546875" style="367" customWidth="1"/>
    <col min="3588" max="3588" width="21.5703125" style="367" bestFit="1" customWidth="1"/>
    <col min="3589" max="3600" width="16.140625" style="367" customWidth="1"/>
    <col min="3601" max="3840" width="11.42578125" style="367"/>
    <col min="3841" max="3841" width="4" style="367" customWidth="1"/>
    <col min="3842" max="3842" width="14.7109375" style="367" customWidth="1"/>
    <col min="3843" max="3843" width="11.85546875" style="367" customWidth="1"/>
    <col min="3844" max="3844" width="21.5703125" style="367" bestFit="1" customWidth="1"/>
    <col min="3845" max="3856" width="16.140625" style="367" customWidth="1"/>
    <col min="3857" max="4096" width="11.42578125" style="367"/>
    <col min="4097" max="4097" width="4" style="367" customWidth="1"/>
    <col min="4098" max="4098" width="14.7109375" style="367" customWidth="1"/>
    <col min="4099" max="4099" width="11.85546875" style="367" customWidth="1"/>
    <col min="4100" max="4100" width="21.5703125" style="367" bestFit="1" customWidth="1"/>
    <col min="4101" max="4112" width="16.140625" style="367" customWidth="1"/>
    <col min="4113" max="4352" width="11.42578125" style="367"/>
    <col min="4353" max="4353" width="4" style="367" customWidth="1"/>
    <col min="4354" max="4354" width="14.7109375" style="367" customWidth="1"/>
    <col min="4355" max="4355" width="11.85546875" style="367" customWidth="1"/>
    <col min="4356" max="4356" width="21.5703125" style="367" bestFit="1" customWidth="1"/>
    <col min="4357" max="4368" width="16.140625" style="367" customWidth="1"/>
    <col min="4369" max="4608" width="11.42578125" style="367"/>
    <col min="4609" max="4609" width="4" style="367" customWidth="1"/>
    <col min="4610" max="4610" width="14.7109375" style="367" customWidth="1"/>
    <col min="4611" max="4611" width="11.85546875" style="367" customWidth="1"/>
    <col min="4612" max="4612" width="21.5703125" style="367" bestFit="1" customWidth="1"/>
    <col min="4613" max="4624" width="16.140625" style="367" customWidth="1"/>
    <col min="4625" max="4864" width="11.42578125" style="367"/>
    <col min="4865" max="4865" width="4" style="367" customWidth="1"/>
    <col min="4866" max="4866" width="14.7109375" style="367" customWidth="1"/>
    <col min="4867" max="4867" width="11.85546875" style="367" customWidth="1"/>
    <col min="4868" max="4868" width="21.5703125" style="367" bestFit="1" customWidth="1"/>
    <col min="4869" max="4880" width="16.140625" style="367" customWidth="1"/>
    <col min="4881" max="5120" width="11.42578125" style="367"/>
    <col min="5121" max="5121" width="4" style="367" customWidth="1"/>
    <col min="5122" max="5122" width="14.7109375" style="367" customWidth="1"/>
    <col min="5123" max="5123" width="11.85546875" style="367" customWidth="1"/>
    <col min="5124" max="5124" width="21.5703125" style="367" bestFit="1" customWidth="1"/>
    <col min="5125" max="5136" width="16.140625" style="367" customWidth="1"/>
    <col min="5137" max="5376" width="11.42578125" style="367"/>
    <col min="5377" max="5377" width="4" style="367" customWidth="1"/>
    <col min="5378" max="5378" width="14.7109375" style="367" customWidth="1"/>
    <col min="5379" max="5379" width="11.85546875" style="367" customWidth="1"/>
    <col min="5380" max="5380" width="21.5703125" style="367" bestFit="1" customWidth="1"/>
    <col min="5381" max="5392" width="16.140625" style="367" customWidth="1"/>
    <col min="5393" max="5632" width="11.42578125" style="367"/>
    <col min="5633" max="5633" width="4" style="367" customWidth="1"/>
    <col min="5634" max="5634" width="14.7109375" style="367" customWidth="1"/>
    <col min="5635" max="5635" width="11.85546875" style="367" customWidth="1"/>
    <col min="5636" max="5636" width="21.5703125" style="367" bestFit="1" customWidth="1"/>
    <col min="5637" max="5648" width="16.140625" style="367" customWidth="1"/>
    <col min="5649" max="5888" width="11.42578125" style="367"/>
    <col min="5889" max="5889" width="4" style="367" customWidth="1"/>
    <col min="5890" max="5890" width="14.7109375" style="367" customWidth="1"/>
    <col min="5891" max="5891" width="11.85546875" style="367" customWidth="1"/>
    <col min="5892" max="5892" width="21.5703125" style="367" bestFit="1" customWidth="1"/>
    <col min="5893" max="5904" width="16.140625" style="367" customWidth="1"/>
    <col min="5905" max="6144" width="11.42578125" style="367"/>
    <col min="6145" max="6145" width="4" style="367" customWidth="1"/>
    <col min="6146" max="6146" width="14.7109375" style="367" customWidth="1"/>
    <col min="6147" max="6147" width="11.85546875" style="367" customWidth="1"/>
    <col min="6148" max="6148" width="21.5703125" style="367" bestFit="1" customWidth="1"/>
    <col min="6149" max="6160" width="16.140625" style="367" customWidth="1"/>
    <col min="6161" max="6400" width="11.42578125" style="367"/>
    <col min="6401" max="6401" width="4" style="367" customWidth="1"/>
    <col min="6402" max="6402" width="14.7109375" style="367" customWidth="1"/>
    <col min="6403" max="6403" width="11.85546875" style="367" customWidth="1"/>
    <col min="6404" max="6404" width="21.5703125" style="367" bestFit="1" customWidth="1"/>
    <col min="6405" max="6416" width="16.140625" style="367" customWidth="1"/>
    <col min="6417" max="6656" width="11.42578125" style="367"/>
    <col min="6657" max="6657" width="4" style="367" customWidth="1"/>
    <col min="6658" max="6658" width="14.7109375" style="367" customWidth="1"/>
    <col min="6659" max="6659" width="11.85546875" style="367" customWidth="1"/>
    <col min="6660" max="6660" width="21.5703125" style="367" bestFit="1" customWidth="1"/>
    <col min="6661" max="6672" width="16.140625" style="367" customWidth="1"/>
    <col min="6673" max="6912" width="11.42578125" style="367"/>
    <col min="6913" max="6913" width="4" style="367" customWidth="1"/>
    <col min="6914" max="6914" width="14.7109375" style="367" customWidth="1"/>
    <col min="6915" max="6915" width="11.85546875" style="367" customWidth="1"/>
    <col min="6916" max="6916" width="21.5703125" style="367" bestFit="1" customWidth="1"/>
    <col min="6917" max="6928" width="16.140625" style="367" customWidth="1"/>
    <col min="6929" max="7168" width="11.42578125" style="367"/>
    <col min="7169" max="7169" width="4" style="367" customWidth="1"/>
    <col min="7170" max="7170" width="14.7109375" style="367" customWidth="1"/>
    <col min="7171" max="7171" width="11.85546875" style="367" customWidth="1"/>
    <col min="7172" max="7172" width="21.5703125" style="367" bestFit="1" customWidth="1"/>
    <col min="7173" max="7184" width="16.140625" style="367" customWidth="1"/>
    <col min="7185" max="7424" width="11.42578125" style="367"/>
    <col min="7425" max="7425" width="4" style="367" customWidth="1"/>
    <col min="7426" max="7426" width="14.7109375" style="367" customWidth="1"/>
    <col min="7427" max="7427" width="11.85546875" style="367" customWidth="1"/>
    <col min="7428" max="7428" width="21.5703125" style="367" bestFit="1" customWidth="1"/>
    <col min="7429" max="7440" width="16.140625" style="367" customWidth="1"/>
    <col min="7441" max="7680" width="11.42578125" style="367"/>
    <col min="7681" max="7681" width="4" style="367" customWidth="1"/>
    <col min="7682" max="7682" width="14.7109375" style="367" customWidth="1"/>
    <col min="7683" max="7683" width="11.85546875" style="367" customWidth="1"/>
    <col min="7684" max="7684" width="21.5703125" style="367" bestFit="1" customWidth="1"/>
    <col min="7685" max="7696" width="16.140625" style="367" customWidth="1"/>
    <col min="7697" max="7936" width="11.42578125" style="367"/>
    <col min="7937" max="7937" width="4" style="367" customWidth="1"/>
    <col min="7938" max="7938" width="14.7109375" style="367" customWidth="1"/>
    <col min="7939" max="7939" width="11.85546875" style="367" customWidth="1"/>
    <col min="7940" max="7940" width="21.5703125" style="367" bestFit="1" customWidth="1"/>
    <col min="7941" max="7952" width="16.140625" style="367" customWidth="1"/>
    <col min="7953" max="8192" width="11.42578125" style="367"/>
    <col min="8193" max="8193" width="4" style="367" customWidth="1"/>
    <col min="8194" max="8194" width="14.7109375" style="367" customWidth="1"/>
    <col min="8195" max="8195" width="11.85546875" style="367" customWidth="1"/>
    <col min="8196" max="8196" width="21.5703125" style="367" bestFit="1" customWidth="1"/>
    <col min="8197" max="8208" width="16.140625" style="367" customWidth="1"/>
    <col min="8209" max="8448" width="11.42578125" style="367"/>
    <col min="8449" max="8449" width="4" style="367" customWidth="1"/>
    <col min="8450" max="8450" width="14.7109375" style="367" customWidth="1"/>
    <col min="8451" max="8451" width="11.85546875" style="367" customWidth="1"/>
    <col min="8452" max="8452" width="21.5703125" style="367" bestFit="1" customWidth="1"/>
    <col min="8453" max="8464" width="16.140625" style="367" customWidth="1"/>
    <col min="8465" max="8704" width="11.42578125" style="367"/>
    <col min="8705" max="8705" width="4" style="367" customWidth="1"/>
    <col min="8706" max="8706" width="14.7109375" style="367" customWidth="1"/>
    <col min="8707" max="8707" width="11.85546875" style="367" customWidth="1"/>
    <col min="8708" max="8708" width="21.5703125" style="367" bestFit="1" customWidth="1"/>
    <col min="8709" max="8720" width="16.140625" style="367" customWidth="1"/>
    <col min="8721" max="8960" width="11.42578125" style="367"/>
    <col min="8961" max="8961" width="4" style="367" customWidth="1"/>
    <col min="8962" max="8962" width="14.7109375" style="367" customWidth="1"/>
    <col min="8963" max="8963" width="11.85546875" style="367" customWidth="1"/>
    <col min="8964" max="8964" width="21.5703125" style="367" bestFit="1" customWidth="1"/>
    <col min="8965" max="8976" width="16.140625" style="367" customWidth="1"/>
    <col min="8977" max="9216" width="11.42578125" style="367"/>
    <col min="9217" max="9217" width="4" style="367" customWidth="1"/>
    <col min="9218" max="9218" width="14.7109375" style="367" customWidth="1"/>
    <col min="9219" max="9219" width="11.85546875" style="367" customWidth="1"/>
    <col min="9220" max="9220" width="21.5703125" style="367" bestFit="1" customWidth="1"/>
    <col min="9221" max="9232" width="16.140625" style="367" customWidth="1"/>
    <col min="9233" max="9472" width="11.42578125" style="367"/>
    <col min="9473" max="9473" width="4" style="367" customWidth="1"/>
    <col min="9474" max="9474" width="14.7109375" style="367" customWidth="1"/>
    <col min="9475" max="9475" width="11.85546875" style="367" customWidth="1"/>
    <col min="9476" max="9476" width="21.5703125" style="367" bestFit="1" customWidth="1"/>
    <col min="9477" max="9488" width="16.140625" style="367" customWidth="1"/>
    <col min="9489" max="9728" width="11.42578125" style="367"/>
    <col min="9729" max="9729" width="4" style="367" customWidth="1"/>
    <col min="9730" max="9730" width="14.7109375" style="367" customWidth="1"/>
    <col min="9731" max="9731" width="11.85546875" style="367" customWidth="1"/>
    <col min="9732" max="9732" width="21.5703125" style="367" bestFit="1" customWidth="1"/>
    <col min="9733" max="9744" width="16.140625" style="367" customWidth="1"/>
    <col min="9745" max="9984" width="11.42578125" style="367"/>
    <col min="9985" max="9985" width="4" style="367" customWidth="1"/>
    <col min="9986" max="9986" width="14.7109375" style="367" customWidth="1"/>
    <col min="9987" max="9987" width="11.85546875" style="367" customWidth="1"/>
    <col min="9988" max="9988" width="21.5703125" style="367" bestFit="1" customWidth="1"/>
    <col min="9989" max="10000" width="16.140625" style="367" customWidth="1"/>
    <col min="10001" max="10240" width="11.42578125" style="367"/>
    <col min="10241" max="10241" width="4" style="367" customWidth="1"/>
    <col min="10242" max="10242" width="14.7109375" style="367" customWidth="1"/>
    <col min="10243" max="10243" width="11.85546875" style="367" customWidth="1"/>
    <col min="10244" max="10244" width="21.5703125" style="367" bestFit="1" customWidth="1"/>
    <col min="10245" max="10256" width="16.140625" style="367" customWidth="1"/>
    <col min="10257" max="10496" width="11.42578125" style="367"/>
    <col min="10497" max="10497" width="4" style="367" customWidth="1"/>
    <col min="10498" max="10498" width="14.7109375" style="367" customWidth="1"/>
    <col min="10499" max="10499" width="11.85546875" style="367" customWidth="1"/>
    <col min="10500" max="10500" width="21.5703125" style="367" bestFit="1" customWidth="1"/>
    <col min="10501" max="10512" width="16.140625" style="367" customWidth="1"/>
    <col min="10513" max="10752" width="11.42578125" style="367"/>
    <col min="10753" max="10753" width="4" style="367" customWidth="1"/>
    <col min="10754" max="10754" width="14.7109375" style="367" customWidth="1"/>
    <col min="10755" max="10755" width="11.85546875" style="367" customWidth="1"/>
    <col min="10756" max="10756" width="21.5703125" style="367" bestFit="1" customWidth="1"/>
    <col min="10757" max="10768" width="16.140625" style="367" customWidth="1"/>
    <col min="10769" max="11008" width="11.42578125" style="367"/>
    <col min="11009" max="11009" width="4" style="367" customWidth="1"/>
    <col min="11010" max="11010" width="14.7109375" style="367" customWidth="1"/>
    <col min="11011" max="11011" width="11.85546875" style="367" customWidth="1"/>
    <col min="11012" max="11012" width="21.5703125" style="367" bestFit="1" customWidth="1"/>
    <col min="11013" max="11024" width="16.140625" style="367" customWidth="1"/>
    <col min="11025" max="11264" width="11.42578125" style="367"/>
    <col min="11265" max="11265" width="4" style="367" customWidth="1"/>
    <col min="11266" max="11266" width="14.7109375" style="367" customWidth="1"/>
    <col min="11267" max="11267" width="11.85546875" style="367" customWidth="1"/>
    <col min="11268" max="11268" width="21.5703125" style="367" bestFit="1" customWidth="1"/>
    <col min="11269" max="11280" width="16.140625" style="367" customWidth="1"/>
    <col min="11281" max="11520" width="11.42578125" style="367"/>
    <col min="11521" max="11521" width="4" style="367" customWidth="1"/>
    <col min="11522" max="11522" width="14.7109375" style="367" customWidth="1"/>
    <col min="11523" max="11523" width="11.85546875" style="367" customWidth="1"/>
    <col min="11524" max="11524" width="21.5703125" style="367" bestFit="1" customWidth="1"/>
    <col min="11525" max="11536" width="16.140625" style="367" customWidth="1"/>
    <col min="11537" max="11776" width="11.42578125" style="367"/>
    <col min="11777" max="11777" width="4" style="367" customWidth="1"/>
    <col min="11778" max="11778" width="14.7109375" style="367" customWidth="1"/>
    <col min="11779" max="11779" width="11.85546875" style="367" customWidth="1"/>
    <col min="11780" max="11780" width="21.5703125" style="367" bestFit="1" customWidth="1"/>
    <col min="11781" max="11792" width="16.140625" style="367" customWidth="1"/>
    <col min="11793" max="12032" width="11.42578125" style="367"/>
    <col min="12033" max="12033" width="4" style="367" customWidth="1"/>
    <col min="12034" max="12034" width="14.7109375" style="367" customWidth="1"/>
    <col min="12035" max="12035" width="11.85546875" style="367" customWidth="1"/>
    <col min="12036" max="12036" width="21.5703125" style="367" bestFit="1" customWidth="1"/>
    <col min="12037" max="12048" width="16.140625" style="367" customWidth="1"/>
    <col min="12049" max="12288" width="11.42578125" style="367"/>
    <col min="12289" max="12289" width="4" style="367" customWidth="1"/>
    <col min="12290" max="12290" width="14.7109375" style="367" customWidth="1"/>
    <col min="12291" max="12291" width="11.85546875" style="367" customWidth="1"/>
    <col min="12292" max="12292" width="21.5703125" style="367" bestFit="1" customWidth="1"/>
    <col min="12293" max="12304" width="16.140625" style="367" customWidth="1"/>
    <col min="12305" max="12544" width="11.42578125" style="367"/>
    <col min="12545" max="12545" width="4" style="367" customWidth="1"/>
    <col min="12546" max="12546" width="14.7109375" style="367" customWidth="1"/>
    <col min="12547" max="12547" width="11.85546875" style="367" customWidth="1"/>
    <col min="12548" max="12548" width="21.5703125" style="367" bestFit="1" customWidth="1"/>
    <col min="12549" max="12560" width="16.140625" style="367" customWidth="1"/>
    <col min="12561" max="12800" width="11.42578125" style="367"/>
    <col min="12801" max="12801" width="4" style="367" customWidth="1"/>
    <col min="12802" max="12802" width="14.7109375" style="367" customWidth="1"/>
    <col min="12803" max="12803" width="11.85546875" style="367" customWidth="1"/>
    <col min="12804" max="12804" width="21.5703125" style="367" bestFit="1" customWidth="1"/>
    <col min="12805" max="12816" width="16.140625" style="367" customWidth="1"/>
    <col min="12817" max="13056" width="11.42578125" style="367"/>
    <col min="13057" max="13057" width="4" style="367" customWidth="1"/>
    <col min="13058" max="13058" width="14.7109375" style="367" customWidth="1"/>
    <col min="13059" max="13059" width="11.85546875" style="367" customWidth="1"/>
    <col min="13060" max="13060" width="21.5703125" style="367" bestFit="1" customWidth="1"/>
    <col min="13061" max="13072" width="16.140625" style="367" customWidth="1"/>
    <col min="13073" max="13312" width="11.42578125" style="367"/>
    <col min="13313" max="13313" width="4" style="367" customWidth="1"/>
    <col min="13314" max="13314" width="14.7109375" style="367" customWidth="1"/>
    <col min="13315" max="13315" width="11.85546875" style="367" customWidth="1"/>
    <col min="13316" max="13316" width="21.5703125" style="367" bestFit="1" customWidth="1"/>
    <col min="13317" max="13328" width="16.140625" style="367" customWidth="1"/>
    <col min="13329" max="13568" width="11.42578125" style="367"/>
    <col min="13569" max="13569" width="4" style="367" customWidth="1"/>
    <col min="13570" max="13570" width="14.7109375" style="367" customWidth="1"/>
    <col min="13571" max="13571" width="11.85546875" style="367" customWidth="1"/>
    <col min="13572" max="13572" width="21.5703125" style="367" bestFit="1" customWidth="1"/>
    <col min="13573" max="13584" width="16.140625" style="367" customWidth="1"/>
    <col min="13585" max="13824" width="11.42578125" style="367"/>
    <col min="13825" max="13825" width="4" style="367" customWidth="1"/>
    <col min="13826" max="13826" width="14.7109375" style="367" customWidth="1"/>
    <col min="13827" max="13827" width="11.85546875" style="367" customWidth="1"/>
    <col min="13828" max="13828" width="21.5703125" style="367" bestFit="1" customWidth="1"/>
    <col min="13829" max="13840" width="16.140625" style="367" customWidth="1"/>
    <col min="13841" max="14080" width="11.42578125" style="367"/>
    <col min="14081" max="14081" width="4" style="367" customWidth="1"/>
    <col min="14082" max="14082" width="14.7109375" style="367" customWidth="1"/>
    <col min="14083" max="14083" width="11.85546875" style="367" customWidth="1"/>
    <col min="14084" max="14084" width="21.5703125" style="367" bestFit="1" customWidth="1"/>
    <col min="14085" max="14096" width="16.140625" style="367" customWidth="1"/>
    <col min="14097" max="14336" width="11.42578125" style="367"/>
    <col min="14337" max="14337" width="4" style="367" customWidth="1"/>
    <col min="14338" max="14338" width="14.7109375" style="367" customWidth="1"/>
    <col min="14339" max="14339" width="11.85546875" style="367" customWidth="1"/>
    <col min="14340" max="14340" width="21.5703125" style="367" bestFit="1" customWidth="1"/>
    <col min="14341" max="14352" width="16.140625" style="367" customWidth="1"/>
    <col min="14353" max="14592" width="11.42578125" style="367"/>
    <col min="14593" max="14593" width="4" style="367" customWidth="1"/>
    <col min="14594" max="14594" width="14.7109375" style="367" customWidth="1"/>
    <col min="14595" max="14595" width="11.85546875" style="367" customWidth="1"/>
    <col min="14596" max="14596" width="21.5703125" style="367" bestFit="1" customWidth="1"/>
    <col min="14597" max="14608" width="16.140625" style="367" customWidth="1"/>
    <col min="14609" max="14848" width="11.42578125" style="367"/>
    <col min="14849" max="14849" width="4" style="367" customWidth="1"/>
    <col min="14850" max="14850" width="14.7109375" style="367" customWidth="1"/>
    <col min="14851" max="14851" width="11.85546875" style="367" customWidth="1"/>
    <col min="14852" max="14852" width="21.5703125" style="367" bestFit="1" customWidth="1"/>
    <col min="14853" max="14864" width="16.140625" style="367" customWidth="1"/>
    <col min="14865" max="15104" width="11.42578125" style="367"/>
    <col min="15105" max="15105" width="4" style="367" customWidth="1"/>
    <col min="15106" max="15106" width="14.7109375" style="367" customWidth="1"/>
    <col min="15107" max="15107" width="11.85546875" style="367" customWidth="1"/>
    <col min="15108" max="15108" width="21.5703125" style="367" bestFit="1" customWidth="1"/>
    <col min="15109" max="15120" width="16.140625" style="367" customWidth="1"/>
    <col min="15121" max="15360" width="11.42578125" style="367"/>
    <col min="15361" max="15361" width="4" style="367" customWidth="1"/>
    <col min="15362" max="15362" width="14.7109375" style="367" customWidth="1"/>
    <col min="15363" max="15363" width="11.85546875" style="367" customWidth="1"/>
    <col min="15364" max="15364" width="21.5703125" style="367" bestFit="1" customWidth="1"/>
    <col min="15365" max="15376" width="16.140625" style="367" customWidth="1"/>
    <col min="15377" max="15616" width="11.42578125" style="367"/>
    <col min="15617" max="15617" width="4" style="367" customWidth="1"/>
    <col min="15618" max="15618" width="14.7109375" style="367" customWidth="1"/>
    <col min="15619" max="15619" width="11.85546875" style="367" customWidth="1"/>
    <col min="15620" max="15620" width="21.5703125" style="367" bestFit="1" customWidth="1"/>
    <col min="15621" max="15632" width="16.140625" style="367" customWidth="1"/>
    <col min="15633" max="15872" width="11.42578125" style="367"/>
    <col min="15873" max="15873" width="4" style="367" customWidth="1"/>
    <col min="15874" max="15874" width="14.7109375" style="367" customWidth="1"/>
    <col min="15875" max="15875" width="11.85546875" style="367" customWidth="1"/>
    <col min="15876" max="15876" width="21.5703125" style="367" bestFit="1" customWidth="1"/>
    <col min="15877" max="15888" width="16.140625" style="367" customWidth="1"/>
    <col min="15889" max="16128" width="11.42578125" style="367"/>
    <col min="16129" max="16129" width="4" style="367" customWidth="1"/>
    <col min="16130" max="16130" width="14.7109375" style="367" customWidth="1"/>
    <col min="16131" max="16131" width="11.85546875" style="367" customWidth="1"/>
    <col min="16132" max="16132" width="21.5703125" style="367" bestFit="1" customWidth="1"/>
    <col min="16133" max="16144" width="16.140625" style="367" customWidth="1"/>
    <col min="16145" max="16384" width="11.42578125" style="367"/>
  </cols>
  <sheetData>
    <row r="1" spans="2:17" ht="36" customHeight="1" x14ac:dyDescent="0.2">
      <c r="B1" s="752" t="s">
        <v>75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2"/>
    </row>
    <row r="2" spans="2:17" ht="21.7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2:17" ht="13.5" thickTop="1" x14ac:dyDescent="0.2">
      <c r="B3" s="753" t="s">
        <v>32</v>
      </c>
      <c r="C3" s="755" t="s">
        <v>33</v>
      </c>
      <c r="D3" s="768" t="s">
        <v>34</v>
      </c>
      <c r="E3" s="770" t="s">
        <v>35</v>
      </c>
      <c r="F3" s="760"/>
      <c r="G3" s="771"/>
      <c r="H3" s="763" t="s">
        <v>36</v>
      </c>
      <c r="I3" s="763"/>
      <c r="J3" s="763"/>
      <c r="K3" s="763"/>
      <c r="L3" s="763"/>
      <c r="M3" s="763"/>
      <c r="N3" s="763"/>
      <c r="O3" s="763"/>
      <c r="P3" s="764"/>
    </row>
    <row r="4" spans="2:17" ht="116.25" customHeight="1" thickBot="1" x14ac:dyDescent="0.25">
      <c r="B4" s="754"/>
      <c r="C4" s="756"/>
      <c r="D4" s="769"/>
      <c r="E4" s="13" t="s">
        <v>37</v>
      </c>
      <c r="F4" s="14" t="s">
        <v>38</v>
      </c>
      <c r="G4" s="20" t="s">
        <v>39</v>
      </c>
      <c r="H4" s="366" t="s">
        <v>40</v>
      </c>
      <c r="I4" s="17" t="s">
        <v>41</v>
      </c>
      <c r="J4" s="18" t="s">
        <v>42</v>
      </c>
      <c r="K4" s="19" t="s">
        <v>43</v>
      </c>
      <c r="L4" s="19" t="s">
        <v>76</v>
      </c>
      <c r="M4" s="19" t="s">
        <v>77</v>
      </c>
      <c r="N4" s="19" t="s">
        <v>78</v>
      </c>
      <c r="O4" s="18" t="s">
        <v>45</v>
      </c>
      <c r="P4" s="20" t="s">
        <v>46</v>
      </c>
    </row>
    <row r="5" spans="2:17" ht="13.5" thickTop="1" x14ac:dyDescent="0.2">
      <c r="B5" s="743" t="s">
        <v>47</v>
      </c>
      <c r="C5" s="765" t="s">
        <v>48</v>
      </c>
      <c r="D5" s="368" t="s">
        <v>49</v>
      </c>
      <c r="E5" s="22">
        <v>382814601.96000016</v>
      </c>
      <c r="F5" s="369">
        <v>46000552.779999971</v>
      </c>
      <c r="G5" s="370">
        <v>336814049.18000019</v>
      </c>
      <c r="H5" s="371"/>
      <c r="I5" s="372"/>
      <c r="J5" s="373">
        <v>14747.92</v>
      </c>
      <c r="K5" s="374">
        <v>126590.19099999999</v>
      </c>
      <c r="L5" s="374">
        <v>46756486.82</v>
      </c>
      <c r="M5" s="375">
        <v>180</v>
      </c>
      <c r="N5" s="376">
        <f>L5-M5</f>
        <v>46756306.82</v>
      </c>
      <c r="O5" s="374"/>
      <c r="P5" s="377"/>
    </row>
    <row r="6" spans="2:17" ht="12.75" x14ac:dyDescent="0.2">
      <c r="B6" s="744"/>
      <c r="C6" s="766"/>
      <c r="D6" s="31" t="s">
        <v>50</v>
      </c>
      <c r="E6" s="32">
        <v>44660</v>
      </c>
      <c r="F6" s="369">
        <v>0</v>
      </c>
      <c r="G6" s="370">
        <v>44660</v>
      </c>
      <c r="H6" s="80"/>
      <c r="I6" s="378"/>
      <c r="J6" s="51"/>
      <c r="K6" s="51"/>
      <c r="L6" s="51">
        <v>2000</v>
      </c>
      <c r="M6" s="379"/>
      <c r="N6" s="380">
        <f>L6-M6</f>
        <v>2000</v>
      </c>
      <c r="O6" s="381"/>
      <c r="P6" s="382"/>
    </row>
    <row r="7" spans="2:17" ht="12.75" x14ac:dyDescent="0.2">
      <c r="B7" s="744"/>
      <c r="C7" s="766"/>
      <c r="D7" s="31" t="s">
        <v>51</v>
      </c>
      <c r="E7" s="32">
        <v>126508914.36999899</v>
      </c>
      <c r="F7" s="383">
        <v>1903371.3399999738</v>
      </c>
      <c r="G7" s="384">
        <v>124605543.03</v>
      </c>
      <c r="H7" s="80"/>
      <c r="I7" s="378"/>
      <c r="J7" s="51">
        <v>3000</v>
      </c>
      <c r="K7" s="51">
        <v>166081.22199999998</v>
      </c>
      <c r="L7" s="51">
        <v>217194626.00000003</v>
      </c>
      <c r="M7" s="379">
        <v>1899.08</v>
      </c>
      <c r="N7" s="385">
        <f>L7-M7</f>
        <v>217192726.92000002</v>
      </c>
      <c r="O7" s="381"/>
      <c r="P7" s="382"/>
    </row>
    <row r="8" spans="2:17" ht="12.75" x14ac:dyDescent="0.2">
      <c r="B8" s="744"/>
      <c r="C8" s="766"/>
      <c r="D8" s="38" t="s">
        <v>52</v>
      </c>
      <c r="E8" s="39">
        <v>0</v>
      </c>
      <c r="F8" s="383">
        <v>0</v>
      </c>
      <c r="G8" s="370">
        <v>0</v>
      </c>
      <c r="H8" s="80"/>
      <c r="I8" s="378"/>
      <c r="J8" s="51"/>
      <c r="K8" s="51"/>
      <c r="L8" s="51"/>
      <c r="M8" s="379"/>
      <c r="N8" s="380"/>
      <c r="O8" s="381"/>
      <c r="P8" s="382"/>
    </row>
    <row r="9" spans="2:17" ht="12.75" x14ac:dyDescent="0.2">
      <c r="B9" s="744"/>
      <c r="C9" s="766"/>
      <c r="D9" s="38" t="s">
        <v>53</v>
      </c>
      <c r="E9" s="32">
        <v>57239.98</v>
      </c>
      <c r="F9" s="386">
        <v>0</v>
      </c>
      <c r="G9" s="387">
        <v>57239.98</v>
      </c>
      <c r="H9" s="388"/>
      <c r="I9" s="378"/>
      <c r="J9" s="51"/>
      <c r="K9" s="51"/>
      <c r="L9" s="51">
        <v>5987.98</v>
      </c>
      <c r="M9" s="389">
        <v>5000</v>
      </c>
      <c r="N9" s="385">
        <f>L9-M9</f>
        <v>987.97999999999956</v>
      </c>
      <c r="O9" s="381"/>
      <c r="P9" s="382"/>
    </row>
    <row r="10" spans="2:17" ht="12.75" x14ac:dyDescent="0.2">
      <c r="B10" s="744"/>
      <c r="C10" s="767"/>
      <c r="D10" s="42" t="s">
        <v>54</v>
      </c>
      <c r="E10" s="43">
        <f>G10+F10</f>
        <v>509425416.31000012</v>
      </c>
      <c r="F10" s="44">
        <f t="shared" ref="F10:P10" si="0">SUM(F5:F9)</f>
        <v>47903924.119999945</v>
      </c>
      <c r="G10" s="358">
        <f t="shared" si="0"/>
        <v>461521492.19000018</v>
      </c>
      <c r="H10" s="43">
        <f>SUM(H5:H9)</f>
        <v>0</v>
      </c>
      <c r="I10" s="45">
        <f t="shared" si="0"/>
        <v>0</v>
      </c>
      <c r="J10" s="44">
        <f t="shared" si="0"/>
        <v>17747.919999999998</v>
      </c>
      <c r="K10" s="44">
        <f t="shared" si="0"/>
        <v>292671.41299999994</v>
      </c>
      <c r="L10" s="44">
        <f t="shared" si="0"/>
        <v>263959100.80000001</v>
      </c>
      <c r="M10" s="116">
        <f>SUM(M5:M9)</f>
        <v>7079.08</v>
      </c>
      <c r="N10" s="390">
        <f>SUM(N5:N9)</f>
        <v>263952021.72</v>
      </c>
      <c r="O10" s="46">
        <f t="shared" si="0"/>
        <v>0</v>
      </c>
      <c r="P10" s="47">
        <f t="shared" si="0"/>
        <v>0</v>
      </c>
    </row>
    <row r="11" spans="2:17" ht="12.75" x14ac:dyDescent="0.2">
      <c r="B11" s="744"/>
      <c r="C11" s="774" t="s">
        <v>55</v>
      </c>
      <c r="D11" s="21" t="s">
        <v>49</v>
      </c>
      <c r="E11" s="48">
        <f>F11+G11</f>
        <v>26875141.090000004</v>
      </c>
      <c r="F11" s="391">
        <v>1460873.950000003</v>
      </c>
      <c r="G11" s="392">
        <v>25414267.140000001</v>
      </c>
      <c r="H11" s="80"/>
      <c r="I11" s="378"/>
      <c r="J11" s="51"/>
      <c r="K11" s="51">
        <v>3953.031751</v>
      </c>
      <c r="L11" s="51">
        <v>3191021.2</v>
      </c>
      <c r="M11" s="389">
        <v>2773.5</v>
      </c>
      <c r="N11" s="380">
        <f>L11-M11</f>
        <v>3188247.7</v>
      </c>
      <c r="O11" s="381"/>
      <c r="P11" s="392"/>
    </row>
    <row r="12" spans="2:17" ht="12.75" x14ac:dyDescent="0.2">
      <c r="B12" s="744"/>
      <c r="C12" s="766"/>
      <c r="D12" s="21" t="s">
        <v>50</v>
      </c>
      <c r="E12" s="50">
        <f>F12+G12</f>
        <v>803767.04</v>
      </c>
      <c r="F12" s="391">
        <v>0</v>
      </c>
      <c r="G12" s="393">
        <v>803767.04</v>
      </c>
      <c r="H12" s="394"/>
      <c r="I12" s="378"/>
      <c r="J12" s="51"/>
      <c r="K12" s="51"/>
      <c r="L12" s="51">
        <v>168021.30000000002</v>
      </c>
      <c r="M12" s="395">
        <v>102</v>
      </c>
      <c r="N12" s="380">
        <f>L12-M12</f>
        <v>167919.30000000002</v>
      </c>
      <c r="O12" s="381"/>
      <c r="P12" s="382"/>
      <c r="Q12" s="396"/>
    </row>
    <row r="13" spans="2:17" ht="12.75" x14ac:dyDescent="0.2">
      <c r="B13" s="744"/>
      <c r="C13" s="766"/>
      <c r="D13" s="31" t="s">
        <v>51</v>
      </c>
      <c r="E13" s="50">
        <f>F13+G13</f>
        <v>16574442.780000014</v>
      </c>
      <c r="F13" s="369">
        <v>17978.509999999998</v>
      </c>
      <c r="G13" s="384">
        <v>16556464.270000014</v>
      </c>
      <c r="H13" s="80"/>
      <c r="I13" s="378"/>
      <c r="J13" s="51"/>
      <c r="K13" s="397">
        <v>590</v>
      </c>
      <c r="L13" s="397">
        <v>2346526.3200000077</v>
      </c>
      <c r="M13" s="395">
        <v>30</v>
      </c>
      <c r="N13" s="380">
        <f>L13-M13</f>
        <v>2346496.3200000077</v>
      </c>
      <c r="O13" s="397">
        <v>530</v>
      </c>
      <c r="P13" s="382"/>
    </row>
    <row r="14" spans="2:17" ht="12.75" x14ac:dyDescent="0.2">
      <c r="B14" s="744"/>
      <c r="C14" s="766"/>
      <c r="D14" s="38" t="s">
        <v>52</v>
      </c>
      <c r="E14" s="50">
        <f>F14+G14</f>
        <v>23750</v>
      </c>
      <c r="F14" s="383">
        <v>0</v>
      </c>
      <c r="G14" s="398">
        <v>23750</v>
      </c>
      <c r="H14" s="80"/>
      <c r="I14" s="378"/>
      <c r="J14" s="51"/>
      <c r="K14" s="397">
        <v>14</v>
      </c>
      <c r="L14" s="397">
        <v>250</v>
      </c>
      <c r="M14" s="395"/>
      <c r="N14" s="380">
        <f>L14-M14</f>
        <v>250</v>
      </c>
      <c r="O14" s="381"/>
      <c r="P14" s="382"/>
    </row>
    <row r="15" spans="2:17" ht="12.75" x14ac:dyDescent="0.2">
      <c r="B15" s="744"/>
      <c r="C15" s="766"/>
      <c r="D15" s="38" t="s">
        <v>53</v>
      </c>
      <c r="E15" s="54">
        <f>F15+G15</f>
        <v>1049500</v>
      </c>
      <c r="F15" s="399">
        <f>F3</f>
        <v>0</v>
      </c>
      <c r="G15" s="400">
        <v>1049500</v>
      </c>
      <c r="H15" s="80"/>
      <c r="I15" s="401"/>
      <c r="J15" s="402"/>
      <c r="K15" s="403"/>
      <c r="L15" s="397">
        <v>1852</v>
      </c>
      <c r="M15" s="389">
        <v>64</v>
      </c>
      <c r="N15" s="380">
        <f>L15-M15</f>
        <v>1788</v>
      </c>
      <c r="O15" s="404"/>
      <c r="P15" s="393"/>
    </row>
    <row r="16" spans="2:17" ht="12.75" x14ac:dyDescent="0.2">
      <c r="B16" s="744"/>
      <c r="C16" s="767"/>
      <c r="D16" s="42" t="s">
        <v>54</v>
      </c>
      <c r="E16" s="43">
        <f t="shared" ref="E16:E30" si="1">F16+G16</f>
        <v>45326600.910000019</v>
      </c>
      <c r="F16" s="44">
        <f t="shared" ref="F16:L16" si="2">SUM(F11:F15)</f>
        <v>1478852.460000003</v>
      </c>
      <c r="G16" s="47">
        <f t="shared" si="2"/>
        <v>43847748.450000018</v>
      </c>
      <c r="H16" s="405">
        <f t="shared" si="2"/>
        <v>0</v>
      </c>
      <c r="I16" s="52">
        <f t="shared" si="2"/>
        <v>0</v>
      </c>
      <c r="J16" s="52">
        <f t="shared" si="2"/>
        <v>0</v>
      </c>
      <c r="K16" s="52">
        <f t="shared" si="2"/>
        <v>4557.0317510000004</v>
      </c>
      <c r="L16" s="52">
        <f t="shared" si="2"/>
        <v>5707670.8200000077</v>
      </c>
      <c r="M16" s="406">
        <f>SUM(M11:M15)</f>
        <v>2969.5</v>
      </c>
      <c r="N16" s="406">
        <f>SUM(N11:N13)</f>
        <v>5702663.3200000077</v>
      </c>
      <c r="O16" s="52">
        <f>SUM(O11:O14)</f>
        <v>530</v>
      </c>
      <c r="P16" s="53">
        <f>SUM(P11:P14)</f>
        <v>0</v>
      </c>
    </row>
    <row r="17" spans="2:16" ht="12.75" x14ac:dyDescent="0.2">
      <c r="B17" s="744"/>
      <c r="C17" s="774" t="s">
        <v>37</v>
      </c>
      <c r="D17" s="21" t="s">
        <v>49</v>
      </c>
      <c r="E17" s="54">
        <f t="shared" si="1"/>
        <v>409689743.05000013</v>
      </c>
      <c r="F17" s="391">
        <f t="shared" ref="F17:P21" si="3">F5+F11</f>
        <v>47461426.729999974</v>
      </c>
      <c r="G17" s="407">
        <f t="shared" si="3"/>
        <v>362228316.32000017</v>
      </c>
      <c r="H17" s="408">
        <f t="shared" si="3"/>
        <v>0</v>
      </c>
      <c r="I17" s="409">
        <f t="shared" si="3"/>
        <v>0</v>
      </c>
      <c r="J17" s="409">
        <f t="shared" si="3"/>
        <v>14747.92</v>
      </c>
      <c r="K17" s="409">
        <f t="shared" si="3"/>
        <v>130543.22275099999</v>
      </c>
      <c r="L17" s="409">
        <f t="shared" si="3"/>
        <v>49947508.020000003</v>
      </c>
      <c r="M17" s="410">
        <f t="shared" si="3"/>
        <v>2953.5</v>
      </c>
      <c r="N17" s="411">
        <f t="shared" si="3"/>
        <v>49944554.520000003</v>
      </c>
      <c r="O17" s="409">
        <v>11.79</v>
      </c>
      <c r="P17" s="412">
        <f t="shared" si="3"/>
        <v>0</v>
      </c>
    </row>
    <row r="18" spans="2:16" ht="12.75" x14ac:dyDescent="0.2">
      <c r="B18" s="744"/>
      <c r="C18" s="766"/>
      <c r="D18" s="31" t="s">
        <v>50</v>
      </c>
      <c r="E18" s="54">
        <f t="shared" si="1"/>
        <v>848427.04</v>
      </c>
      <c r="F18" s="413">
        <f t="shared" si="3"/>
        <v>0</v>
      </c>
      <c r="G18" s="414">
        <f t="shared" si="3"/>
        <v>848427.04</v>
      </c>
      <c r="H18" s="415">
        <f t="shared" si="3"/>
        <v>0</v>
      </c>
      <c r="I18" s="397">
        <f t="shared" si="3"/>
        <v>0</v>
      </c>
      <c r="J18" s="397">
        <f t="shared" si="3"/>
        <v>0</v>
      </c>
      <c r="K18" s="397">
        <f t="shared" si="3"/>
        <v>0</v>
      </c>
      <c r="L18" s="397">
        <f t="shared" si="3"/>
        <v>170021.30000000002</v>
      </c>
      <c r="M18" s="395">
        <v>120</v>
      </c>
      <c r="N18" s="380">
        <f t="shared" si="3"/>
        <v>169919.30000000002</v>
      </c>
      <c r="O18" s="397">
        <f t="shared" si="3"/>
        <v>0</v>
      </c>
      <c r="P18" s="416">
        <f t="shared" si="3"/>
        <v>0</v>
      </c>
    </row>
    <row r="19" spans="2:16" ht="12.75" x14ac:dyDescent="0.2">
      <c r="B19" s="744"/>
      <c r="C19" s="766"/>
      <c r="D19" s="31" t="s">
        <v>51</v>
      </c>
      <c r="E19" s="54">
        <f t="shared" si="1"/>
        <v>143083357.14999998</v>
      </c>
      <c r="F19" s="413">
        <f t="shared" si="3"/>
        <v>1921349.8499999738</v>
      </c>
      <c r="G19" s="414">
        <f t="shared" si="3"/>
        <v>141162007.30000001</v>
      </c>
      <c r="H19" s="415">
        <f t="shared" si="3"/>
        <v>0</v>
      </c>
      <c r="I19" s="397">
        <f t="shared" si="3"/>
        <v>0</v>
      </c>
      <c r="J19" s="397">
        <f t="shared" si="3"/>
        <v>3000</v>
      </c>
      <c r="K19" s="397">
        <f t="shared" si="3"/>
        <v>166671.22199999998</v>
      </c>
      <c r="L19" s="397">
        <f t="shared" si="3"/>
        <v>219541152.32000005</v>
      </c>
      <c r="M19" s="395">
        <f t="shared" si="3"/>
        <v>1929.08</v>
      </c>
      <c r="N19" s="380">
        <f t="shared" si="3"/>
        <v>219539223.24000001</v>
      </c>
      <c r="O19" s="397">
        <v>0</v>
      </c>
      <c r="P19" s="416">
        <f t="shared" si="3"/>
        <v>0</v>
      </c>
    </row>
    <row r="20" spans="2:16" ht="12.75" x14ac:dyDescent="0.2">
      <c r="B20" s="744"/>
      <c r="C20" s="766"/>
      <c r="D20" s="38" t="s">
        <v>52</v>
      </c>
      <c r="E20" s="54">
        <f t="shared" si="1"/>
        <v>23750</v>
      </c>
      <c r="F20" s="399">
        <f t="shared" si="3"/>
        <v>0</v>
      </c>
      <c r="G20" s="400">
        <f t="shared" si="3"/>
        <v>23750</v>
      </c>
      <c r="H20" s="417">
        <f t="shared" si="3"/>
        <v>0</v>
      </c>
      <c r="I20" s="418">
        <f t="shared" si="3"/>
        <v>0</v>
      </c>
      <c r="J20" s="418">
        <f t="shared" si="3"/>
        <v>0</v>
      </c>
      <c r="K20" s="418">
        <f t="shared" si="3"/>
        <v>14</v>
      </c>
      <c r="L20" s="418">
        <f t="shared" si="3"/>
        <v>250</v>
      </c>
      <c r="M20" s="395"/>
      <c r="N20" s="419">
        <f>N8+N14</f>
        <v>250</v>
      </c>
      <c r="O20" s="418">
        <f t="shared" si="3"/>
        <v>0</v>
      </c>
      <c r="P20" s="398">
        <f t="shared" si="3"/>
        <v>0</v>
      </c>
    </row>
    <row r="21" spans="2:16" ht="12.75" x14ac:dyDescent="0.2">
      <c r="B21" s="744"/>
      <c r="C21" s="766"/>
      <c r="D21" s="38" t="s">
        <v>53</v>
      </c>
      <c r="E21" s="54">
        <f>F21+G21</f>
        <v>1106739.98</v>
      </c>
      <c r="F21" s="399">
        <f>F9</f>
        <v>0</v>
      </c>
      <c r="G21" s="400">
        <f t="shared" si="3"/>
        <v>1106739.98</v>
      </c>
      <c r="H21" s="420">
        <f t="shared" si="3"/>
        <v>0</v>
      </c>
      <c r="I21" s="421">
        <f t="shared" si="3"/>
        <v>0</v>
      </c>
      <c r="J21" s="421">
        <f t="shared" si="3"/>
        <v>0</v>
      </c>
      <c r="K21" s="421">
        <f t="shared" si="3"/>
        <v>0</v>
      </c>
      <c r="L21" s="421">
        <f t="shared" si="3"/>
        <v>7839.98</v>
      </c>
      <c r="M21" s="389">
        <f>M9+M15</f>
        <v>5064</v>
      </c>
      <c r="N21" s="422">
        <f>N9+N15</f>
        <v>2775.9799999999996</v>
      </c>
      <c r="O21" s="421">
        <f>O9</f>
        <v>0</v>
      </c>
      <c r="P21" s="398">
        <f>P9</f>
        <v>0</v>
      </c>
    </row>
    <row r="22" spans="2:16" ht="12.75" x14ac:dyDescent="0.2">
      <c r="B22" s="745"/>
      <c r="C22" s="767"/>
      <c r="D22" s="42" t="s">
        <v>54</v>
      </c>
      <c r="E22" s="423">
        <f t="shared" si="1"/>
        <v>554752017.22000015</v>
      </c>
      <c r="F22" s="424">
        <f t="shared" ref="F22:K22" si="4">SUM(F17:F21)</f>
        <v>49382776.579999946</v>
      </c>
      <c r="G22" s="425">
        <f t="shared" si="4"/>
        <v>505369240.64000022</v>
      </c>
      <c r="H22" s="426">
        <f t="shared" si="4"/>
        <v>0</v>
      </c>
      <c r="I22" s="427">
        <f t="shared" si="4"/>
        <v>0</v>
      </c>
      <c r="J22" s="427">
        <f t="shared" si="4"/>
        <v>17747.919999999998</v>
      </c>
      <c r="K22" s="427">
        <f t="shared" si="4"/>
        <v>297228.44475099997</v>
      </c>
      <c r="L22" s="427">
        <f>SUM(L17:L21)</f>
        <v>269666771.62000006</v>
      </c>
      <c r="M22" s="424">
        <f>SUM(M17:M21)</f>
        <v>10066.58</v>
      </c>
      <c r="N22" s="428">
        <f>SUM(N17:N21)</f>
        <v>269656723.04000002</v>
      </c>
      <c r="O22" s="427">
        <f>SUM(O17:O21)</f>
        <v>11.79</v>
      </c>
      <c r="P22" s="429">
        <f>SUM(P17:P21)</f>
        <v>0</v>
      </c>
    </row>
    <row r="23" spans="2:16" ht="12.75" x14ac:dyDescent="0.2">
      <c r="B23" s="749" t="s">
        <v>56</v>
      </c>
      <c r="C23" s="774" t="s">
        <v>57</v>
      </c>
      <c r="D23" s="21" t="s">
        <v>49</v>
      </c>
      <c r="E23" s="80">
        <f>+F23+G23</f>
        <v>72475637.930000022</v>
      </c>
      <c r="F23" s="430">
        <v>15219780.91</v>
      </c>
      <c r="G23" s="382">
        <v>57255857.020000018</v>
      </c>
      <c r="H23" s="431">
        <v>280302.84999999998</v>
      </c>
      <c r="I23" s="432">
        <v>29369</v>
      </c>
      <c r="J23" s="432">
        <v>22566.34</v>
      </c>
      <c r="K23" s="432">
        <v>22279.844999999998</v>
      </c>
      <c r="L23" s="432">
        <v>17827187.560000002</v>
      </c>
      <c r="M23" s="433">
        <v>610.79999999999995</v>
      </c>
      <c r="N23" s="411">
        <f>L23-M23</f>
        <v>17826576.760000002</v>
      </c>
      <c r="O23" s="397">
        <v>1030.4399999999998</v>
      </c>
      <c r="P23" s="412">
        <v>47.856999999999992</v>
      </c>
    </row>
    <row r="24" spans="2:16" ht="12.75" x14ac:dyDescent="0.2">
      <c r="B24" s="744"/>
      <c r="C24" s="766"/>
      <c r="D24" s="38" t="s">
        <v>50</v>
      </c>
      <c r="E24" s="50">
        <v>150000</v>
      </c>
      <c r="F24" s="391">
        <v>0</v>
      </c>
      <c r="G24" s="393">
        <v>150000</v>
      </c>
      <c r="H24" s="434"/>
      <c r="I24" s="435"/>
      <c r="J24" s="432">
        <v>12.97</v>
      </c>
      <c r="K24" s="432">
        <v>13.34</v>
      </c>
      <c r="L24" s="432">
        <v>7500</v>
      </c>
      <c r="M24" s="436"/>
      <c r="N24" s="380">
        <f>L24-M24</f>
        <v>7500</v>
      </c>
      <c r="O24" s="432"/>
      <c r="P24" s="416">
        <v>24.664000000000001</v>
      </c>
    </row>
    <row r="25" spans="2:16" ht="12.75" x14ac:dyDescent="0.2">
      <c r="B25" s="744"/>
      <c r="C25" s="766"/>
      <c r="D25" s="38" t="s">
        <v>53</v>
      </c>
      <c r="E25" s="54">
        <v>13000</v>
      </c>
      <c r="F25" s="399">
        <v>0</v>
      </c>
      <c r="G25" s="400">
        <v>13000</v>
      </c>
      <c r="H25" s="420"/>
      <c r="I25" s="421"/>
      <c r="J25" s="421"/>
      <c r="K25" s="421"/>
      <c r="L25" s="432">
        <v>100</v>
      </c>
      <c r="M25" s="436"/>
      <c r="N25" s="422">
        <f>L25-M25</f>
        <v>100</v>
      </c>
      <c r="O25" s="421"/>
      <c r="P25" s="398"/>
    </row>
    <row r="26" spans="2:16" ht="13.5" thickBot="1" x14ac:dyDescent="0.25">
      <c r="B26" s="744"/>
      <c r="C26" s="766"/>
      <c r="D26" s="437" t="s">
        <v>54</v>
      </c>
      <c r="E26" s="438">
        <f>F26+G26</f>
        <v>72638637.930000022</v>
      </c>
      <c r="F26" s="439">
        <f>SUM(F23:F25)</f>
        <v>15219780.91</v>
      </c>
      <c r="G26" s="440">
        <f>SUM(G23:G25)</f>
        <v>57418857.020000018</v>
      </c>
      <c r="H26" s="441">
        <f>SUM(H23:H25)</f>
        <v>280302.84999999998</v>
      </c>
      <c r="I26" s="439">
        <f t="shared" ref="I26:P26" si="5">SUM(I23:I25)</f>
        <v>29369</v>
      </c>
      <c r="J26" s="439">
        <f t="shared" si="5"/>
        <v>22579.31</v>
      </c>
      <c r="K26" s="442">
        <f t="shared" si="5"/>
        <v>22293.184999999998</v>
      </c>
      <c r="L26" s="443">
        <f t="shared" si="5"/>
        <v>17834787.560000002</v>
      </c>
      <c r="M26" s="439">
        <f>SUM(M23:M25)</f>
        <v>610.79999999999995</v>
      </c>
      <c r="N26" s="444">
        <f>N23+N24+N25</f>
        <v>17834176.760000002</v>
      </c>
      <c r="O26" s="442">
        <f t="shared" si="5"/>
        <v>1030.4399999999998</v>
      </c>
      <c r="P26" s="445">
        <f t="shared" si="5"/>
        <v>72.520999999999987</v>
      </c>
    </row>
    <row r="27" spans="2:16" ht="13.5" thickTop="1" x14ac:dyDescent="0.2">
      <c r="B27" s="772" t="s">
        <v>58</v>
      </c>
      <c r="C27" s="773"/>
      <c r="D27" s="89" t="s">
        <v>49</v>
      </c>
      <c r="E27" s="90">
        <f t="shared" si="1"/>
        <v>482165380.9800002</v>
      </c>
      <c r="F27" s="446">
        <f>F17+F23</f>
        <v>62681207.639999971</v>
      </c>
      <c r="G27" s="447">
        <f>G17+G23</f>
        <v>419484173.34000021</v>
      </c>
      <c r="H27" s="448">
        <f t="shared" ref="F27:P28" si="6">H17+H23</f>
        <v>280302.84999999998</v>
      </c>
      <c r="I27" s="449">
        <f t="shared" si="6"/>
        <v>29369</v>
      </c>
      <c r="J27" s="449">
        <f t="shared" si="6"/>
        <v>37314.26</v>
      </c>
      <c r="K27" s="449">
        <f t="shared" si="6"/>
        <v>152823.067751</v>
      </c>
      <c r="L27" s="449">
        <f t="shared" si="6"/>
        <v>67774695.580000013</v>
      </c>
      <c r="M27" s="450">
        <f>M17+M23</f>
        <v>3564.3</v>
      </c>
      <c r="N27" s="376">
        <f>N17+N23</f>
        <v>67771131.280000001</v>
      </c>
      <c r="O27" s="449">
        <f t="shared" si="6"/>
        <v>1042.2299999999998</v>
      </c>
      <c r="P27" s="451">
        <f t="shared" si="6"/>
        <v>47.856999999999992</v>
      </c>
    </row>
    <row r="28" spans="2:16" ht="12.75" x14ac:dyDescent="0.2">
      <c r="B28" s="739"/>
      <c r="C28" s="740"/>
      <c r="D28" s="95" t="s">
        <v>50</v>
      </c>
      <c r="E28" s="96">
        <f t="shared" si="1"/>
        <v>998427.04</v>
      </c>
      <c r="F28" s="413">
        <f t="shared" si="6"/>
        <v>0</v>
      </c>
      <c r="G28" s="414">
        <f t="shared" si="6"/>
        <v>998427.04</v>
      </c>
      <c r="H28" s="415">
        <f t="shared" si="6"/>
        <v>0</v>
      </c>
      <c r="I28" s="397">
        <f t="shared" si="6"/>
        <v>0</v>
      </c>
      <c r="J28" s="397">
        <f t="shared" si="6"/>
        <v>12.97</v>
      </c>
      <c r="K28" s="397">
        <f t="shared" si="6"/>
        <v>13.34</v>
      </c>
      <c r="L28" s="397">
        <f t="shared" si="6"/>
        <v>177521.30000000002</v>
      </c>
      <c r="M28" s="436">
        <f>M18+M24</f>
        <v>120</v>
      </c>
      <c r="N28" s="380">
        <f>N18+N24</f>
        <v>177419.30000000002</v>
      </c>
      <c r="O28" s="397">
        <f t="shared" si="6"/>
        <v>0</v>
      </c>
      <c r="P28" s="452">
        <f t="shared" si="6"/>
        <v>24.664000000000001</v>
      </c>
    </row>
    <row r="29" spans="2:16" ht="12.75" x14ac:dyDescent="0.2">
      <c r="B29" s="739"/>
      <c r="C29" s="740"/>
      <c r="D29" s="95" t="s">
        <v>51</v>
      </c>
      <c r="E29" s="96">
        <f t="shared" si="1"/>
        <v>143083357.14999998</v>
      </c>
      <c r="F29" s="413">
        <f t="shared" ref="F29:G31" si="7">F19</f>
        <v>1921349.8499999738</v>
      </c>
      <c r="G29" s="414">
        <f t="shared" si="7"/>
        <v>141162007.30000001</v>
      </c>
      <c r="H29" s="415">
        <f>H19</f>
        <v>0</v>
      </c>
      <c r="I29" s="397">
        <f t="shared" ref="I29:P30" si="8">I19</f>
        <v>0</v>
      </c>
      <c r="J29" s="397">
        <f t="shared" si="8"/>
        <v>3000</v>
      </c>
      <c r="K29" s="397">
        <f t="shared" si="8"/>
        <v>166671.22199999998</v>
      </c>
      <c r="L29" s="397">
        <f t="shared" si="8"/>
        <v>219541152.32000005</v>
      </c>
      <c r="M29" s="395">
        <f t="shared" si="8"/>
        <v>1929.08</v>
      </c>
      <c r="N29" s="380">
        <f t="shared" si="8"/>
        <v>219539223.24000001</v>
      </c>
      <c r="O29" s="397">
        <f t="shared" si="8"/>
        <v>0</v>
      </c>
      <c r="P29" s="452">
        <f t="shared" si="8"/>
        <v>0</v>
      </c>
    </row>
    <row r="30" spans="2:16" ht="12.75" x14ac:dyDescent="0.2">
      <c r="B30" s="739"/>
      <c r="C30" s="740"/>
      <c r="D30" s="97" t="s">
        <v>52</v>
      </c>
      <c r="E30" s="98">
        <f t="shared" si="1"/>
        <v>23750</v>
      </c>
      <c r="F30" s="399">
        <f t="shared" si="7"/>
        <v>0</v>
      </c>
      <c r="G30" s="400">
        <f t="shared" si="7"/>
        <v>23750</v>
      </c>
      <c r="H30" s="417">
        <f>H20</f>
        <v>0</v>
      </c>
      <c r="I30" s="418">
        <f t="shared" si="8"/>
        <v>0</v>
      </c>
      <c r="J30" s="418">
        <f t="shared" si="8"/>
        <v>0</v>
      </c>
      <c r="K30" s="418">
        <f t="shared" si="8"/>
        <v>14</v>
      </c>
      <c r="L30" s="418">
        <f t="shared" si="8"/>
        <v>250</v>
      </c>
      <c r="M30" s="453">
        <f t="shared" si="8"/>
        <v>0</v>
      </c>
      <c r="N30" s="380">
        <f t="shared" si="8"/>
        <v>250</v>
      </c>
      <c r="O30" s="418">
        <f t="shared" si="8"/>
        <v>0</v>
      </c>
      <c r="P30" s="454">
        <f t="shared" si="8"/>
        <v>0</v>
      </c>
    </row>
    <row r="31" spans="2:16" ht="12.75" x14ac:dyDescent="0.2">
      <c r="B31" s="739"/>
      <c r="C31" s="740"/>
      <c r="D31" s="99" t="s">
        <v>53</v>
      </c>
      <c r="E31" s="100">
        <f>F31+G31</f>
        <v>1119739.98</v>
      </c>
      <c r="F31" s="455">
        <f t="shared" si="7"/>
        <v>0</v>
      </c>
      <c r="G31" s="456">
        <f>G21+G25</f>
        <v>1119739.98</v>
      </c>
      <c r="H31" s="420">
        <f>H21+H25</f>
        <v>0</v>
      </c>
      <c r="I31" s="421">
        <f>I21+I25</f>
        <v>0</v>
      </c>
      <c r="J31" s="421">
        <f t="shared" ref="J31:P31" si="9">J21+J25</f>
        <v>0</v>
      </c>
      <c r="K31" s="421">
        <f t="shared" si="9"/>
        <v>0</v>
      </c>
      <c r="L31" s="421">
        <f t="shared" si="9"/>
        <v>7939.98</v>
      </c>
      <c r="M31" s="457">
        <f>M21+M25</f>
        <v>5064</v>
      </c>
      <c r="N31" s="458">
        <f>N21+N25</f>
        <v>2875.9799999999996</v>
      </c>
      <c r="O31" s="421">
        <f t="shared" si="9"/>
        <v>0</v>
      </c>
      <c r="P31" s="459">
        <f t="shared" si="9"/>
        <v>0</v>
      </c>
    </row>
    <row r="32" spans="2:16" ht="13.5" thickBot="1" x14ac:dyDescent="0.25">
      <c r="B32" s="741"/>
      <c r="C32" s="742"/>
      <c r="D32" s="106" t="s">
        <v>37</v>
      </c>
      <c r="E32" s="107">
        <f>SUM(E27:E31)</f>
        <v>627390655.15000021</v>
      </c>
      <c r="F32" s="108">
        <f t="shared" ref="F32:P32" si="10">SUM(F27:F31)</f>
        <v>64602557.489999942</v>
      </c>
      <c r="G32" s="112">
        <f t="shared" si="10"/>
        <v>562788097.66000032</v>
      </c>
      <c r="H32" s="107">
        <f t="shared" si="10"/>
        <v>280302.84999999998</v>
      </c>
      <c r="I32" s="108">
        <f t="shared" si="10"/>
        <v>29369</v>
      </c>
      <c r="J32" s="111">
        <f t="shared" si="10"/>
        <v>40327.230000000003</v>
      </c>
      <c r="K32" s="108">
        <f t="shared" si="10"/>
        <v>319521.62975099997</v>
      </c>
      <c r="L32" s="108">
        <f>SUM(L27:L31)</f>
        <v>287501559.18000007</v>
      </c>
      <c r="M32" s="108">
        <f>SUM(M27:M31)</f>
        <v>10677.380000000001</v>
      </c>
      <c r="N32" s="108">
        <f>N26+N22</f>
        <v>287490899.80000001</v>
      </c>
      <c r="O32" s="109">
        <f t="shared" si="10"/>
        <v>1042.2299999999998</v>
      </c>
      <c r="P32" s="112">
        <f t="shared" si="10"/>
        <v>72.520999999999987</v>
      </c>
    </row>
    <row r="33" spans="2:16" ht="21" customHeight="1" thickTop="1" x14ac:dyDescent="0.2"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</row>
    <row r="34" spans="2:16" ht="12.75" x14ac:dyDescent="0.2">
      <c r="C34" s="113"/>
      <c r="D34" s="113"/>
      <c r="E34" s="113"/>
      <c r="F34" s="460"/>
      <c r="G34" s="113"/>
      <c r="H34" s="113"/>
      <c r="I34" s="113"/>
      <c r="J34" s="113"/>
      <c r="K34" s="113"/>
      <c r="L34" s="461"/>
      <c r="M34" s="124"/>
      <c r="N34" s="124"/>
      <c r="O34" s="113"/>
      <c r="P34" s="113"/>
    </row>
    <row r="35" spans="2:16" x14ac:dyDescent="0.2">
      <c r="B35" s="367" t="s">
        <v>59</v>
      </c>
      <c r="H35" s="396"/>
      <c r="J35" s="396"/>
    </row>
    <row r="37" spans="2:16" x14ac:dyDescent="0.2">
      <c r="E37" s="462"/>
      <c r="F37" s="462"/>
      <c r="G37" s="462"/>
      <c r="H37" s="462"/>
      <c r="I37" s="462"/>
      <c r="J37" s="462"/>
      <c r="K37" s="462"/>
      <c r="L37" s="462"/>
      <c r="O37" s="462"/>
      <c r="P37" s="462"/>
    </row>
  </sheetData>
  <mergeCells count="13">
    <mergeCell ref="B27:C32"/>
    <mergeCell ref="B5:B22"/>
    <mergeCell ref="C5:C10"/>
    <mergeCell ref="C11:C16"/>
    <mergeCell ref="C17:C22"/>
    <mergeCell ref="B23:B26"/>
    <mergeCell ref="C23:C26"/>
    <mergeCell ref="B1:P1"/>
    <mergeCell ref="B3:B4"/>
    <mergeCell ref="C3:C4"/>
    <mergeCell ref="D3:D4"/>
    <mergeCell ref="E3:G3"/>
    <mergeCell ref="H3:P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landscape" r:id="rId1"/>
  <ignoredErrors>
    <ignoredError sqref="N10:N3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zoomScale="70" zoomScaleNormal="70" workbookViewId="0"/>
  </sheetViews>
  <sheetFormatPr baseColWidth="10" defaultRowHeight="11.25" x14ac:dyDescent="0.2"/>
  <cols>
    <col min="1" max="1" width="4" style="11" customWidth="1"/>
    <col min="2" max="2" width="14.7109375" style="11" customWidth="1"/>
    <col min="3" max="3" width="11.85546875" style="11" customWidth="1"/>
    <col min="4" max="4" width="21.5703125" style="11" bestFit="1" customWidth="1"/>
    <col min="5" max="14" width="16.140625" style="11" customWidth="1"/>
    <col min="15" max="256" width="11.42578125" style="11"/>
    <col min="257" max="257" width="4" style="11" customWidth="1"/>
    <col min="258" max="258" width="14.7109375" style="11" customWidth="1"/>
    <col min="259" max="259" width="11.85546875" style="11" customWidth="1"/>
    <col min="260" max="260" width="21.5703125" style="11" bestFit="1" customWidth="1"/>
    <col min="261" max="270" width="16.140625" style="11" customWidth="1"/>
    <col min="271" max="512" width="11.42578125" style="11"/>
    <col min="513" max="513" width="4" style="11" customWidth="1"/>
    <col min="514" max="514" width="14.7109375" style="11" customWidth="1"/>
    <col min="515" max="515" width="11.85546875" style="11" customWidth="1"/>
    <col min="516" max="516" width="21.5703125" style="11" bestFit="1" customWidth="1"/>
    <col min="517" max="526" width="16.140625" style="11" customWidth="1"/>
    <col min="527" max="768" width="11.42578125" style="11"/>
    <col min="769" max="769" width="4" style="11" customWidth="1"/>
    <col min="770" max="770" width="14.7109375" style="11" customWidth="1"/>
    <col min="771" max="771" width="11.85546875" style="11" customWidth="1"/>
    <col min="772" max="772" width="21.5703125" style="11" bestFit="1" customWidth="1"/>
    <col min="773" max="782" width="16.140625" style="11" customWidth="1"/>
    <col min="783" max="1024" width="11.42578125" style="11"/>
    <col min="1025" max="1025" width="4" style="11" customWidth="1"/>
    <col min="1026" max="1026" width="14.7109375" style="11" customWidth="1"/>
    <col min="1027" max="1027" width="11.85546875" style="11" customWidth="1"/>
    <col min="1028" max="1028" width="21.5703125" style="11" bestFit="1" customWidth="1"/>
    <col min="1029" max="1038" width="16.140625" style="11" customWidth="1"/>
    <col min="1039" max="1280" width="11.42578125" style="11"/>
    <col min="1281" max="1281" width="4" style="11" customWidth="1"/>
    <col min="1282" max="1282" width="14.7109375" style="11" customWidth="1"/>
    <col min="1283" max="1283" width="11.85546875" style="11" customWidth="1"/>
    <col min="1284" max="1284" width="21.5703125" style="11" bestFit="1" customWidth="1"/>
    <col min="1285" max="1294" width="16.140625" style="11" customWidth="1"/>
    <col min="1295" max="1536" width="11.42578125" style="11"/>
    <col min="1537" max="1537" width="4" style="11" customWidth="1"/>
    <col min="1538" max="1538" width="14.7109375" style="11" customWidth="1"/>
    <col min="1539" max="1539" width="11.85546875" style="11" customWidth="1"/>
    <col min="1540" max="1540" width="21.5703125" style="11" bestFit="1" customWidth="1"/>
    <col min="1541" max="1550" width="16.140625" style="11" customWidth="1"/>
    <col min="1551" max="1792" width="11.42578125" style="11"/>
    <col min="1793" max="1793" width="4" style="11" customWidth="1"/>
    <col min="1794" max="1794" width="14.7109375" style="11" customWidth="1"/>
    <col min="1795" max="1795" width="11.85546875" style="11" customWidth="1"/>
    <col min="1796" max="1796" width="21.5703125" style="11" bestFit="1" customWidth="1"/>
    <col min="1797" max="1806" width="16.140625" style="11" customWidth="1"/>
    <col min="1807" max="2048" width="11.42578125" style="11"/>
    <col min="2049" max="2049" width="4" style="11" customWidth="1"/>
    <col min="2050" max="2050" width="14.7109375" style="11" customWidth="1"/>
    <col min="2051" max="2051" width="11.85546875" style="11" customWidth="1"/>
    <col min="2052" max="2052" width="21.5703125" style="11" bestFit="1" customWidth="1"/>
    <col min="2053" max="2062" width="16.140625" style="11" customWidth="1"/>
    <col min="2063" max="2304" width="11.42578125" style="11"/>
    <col min="2305" max="2305" width="4" style="11" customWidth="1"/>
    <col min="2306" max="2306" width="14.7109375" style="11" customWidth="1"/>
    <col min="2307" max="2307" width="11.85546875" style="11" customWidth="1"/>
    <col min="2308" max="2308" width="21.5703125" style="11" bestFit="1" customWidth="1"/>
    <col min="2309" max="2318" width="16.140625" style="11" customWidth="1"/>
    <col min="2319" max="2560" width="11.42578125" style="11"/>
    <col min="2561" max="2561" width="4" style="11" customWidth="1"/>
    <col min="2562" max="2562" width="14.7109375" style="11" customWidth="1"/>
    <col min="2563" max="2563" width="11.85546875" style="11" customWidth="1"/>
    <col min="2564" max="2564" width="21.5703125" style="11" bestFit="1" customWidth="1"/>
    <col min="2565" max="2574" width="16.140625" style="11" customWidth="1"/>
    <col min="2575" max="2816" width="11.42578125" style="11"/>
    <col min="2817" max="2817" width="4" style="11" customWidth="1"/>
    <col min="2818" max="2818" width="14.7109375" style="11" customWidth="1"/>
    <col min="2819" max="2819" width="11.85546875" style="11" customWidth="1"/>
    <col min="2820" max="2820" width="21.5703125" style="11" bestFit="1" customWidth="1"/>
    <col min="2821" max="2830" width="16.140625" style="11" customWidth="1"/>
    <col min="2831" max="3072" width="11.42578125" style="11"/>
    <col min="3073" max="3073" width="4" style="11" customWidth="1"/>
    <col min="3074" max="3074" width="14.7109375" style="11" customWidth="1"/>
    <col min="3075" max="3075" width="11.85546875" style="11" customWidth="1"/>
    <col min="3076" max="3076" width="21.5703125" style="11" bestFit="1" customWidth="1"/>
    <col min="3077" max="3086" width="16.140625" style="11" customWidth="1"/>
    <col min="3087" max="3328" width="11.42578125" style="11"/>
    <col min="3329" max="3329" width="4" style="11" customWidth="1"/>
    <col min="3330" max="3330" width="14.7109375" style="11" customWidth="1"/>
    <col min="3331" max="3331" width="11.85546875" style="11" customWidth="1"/>
    <col min="3332" max="3332" width="21.5703125" style="11" bestFit="1" customWidth="1"/>
    <col min="3333" max="3342" width="16.140625" style="11" customWidth="1"/>
    <col min="3343" max="3584" width="11.42578125" style="11"/>
    <col min="3585" max="3585" width="4" style="11" customWidth="1"/>
    <col min="3586" max="3586" width="14.7109375" style="11" customWidth="1"/>
    <col min="3587" max="3587" width="11.85546875" style="11" customWidth="1"/>
    <col min="3588" max="3588" width="21.5703125" style="11" bestFit="1" customWidth="1"/>
    <col min="3589" max="3598" width="16.140625" style="11" customWidth="1"/>
    <col min="3599" max="3840" width="11.42578125" style="11"/>
    <col min="3841" max="3841" width="4" style="11" customWidth="1"/>
    <col min="3842" max="3842" width="14.7109375" style="11" customWidth="1"/>
    <col min="3843" max="3843" width="11.85546875" style="11" customWidth="1"/>
    <col min="3844" max="3844" width="21.5703125" style="11" bestFit="1" customWidth="1"/>
    <col min="3845" max="3854" width="16.140625" style="11" customWidth="1"/>
    <col min="3855" max="4096" width="11.42578125" style="11"/>
    <col min="4097" max="4097" width="4" style="11" customWidth="1"/>
    <col min="4098" max="4098" width="14.7109375" style="11" customWidth="1"/>
    <col min="4099" max="4099" width="11.85546875" style="11" customWidth="1"/>
    <col min="4100" max="4100" width="21.5703125" style="11" bestFit="1" customWidth="1"/>
    <col min="4101" max="4110" width="16.140625" style="11" customWidth="1"/>
    <col min="4111" max="4352" width="11.42578125" style="11"/>
    <col min="4353" max="4353" width="4" style="11" customWidth="1"/>
    <col min="4354" max="4354" width="14.7109375" style="11" customWidth="1"/>
    <col min="4355" max="4355" width="11.85546875" style="11" customWidth="1"/>
    <col min="4356" max="4356" width="21.5703125" style="11" bestFit="1" customWidth="1"/>
    <col min="4357" max="4366" width="16.140625" style="11" customWidth="1"/>
    <col min="4367" max="4608" width="11.42578125" style="11"/>
    <col min="4609" max="4609" width="4" style="11" customWidth="1"/>
    <col min="4610" max="4610" width="14.7109375" style="11" customWidth="1"/>
    <col min="4611" max="4611" width="11.85546875" style="11" customWidth="1"/>
    <col min="4612" max="4612" width="21.5703125" style="11" bestFit="1" customWidth="1"/>
    <col min="4613" max="4622" width="16.140625" style="11" customWidth="1"/>
    <col min="4623" max="4864" width="11.42578125" style="11"/>
    <col min="4865" max="4865" width="4" style="11" customWidth="1"/>
    <col min="4866" max="4866" width="14.7109375" style="11" customWidth="1"/>
    <col min="4867" max="4867" width="11.85546875" style="11" customWidth="1"/>
    <col min="4868" max="4868" width="21.5703125" style="11" bestFit="1" customWidth="1"/>
    <col min="4869" max="4878" width="16.140625" style="11" customWidth="1"/>
    <col min="4879" max="5120" width="11.42578125" style="11"/>
    <col min="5121" max="5121" width="4" style="11" customWidth="1"/>
    <col min="5122" max="5122" width="14.7109375" style="11" customWidth="1"/>
    <col min="5123" max="5123" width="11.85546875" style="11" customWidth="1"/>
    <col min="5124" max="5124" width="21.5703125" style="11" bestFit="1" customWidth="1"/>
    <col min="5125" max="5134" width="16.140625" style="11" customWidth="1"/>
    <col min="5135" max="5376" width="11.42578125" style="11"/>
    <col min="5377" max="5377" width="4" style="11" customWidth="1"/>
    <col min="5378" max="5378" width="14.7109375" style="11" customWidth="1"/>
    <col min="5379" max="5379" width="11.85546875" style="11" customWidth="1"/>
    <col min="5380" max="5380" width="21.5703125" style="11" bestFit="1" customWidth="1"/>
    <col min="5381" max="5390" width="16.140625" style="11" customWidth="1"/>
    <col min="5391" max="5632" width="11.42578125" style="11"/>
    <col min="5633" max="5633" width="4" style="11" customWidth="1"/>
    <col min="5634" max="5634" width="14.7109375" style="11" customWidth="1"/>
    <col min="5635" max="5635" width="11.85546875" style="11" customWidth="1"/>
    <col min="5636" max="5636" width="21.5703125" style="11" bestFit="1" customWidth="1"/>
    <col min="5637" max="5646" width="16.140625" style="11" customWidth="1"/>
    <col min="5647" max="5888" width="11.42578125" style="11"/>
    <col min="5889" max="5889" width="4" style="11" customWidth="1"/>
    <col min="5890" max="5890" width="14.7109375" style="11" customWidth="1"/>
    <col min="5891" max="5891" width="11.85546875" style="11" customWidth="1"/>
    <col min="5892" max="5892" width="21.5703125" style="11" bestFit="1" customWidth="1"/>
    <col min="5893" max="5902" width="16.140625" style="11" customWidth="1"/>
    <col min="5903" max="6144" width="11.42578125" style="11"/>
    <col min="6145" max="6145" width="4" style="11" customWidth="1"/>
    <col min="6146" max="6146" width="14.7109375" style="11" customWidth="1"/>
    <col min="6147" max="6147" width="11.85546875" style="11" customWidth="1"/>
    <col min="6148" max="6148" width="21.5703125" style="11" bestFit="1" customWidth="1"/>
    <col min="6149" max="6158" width="16.140625" style="11" customWidth="1"/>
    <col min="6159" max="6400" width="11.42578125" style="11"/>
    <col min="6401" max="6401" width="4" style="11" customWidth="1"/>
    <col min="6402" max="6402" width="14.7109375" style="11" customWidth="1"/>
    <col min="6403" max="6403" width="11.85546875" style="11" customWidth="1"/>
    <col min="6404" max="6404" width="21.5703125" style="11" bestFit="1" customWidth="1"/>
    <col min="6405" max="6414" width="16.140625" style="11" customWidth="1"/>
    <col min="6415" max="6656" width="11.42578125" style="11"/>
    <col min="6657" max="6657" width="4" style="11" customWidth="1"/>
    <col min="6658" max="6658" width="14.7109375" style="11" customWidth="1"/>
    <col min="6659" max="6659" width="11.85546875" style="11" customWidth="1"/>
    <col min="6660" max="6660" width="21.5703125" style="11" bestFit="1" customWidth="1"/>
    <col min="6661" max="6670" width="16.140625" style="11" customWidth="1"/>
    <col min="6671" max="6912" width="11.42578125" style="11"/>
    <col min="6913" max="6913" width="4" style="11" customWidth="1"/>
    <col min="6914" max="6914" width="14.7109375" style="11" customWidth="1"/>
    <col min="6915" max="6915" width="11.85546875" style="11" customWidth="1"/>
    <col min="6916" max="6916" width="21.5703125" style="11" bestFit="1" customWidth="1"/>
    <col min="6917" max="6926" width="16.140625" style="11" customWidth="1"/>
    <col min="6927" max="7168" width="11.42578125" style="11"/>
    <col min="7169" max="7169" width="4" style="11" customWidth="1"/>
    <col min="7170" max="7170" width="14.7109375" style="11" customWidth="1"/>
    <col min="7171" max="7171" width="11.85546875" style="11" customWidth="1"/>
    <col min="7172" max="7172" width="21.5703125" style="11" bestFit="1" customWidth="1"/>
    <col min="7173" max="7182" width="16.140625" style="11" customWidth="1"/>
    <col min="7183" max="7424" width="11.42578125" style="11"/>
    <col min="7425" max="7425" width="4" style="11" customWidth="1"/>
    <col min="7426" max="7426" width="14.7109375" style="11" customWidth="1"/>
    <col min="7427" max="7427" width="11.85546875" style="11" customWidth="1"/>
    <col min="7428" max="7428" width="21.5703125" style="11" bestFit="1" customWidth="1"/>
    <col min="7429" max="7438" width="16.140625" style="11" customWidth="1"/>
    <col min="7439" max="7680" width="11.42578125" style="11"/>
    <col min="7681" max="7681" width="4" style="11" customWidth="1"/>
    <col min="7682" max="7682" width="14.7109375" style="11" customWidth="1"/>
    <col min="7683" max="7683" width="11.85546875" style="11" customWidth="1"/>
    <col min="7684" max="7684" width="21.5703125" style="11" bestFit="1" customWidth="1"/>
    <col min="7685" max="7694" width="16.140625" style="11" customWidth="1"/>
    <col min="7695" max="7936" width="11.42578125" style="11"/>
    <col min="7937" max="7937" width="4" style="11" customWidth="1"/>
    <col min="7938" max="7938" width="14.7109375" style="11" customWidth="1"/>
    <col min="7939" max="7939" width="11.85546875" style="11" customWidth="1"/>
    <col min="7940" max="7940" width="21.5703125" style="11" bestFit="1" customWidth="1"/>
    <col min="7941" max="7950" width="16.140625" style="11" customWidth="1"/>
    <col min="7951" max="8192" width="11.42578125" style="11"/>
    <col min="8193" max="8193" width="4" style="11" customWidth="1"/>
    <col min="8194" max="8194" width="14.7109375" style="11" customWidth="1"/>
    <col min="8195" max="8195" width="11.85546875" style="11" customWidth="1"/>
    <col min="8196" max="8196" width="21.5703125" style="11" bestFit="1" customWidth="1"/>
    <col min="8197" max="8206" width="16.140625" style="11" customWidth="1"/>
    <col min="8207" max="8448" width="11.42578125" style="11"/>
    <col min="8449" max="8449" width="4" style="11" customWidth="1"/>
    <col min="8450" max="8450" width="14.7109375" style="11" customWidth="1"/>
    <col min="8451" max="8451" width="11.85546875" style="11" customWidth="1"/>
    <col min="8452" max="8452" width="21.5703125" style="11" bestFit="1" customWidth="1"/>
    <col min="8453" max="8462" width="16.140625" style="11" customWidth="1"/>
    <col min="8463" max="8704" width="11.42578125" style="11"/>
    <col min="8705" max="8705" width="4" style="11" customWidth="1"/>
    <col min="8706" max="8706" width="14.7109375" style="11" customWidth="1"/>
    <col min="8707" max="8707" width="11.85546875" style="11" customWidth="1"/>
    <col min="8708" max="8708" width="21.5703125" style="11" bestFit="1" customWidth="1"/>
    <col min="8709" max="8718" width="16.140625" style="11" customWidth="1"/>
    <col min="8719" max="8960" width="11.42578125" style="11"/>
    <col min="8961" max="8961" width="4" style="11" customWidth="1"/>
    <col min="8962" max="8962" width="14.7109375" style="11" customWidth="1"/>
    <col min="8963" max="8963" width="11.85546875" style="11" customWidth="1"/>
    <col min="8964" max="8964" width="21.5703125" style="11" bestFit="1" customWidth="1"/>
    <col min="8965" max="8974" width="16.140625" style="11" customWidth="1"/>
    <col min="8975" max="9216" width="11.42578125" style="11"/>
    <col min="9217" max="9217" width="4" style="11" customWidth="1"/>
    <col min="9218" max="9218" width="14.7109375" style="11" customWidth="1"/>
    <col min="9219" max="9219" width="11.85546875" style="11" customWidth="1"/>
    <col min="9220" max="9220" width="21.5703125" style="11" bestFit="1" customWidth="1"/>
    <col min="9221" max="9230" width="16.140625" style="11" customWidth="1"/>
    <col min="9231" max="9472" width="11.42578125" style="11"/>
    <col min="9473" max="9473" width="4" style="11" customWidth="1"/>
    <col min="9474" max="9474" width="14.7109375" style="11" customWidth="1"/>
    <col min="9475" max="9475" width="11.85546875" style="11" customWidth="1"/>
    <col min="9476" max="9476" width="21.5703125" style="11" bestFit="1" customWidth="1"/>
    <col min="9477" max="9486" width="16.140625" style="11" customWidth="1"/>
    <col min="9487" max="9728" width="11.42578125" style="11"/>
    <col min="9729" max="9729" width="4" style="11" customWidth="1"/>
    <col min="9730" max="9730" width="14.7109375" style="11" customWidth="1"/>
    <col min="9731" max="9731" width="11.85546875" style="11" customWidth="1"/>
    <col min="9732" max="9732" width="21.5703125" style="11" bestFit="1" customWidth="1"/>
    <col min="9733" max="9742" width="16.140625" style="11" customWidth="1"/>
    <col min="9743" max="9984" width="11.42578125" style="11"/>
    <col min="9985" max="9985" width="4" style="11" customWidth="1"/>
    <col min="9986" max="9986" width="14.7109375" style="11" customWidth="1"/>
    <col min="9987" max="9987" width="11.85546875" style="11" customWidth="1"/>
    <col min="9988" max="9988" width="21.5703125" style="11" bestFit="1" customWidth="1"/>
    <col min="9989" max="9998" width="16.140625" style="11" customWidth="1"/>
    <col min="9999" max="10240" width="11.42578125" style="11"/>
    <col min="10241" max="10241" width="4" style="11" customWidth="1"/>
    <col min="10242" max="10242" width="14.7109375" style="11" customWidth="1"/>
    <col min="10243" max="10243" width="11.85546875" style="11" customWidth="1"/>
    <col min="10244" max="10244" width="21.5703125" style="11" bestFit="1" customWidth="1"/>
    <col min="10245" max="10254" width="16.140625" style="11" customWidth="1"/>
    <col min="10255" max="10496" width="11.42578125" style="11"/>
    <col min="10497" max="10497" width="4" style="11" customWidth="1"/>
    <col min="10498" max="10498" width="14.7109375" style="11" customWidth="1"/>
    <col min="10499" max="10499" width="11.85546875" style="11" customWidth="1"/>
    <col min="10500" max="10500" width="21.5703125" style="11" bestFit="1" customWidth="1"/>
    <col min="10501" max="10510" width="16.140625" style="11" customWidth="1"/>
    <col min="10511" max="10752" width="11.42578125" style="11"/>
    <col min="10753" max="10753" width="4" style="11" customWidth="1"/>
    <col min="10754" max="10754" width="14.7109375" style="11" customWidth="1"/>
    <col min="10755" max="10755" width="11.85546875" style="11" customWidth="1"/>
    <col min="10756" max="10756" width="21.5703125" style="11" bestFit="1" customWidth="1"/>
    <col min="10757" max="10766" width="16.140625" style="11" customWidth="1"/>
    <col min="10767" max="11008" width="11.42578125" style="11"/>
    <col min="11009" max="11009" width="4" style="11" customWidth="1"/>
    <col min="11010" max="11010" width="14.7109375" style="11" customWidth="1"/>
    <col min="11011" max="11011" width="11.85546875" style="11" customWidth="1"/>
    <col min="11012" max="11012" width="21.5703125" style="11" bestFit="1" customWidth="1"/>
    <col min="11013" max="11022" width="16.140625" style="11" customWidth="1"/>
    <col min="11023" max="11264" width="11.42578125" style="11"/>
    <col min="11265" max="11265" width="4" style="11" customWidth="1"/>
    <col min="11266" max="11266" width="14.7109375" style="11" customWidth="1"/>
    <col min="11267" max="11267" width="11.85546875" style="11" customWidth="1"/>
    <col min="11268" max="11268" width="21.5703125" style="11" bestFit="1" customWidth="1"/>
    <col min="11269" max="11278" width="16.140625" style="11" customWidth="1"/>
    <col min="11279" max="11520" width="11.42578125" style="11"/>
    <col min="11521" max="11521" width="4" style="11" customWidth="1"/>
    <col min="11522" max="11522" width="14.7109375" style="11" customWidth="1"/>
    <col min="11523" max="11523" width="11.85546875" style="11" customWidth="1"/>
    <col min="11524" max="11524" width="21.5703125" style="11" bestFit="1" customWidth="1"/>
    <col min="11525" max="11534" width="16.140625" style="11" customWidth="1"/>
    <col min="11535" max="11776" width="11.42578125" style="11"/>
    <col min="11777" max="11777" width="4" style="11" customWidth="1"/>
    <col min="11778" max="11778" width="14.7109375" style="11" customWidth="1"/>
    <col min="11779" max="11779" width="11.85546875" style="11" customWidth="1"/>
    <col min="11780" max="11780" width="21.5703125" style="11" bestFit="1" customWidth="1"/>
    <col min="11781" max="11790" width="16.140625" style="11" customWidth="1"/>
    <col min="11791" max="12032" width="11.42578125" style="11"/>
    <col min="12033" max="12033" width="4" style="11" customWidth="1"/>
    <col min="12034" max="12034" width="14.7109375" style="11" customWidth="1"/>
    <col min="12035" max="12035" width="11.85546875" style="11" customWidth="1"/>
    <col min="12036" max="12036" width="21.5703125" style="11" bestFit="1" customWidth="1"/>
    <col min="12037" max="12046" width="16.140625" style="11" customWidth="1"/>
    <col min="12047" max="12288" width="11.42578125" style="11"/>
    <col min="12289" max="12289" width="4" style="11" customWidth="1"/>
    <col min="12290" max="12290" width="14.7109375" style="11" customWidth="1"/>
    <col min="12291" max="12291" width="11.85546875" style="11" customWidth="1"/>
    <col min="12292" max="12292" width="21.5703125" style="11" bestFit="1" customWidth="1"/>
    <col min="12293" max="12302" width="16.140625" style="11" customWidth="1"/>
    <col min="12303" max="12544" width="11.42578125" style="11"/>
    <col min="12545" max="12545" width="4" style="11" customWidth="1"/>
    <col min="12546" max="12546" width="14.7109375" style="11" customWidth="1"/>
    <col min="12547" max="12547" width="11.85546875" style="11" customWidth="1"/>
    <col min="12548" max="12548" width="21.5703125" style="11" bestFit="1" customWidth="1"/>
    <col min="12549" max="12558" width="16.140625" style="11" customWidth="1"/>
    <col min="12559" max="12800" width="11.42578125" style="11"/>
    <col min="12801" max="12801" width="4" style="11" customWidth="1"/>
    <col min="12802" max="12802" width="14.7109375" style="11" customWidth="1"/>
    <col min="12803" max="12803" width="11.85546875" style="11" customWidth="1"/>
    <col min="12804" max="12804" width="21.5703125" style="11" bestFit="1" customWidth="1"/>
    <col min="12805" max="12814" width="16.140625" style="11" customWidth="1"/>
    <col min="12815" max="13056" width="11.42578125" style="11"/>
    <col min="13057" max="13057" width="4" style="11" customWidth="1"/>
    <col min="13058" max="13058" width="14.7109375" style="11" customWidth="1"/>
    <col min="13059" max="13059" width="11.85546875" style="11" customWidth="1"/>
    <col min="13060" max="13060" width="21.5703125" style="11" bestFit="1" customWidth="1"/>
    <col min="13061" max="13070" width="16.140625" style="11" customWidth="1"/>
    <col min="13071" max="13312" width="11.42578125" style="11"/>
    <col min="13313" max="13313" width="4" style="11" customWidth="1"/>
    <col min="13314" max="13314" width="14.7109375" style="11" customWidth="1"/>
    <col min="13315" max="13315" width="11.85546875" style="11" customWidth="1"/>
    <col min="13316" max="13316" width="21.5703125" style="11" bestFit="1" customWidth="1"/>
    <col min="13317" max="13326" width="16.140625" style="11" customWidth="1"/>
    <col min="13327" max="13568" width="11.42578125" style="11"/>
    <col min="13569" max="13569" width="4" style="11" customWidth="1"/>
    <col min="13570" max="13570" width="14.7109375" style="11" customWidth="1"/>
    <col min="13571" max="13571" width="11.85546875" style="11" customWidth="1"/>
    <col min="13572" max="13572" width="21.5703125" style="11" bestFit="1" customWidth="1"/>
    <col min="13573" max="13582" width="16.140625" style="11" customWidth="1"/>
    <col min="13583" max="13824" width="11.42578125" style="11"/>
    <col min="13825" max="13825" width="4" style="11" customWidth="1"/>
    <col min="13826" max="13826" width="14.7109375" style="11" customWidth="1"/>
    <col min="13827" max="13827" width="11.85546875" style="11" customWidth="1"/>
    <col min="13828" max="13828" width="21.5703125" style="11" bestFit="1" customWidth="1"/>
    <col min="13829" max="13838" width="16.140625" style="11" customWidth="1"/>
    <col min="13839" max="14080" width="11.42578125" style="11"/>
    <col min="14081" max="14081" width="4" style="11" customWidth="1"/>
    <col min="14082" max="14082" width="14.7109375" style="11" customWidth="1"/>
    <col min="14083" max="14083" width="11.85546875" style="11" customWidth="1"/>
    <col min="14084" max="14084" width="21.5703125" style="11" bestFit="1" customWidth="1"/>
    <col min="14085" max="14094" width="16.140625" style="11" customWidth="1"/>
    <col min="14095" max="14336" width="11.42578125" style="11"/>
    <col min="14337" max="14337" width="4" style="11" customWidth="1"/>
    <col min="14338" max="14338" width="14.7109375" style="11" customWidth="1"/>
    <col min="14339" max="14339" width="11.85546875" style="11" customWidth="1"/>
    <col min="14340" max="14340" width="21.5703125" style="11" bestFit="1" customWidth="1"/>
    <col min="14341" max="14350" width="16.140625" style="11" customWidth="1"/>
    <col min="14351" max="14592" width="11.42578125" style="11"/>
    <col min="14593" max="14593" width="4" style="11" customWidth="1"/>
    <col min="14594" max="14594" width="14.7109375" style="11" customWidth="1"/>
    <col min="14595" max="14595" width="11.85546875" style="11" customWidth="1"/>
    <col min="14596" max="14596" width="21.5703125" style="11" bestFit="1" customWidth="1"/>
    <col min="14597" max="14606" width="16.140625" style="11" customWidth="1"/>
    <col min="14607" max="14848" width="11.42578125" style="11"/>
    <col min="14849" max="14849" width="4" style="11" customWidth="1"/>
    <col min="14850" max="14850" width="14.7109375" style="11" customWidth="1"/>
    <col min="14851" max="14851" width="11.85546875" style="11" customWidth="1"/>
    <col min="14852" max="14852" width="21.5703125" style="11" bestFit="1" customWidth="1"/>
    <col min="14853" max="14862" width="16.140625" style="11" customWidth="1"/>
    <col min="14863" max="15104" width="11.42578125" style="11"/>
    <col min="15105" max="15105" width="4" style="11" customWidth="1"/>
    <col min="15106" max="15106" width="14.7109375" style="11" customWidth="1"/>
    <col min="15107" max="15107" width="11.85546875" style="11" customWidth="1"/>
    <col min="15108" max="15108" width="21.5703125" style="11" bestFit="1" customWidth="1"/>
    <col min="15109" max="15118" width="16.140625" style="11" customWidth="1"/>
    <col min="15119" max="15360" width="11.42578125" style="11"/>
    <col min="15361" max="15361" width="4" style="11" customWidth="1"/>
    <col min="15362" max="15362" width="14.7109375" style="11" customWidth="1"/>
    <col min="15363" max="15363" width="11.85546875" style="11" customWidth="1"/>
    <col min="15364" max="15364" width="21.5703125" style="11" bestFit="1" customWidth="1"/>
    <col min="15365" max="15374" width="16.140625" style="11" customWidth="1"/>
    <col min="15375" max="15616" width="11.42578125" style="11"/>
    <col min="15617" max="15617" width="4" style="11" customWidth="1"/>
    <col min="15618" max="15618" width="14.7109375" style="11" customWidth="1"/>
    <col min="15619" max="15619" width="11.85546875" style="11" customWidth="1"/>
    <col min="15620" max="15620" width="21.5703125" style="11" bestFit="1" customWidth="1"/>
    <col min="15621" max="15630" width="16.140625" style="11" customWidth="1"/>
    <col min="15631" max="15872" width="11.42578125" style="11"/>
    <col min="15873" max="15873" width="4" style="11" customWidth="1"/>
    <col min="15874" max="15874" width="14.7109375" style="11" customWidth="1"/>
    <col min="15875" max="15875" width="11.85546875" style="11" customWidth="1"/>
    <col min="15876" max="15876" width="21.5703125" style="11" bestFit="1" customWidth="1"/>
    <col min="15877" max="15886" width="16.140625" style="11" customWidth="1"/>
    <col min="15887" max="16128" width="11.42578125" style="11"/>
    <col min="16129" max="16129" width="4" style="11" customWidth="1"/>
    <col min="16130" max="16130" width="14.7109375" style="11" customWidth="1"/>
    <col min="16131" max="16131" width="11.85546875" style="11" customWidth="1"/>
    <col min="16132" max="16132" width="21.5703125" style="11" bestFit="1" customWidth="1"/>
    <col min="16133" max="16142" width="16.140625" style="11" customWidth="1"/>
    <col min="16143" max="16384" width="11.42578125" style="11"/>
  </cols>
  <sheetData>
    <row r="1" spans="2:14" ht="36" customHeight="1" x14ac:dyDescent="0.2">
      <c r="B1" s="752" t="s">
        <v>31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</row>
    <row r="2" spans="2:14" ht="21.7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2:14" ht="13.5" thickTop="1" x14ac:dyDescent="0.2">
      <c r="B3" s="753" t="s">
        <v>32</v>
      </c>
      <c r="C3" s="755" t="s">
        <v>33</v>
      </c>
      <c r="D3" s="768" t="s">
        <v>34</v>
      </c>
      <c r="E3" s="770" t="s">
        <v>35</v>
      </c>
      <c r="F3" s="760"/>
      <c r="G3" s="771"/>
      <c r="H3" s="763" t="s">
        <v>36</v>
      </c>
      <c r="I3" s="763"/>
      <c r="J3" s="763"/>
      <c r="K3" s="763"/>
      <c r="L3" s="763"/>
      <c r="M3" s="763"/>
      <c r="N3" s="764"/>
    </row>
    <row r="4" spans="2:14" ht="116.25" customHeight="1" thickBot="1" x14ac:dyDescent="0.25">
      <c r="B4" s="754"/>
      <c r="C4" s="756"/>
      <c r="D4" s="769"/>
      <c r="E4" s="13" t="s">
        <v>37</v>
      </c>
      <c r="F4" s="14" t="s">
        <v>38</v>
      </c>
      <c r="G4" s="20" t="s">
        <v>39</v>
      </c>
      <c r="H4" s="366" t="s">
        <v>40</v>
      </c>
      <c r="I4" s="17" t="s">
        <v>41</v>
      </c>
      <c r="J4" s="18" t="s">
        <v>42</v>
      </c>
      <c r="K4" s="19" t="s">
        <v>43</v>
      </c>
      <c r="L4" s="19" t="s">
        <v>44</v>
      </c>
      <c r="M4" s="18" t="s">
        <v>45</v>
      </c>
      <c r="N4" s="20" t="s">
        <v>46</v>
      </c>
    </row>
    <row r="5" spans="2:14" ht="13.5" thickTop="1" x14ac:dyDescent="0.2">
      <c r="B5" s="743" t="s">
        <v>47</v>
      </c>
      <c r="C5" s="765" t="s">
        <v>48</v>
      </c>
      <c r="D5" s="21" t="s">
        <v>49</v>
      </c>
      <c r="E5" s="22">
        <v>368037998.69999999</v>
      </c>
      <c r="F5" s="23">
        <v>46360631.149999999</v>
      </c>
      <c r="G5" s="354">
        <v>321677367.55000001</v>
      </c>
      <c r="H5" s="352"/>
      <c r="I5" s="26"/>
      <c r="J5" s="27">
        <v>31647.040000000001</v>
      </c>
      <c r="K5" s="27">
        <v>121671.52799999998</v>
      </c>
      <c r="L5" s="28">
        <v>47637859.019999996</v>
      </c>
      <c r="M5" s="29"/>
      <c r="N5" s="30"/>
    </row>
    <row r="6" spans="2:14" ht="12.75" x14ac:dyDescent="0.2">
      <c r="B6" s="744"/>
      <c r="C6" s="766"/>
      <c r="D6" s="31" t="s">
        <v>50</v>
      </c>
      <c r="E6" s="32">
        <v>178971.74</v>
      </c>
      <c r="F6" s="33"/>
      <c r="G6" s="30">
        <v>178971.74</v>
      </c>
      <c r="H6" s="36"/>
      <c r="I6" s="36"/>
      <c r="J6" s="34"/>
      <c r="K6" s="34"/>
      <c r="L6" s="34">
        <v>15105.299999999997</v>
      </c>
      <c r="M6" s="37"/>
      <c r="N6" s="30"/>
    </row>
    <row r="7" spans="2:14" ht="12.75" x14ac:dyDescent="0.2">
      <c r="B7" s="744"/>
      <c r="C7" s="766"/>
      <c r="D7" s="31" t="s">
        <v>51</v>
      </c>
      <c r="E7" s="32">
        <v>123882710.39000015</v>
      </c>
      <c r="F7" s="33">
        <v>1851938.15</v>
      </c>
      <c r="G7" s="355">
        <v>122030772.24000014</v>
      </c>
      <c r="H7" s="36"/>
      <c r="I7" s="36"/>
      <c r="J7" s="34"/>
      <c r="K7" s="34">
        <v>219406.83</v>
      </c>
      <c r="L7" s="34">
        <v>226693919.01000059</v>
      </c>
      <c r="M7" s="37"/>
      <c r="N7" s="30"/>
    </row>
    <row r="8" spans="2:14" ht="12.75" x14ac:dyDescent="0.2">
      <c r="B8" s="744"/>
      <c r="C8" s="766"/>
      <c r="D8" s="38" t="s">
        <v>52</v>
      </c>
      <c r="E8" s="39">
        <v>9992.33</v>
      </c>
      <c r="F8" s="40">
        <v>0</v>
      </c>
      <c r="G8" s="356">
        <v>9992.33</v>
      </c>
      <c r="H8" s="36"/>
      <c r="I8" s="36"/>
      <c r="J8" s="34"/>
      <c r="K8" s="34"/>
      <c r="L8" s="34">
        <v>565</v>
      </c>
      <c r="M8" s="37"/>
      <c r="N8" s="30"/>
    </row>
    <row r="9" spans="2:14" ht="12.75" x14ac:dyDescent="0.2">
      <c r="B9" s="744"/>
      <c r="C9" s="766"/>
      <c r="D9" s="38" t="s">
        <v>53</v>
      </c>
      <c r="E9" s="32">
        <v>712055.5</v>
      </c>
      <c r="F9" s="41"/>
      <c r="G9" s="357">
        <v>712055.5</v>
      </c>
      <c r="H9" s="36"/>
      <c r="I9" s="36"/>
      <c r="J9" s="34"/>
      <c r="K9" s="34"/>
      <c r="L9" s="34">
        <v>1342</v>
      </c>
      <c r="M9" s="37"/>
      <c r="N9" s="30"/>
    </row>
    <row r="10" spans="2:14" ht="12.75" x14ac:dyDescent="0.2">
      <c r="B10" s="744"/>
      <c r="C10" s="767"/>
      <c r="D10" s="42" t="s">
        <v>54</v>
      </c>
      <c r="E10" s="43">
        <v>492821728.66000015</v>
      </c>
      <c r="F10" s="44">
        <v>48212569.299999997</v>
      </c>
      <c r="G10" s="358">
        <v>444609159.36000013</v>
      </c>
      <c r="H10" s="45">
        <v>0</v>
      </c>
      <c r="I10" s="45">
        <v>0</v>
      </c>
      <c r="J10" s="44">
        <v>31647.040000000001</v>
      </c>
      <c r="K10" s="44">
        <v>341078.35799999995</v>
      </c>
      <c r="L10" s="44">
        <v>274348790.33000058</v>
      </c>
      <c r="M10" s="46">
        <v>0</v>
      </c>
      <c r="N10" s="47">
        <v>0</v>
      </c>
    </row>
    <row r="11" spans="2:14" ht="12.75" x14ac:dyDescent="0.2">
      <c r="B11" s="744"/>
      <c r="C11" s="774" t="s">
        <v>55</v>
      </c>
      <c r="D11" s="21" t="s">
        <v>49</v>
      </c>
      <c r="E11" s="48">
        <v>10932093.390000001</v>
      </c>
      <c r="F11" s="34">
        <v>770105.17999999993</v>
      </c>
      <c r="G11" s="30">
        <v>10161988.210000001</v>
      </c>
      <c r="H11" s="36"/>
      <c r="I11" s="36"/>
      <c r="J11" s="34"/>
      <c r="K11" s="34">
        <v>2475</v>
      </c>
      <c r="L11" s="34">
        <v>1306343</v>
      </c>
      <c r="M11" s="37"/>
      <c r="N11" s="49">
        <v>0.2</v>
      </c>
    </row>
    <row r="12" spans="2:14" ht="12.75" x14ac:dyDescent="0.2">
      <c r="B12" s="744"/>
      <c r="C12" s="766"/>
      <c r="D12" s="21" t="s">
        <v>52</v>
      </c>
      <c r="E12" s="50">
        <v>0</v>
      </c>
      <c r="F12" s="34"/>
      <c r="G12" s="30"/>
      <c r="H12" s="36"/>
      <c r="I12" s="36"/>
      <c r="J12" s="34"/>
      <c r="K12" s="34">
        <v>8.66</v>
      </c>
      <c r="L12" s="34"/>
      <c r="M12" s="37"/>
      <c r="N12" s="49"/>
    </row>
    <row r="13" spans="2:14" ht="12.75" x14ac:dyDescent="0.2">
      <c r="B13" s="744"/>
      <c r="C13" s="766"/>
      <c r="D13" s="31" t="s">
        <v>50</v>
      </c>
      <c r="E13" s="50">
        <v>824476</v>
      </c>
      <c r="F13" s="33"/>
      <c r="G13" s="355">
        <v>824476</v>
      </c>
      <c r="H13" s="36"/>
      <c r="I13" s="36"/>
      <c r="J13" s="34"/>
      <c r="K13" s="34"/>
      <c r="L13" s="34">
        <v>183028</v>
      </c>
      <c r="M13" s="37"/>
      <c r="N13" s="30"/>
    </row>
    <row r="14" spans="2:14" ht="12.75" x14ac:dyDescent="0.2">
      <c r="B14" s="744"/>
      <c r="C14" s="766"/>
      <c r="D14" s="38" t="s">
        <v>51</v>
      </c>
      <c r="E14" s="50">
        <v>8612907.4500000067</v>
      </c>
      <c r="F14" s="40"/>
      <c r="G14" s="356">
        <v>8612907.4500000067</v>
      </c>
      <c r="H14" s="36"/>
      <c r="I14" s="36"/>
      <c r="J14" s="34"/>
      <c r="K14" s="34">
        <v>600</v>
      </c>
      <c r="L14" s="51">
        <v>1111132.5299999921</v>
      </c>
      <c r="M14" s="37"/>
      <c r="N14" s="30"/>
    </row>
    <row r="15" spans="2:14" ht="12.75" x14ac:dyDescent="0.2">
      <c r="B15" s="744"/>
      <c r="C15" s="767"/>
      <c r="D15" s="42" t="s">
        <v>54</v>
      </c>
      <c r="E15" s="43">
        <v>20369476.840000007</v>
      </c>
      <c r="F15" s="44">
        <v>770105.17999999993</v>
      </c>
      <c r="G15" s="47">
        <v>19599371.660000008</v>
      </c>
      <c r="H15" s="353">
        <v>0</v>
      </c>
      <c r="I15" s="52">
        <v>0</v>
      </c>
      <c r="J15" s="52">
        <v>0</v>
      </c>
      <c r="K15" s="52">
        <v>3083.66</v>
      </c>
      <c r="L15" s="52">
        <v>2600503.5299999919</v>
      </c>
      <c r="M15" s="52">
        <v>0</v>
      </c>
      <c r="N15" s="53">
        <v>0.2</v>
      </c>
    </row>
    <row r="16" spans="2:14" ht="12.75" x14ac:dyDescent="0.2">
      <c r="B16" s="744"/>
      <c r="C16" s="774" t="s">
        <v>37</v>
      </c>
      <c r="D16" s="21" t="s">
        <v>49</v>
      </c>
      <c r="E16" s="54">
        <v>378970092.08999997</v>
      </c>
      <c r="F16" s="55">
        <v>47130736.329999998</v>
      </c>
      <c r="G16" s="359">
        <v>331839355.75999999</v>
      </c>
      <c r="H16" s="57"/>
      <c r="I16" s="57"/>
      <c r="J16" s="58">
        <v>31647.040000000001</v>
      </c>
      <c r="K16" s="58">
        <v>124146.52799999998</v>
      </c>
      <c r="L16" s="58">
        <v>48944202.019999996</v>
      </c>
      <c r="M16" s="59"/>
      <c r="N16" s="60"/>
    </row>
    <row r="17" spans="2:14" ht="12.75" x14ac:dyDescent="0.2">
      <c r="B17" s="744"/>
      <c r="C17" s="766"/>
      <c r="D17" s="31" t="s">
        <v>50</v>
      </c>
      <c r="E17" s="54">
        <v>1003447.74</v>
      </c>
      <c r="F17" s="61">
        <v>0</v>
      </c>
      <c r="G17" s="360">
        <v>1003447.74</v>
      </c>
      <c r="H17" s="63"/>
      <c r="I17" s="63"/>
      <c r="J17" s="64"/>
      <c r="K17" s="64"/>
      <c r="L17" s="64">
        <v>198133.3</v>
      </c>
      <c r="M17" s="65"/>
      <c r="N17" s="66"/>
    </row>
    <row r="18" spans="2:14" ht="12.75" x14ac:dyDescent="0.2">
      <c r="B18" s="744"/>
      <c r="C18" s="766"/>
      <c r="D18" s="31" t="s">
        <v>51</v>
      </c>
      <c r="E18" s="54">
        <v>132495617.84000015</v>
      </c>
      <c r="F18" s="61">
        <v>1851938.15</v>
      </c>
      <c r="G18" s="360">
        <v>130643679.69000015</v>
      </c>
      <c r="H18" s="63"/>
      <c r="I18" s="63"/>
      <c r="J18" s="64">
        <v>0</v>
      </c>
      <c r="K18" s="64">
        <v>220006.83</v>
      </c>
      <c r="L18" s="64">
        <v>227805051.54000059</v>
      </c>
      <c r="M18" s="65"/>
      <c r="N18" s="66"/>
    </row>
    <row r="19" spans="2:14" ht="12.75" x14ac:dyDescent="0.2">
      <c r="B19" s="744"/>
      <c r="C19" s="766"/>
      <c r="D19" s="38" t="s">
        <v>52</v>
      </c>
      <c r="E19" s="54">
        <v>9992.33</v>
      </c>
      <c r="F19" s="67">
        <v>0</v>
      </c>
      <c r="G19" s="361">
        <v>9992.33</v>
      </c>
      <c r="H19" s="69"/>
      <c r="I19" s="69"/>
      <c r="J19" s="70"/>
      <c r="K19" s="70">
        <v>0</v>
      </c>
      <c r="L19" s="70">
        <v>565</v>
      </c>
      <c r="M19" s="71"/>
      <c r="N19" s="72"/>
    </row>
    <row r="20" spans="2:14" ht="12.75" x14ac:dyDescent="0.2">
      <c r="B20" s="744"/>
      <c r="C20" s="766"/>
      <c r="D20" s="38" t="s">
        <v>53</v>
      </c>
      <c r="E20" s="54">
        <v>712055.5</v>
      </c>
      <c r="F20" s="70">
        <v>0</v>
      </c>
      <c r="G20" s="72">
        <v>712055.5</v>
      </c>
      <c r="H20" s="69"/>
      <c r="I20" s="69"/>
      <c r="J20" s="70"/>
      <c r="K20" s="70"/>
      <c r="L20" s="70">
        <v>1342</v>
      </c>
      <c r="M20" s="71"/>
      <c r="N20" s="72"/>
    </row>
    <row r="21" spans="2:14" ht="12.75" x14ac:dyDescent="0.2">
      <c r="B21" s="745"/>
      <c r="C21" s="767"/>
      <c r="D21" s="73" t="s">
        <v>54</v>
      </c>
      <c r="E21" s="74">
        <v>513191205.50000018</v>
      </c>
      <c r="F21" s="75">
        <v>48982674.479999997</v>
      </c>
      <c r="G21" s="362">
        <v>464208531.02000016</v>
      </c>
      <c r="H21" s="76">
        <v>0</v>
      </c>
      <c r="I21" s="76">
        <v>0</v>
      </c>
      <c r="J21" s="77">
        <v>31647.040000000001</v>
      </c>
      <c r="K21" s="77">
        <v>344153.35799999995</v>
      </c>
      <c r="L21" s="77">
        <v>276949293.86000061</v>
      </c>
      <c r="M21" s="78">
        <v>0</v>
      </c>
      <c r="N21" s="79">
        <v>0</v>
      </c>
    </row>
    <row r="22" spans="2:14" ht="12.75" x14ac:dyDescent="0.2">
      <c r="B22" s="749" t="s">
        <v>56</v>
      </c>
      <c r="C22" s="774" t="s">
        <v>57</v>
      </c>
      <c r="D22" s="21" t="s">
        <v>49</v>
      </c>
      <c r="E22" s="80">
        <v>67942455.210000008</v>
      </c>
      <c r="F22" s="51">
        <v>16558346.369999999</v>
      </c>
      <c r="G22" s="30">
        <v>51384108.840000004</v>
      </c>
      <c r="H22" s="82">
        <v>199255.26</v>
      </c>
      <c r="I22" s="82">
        <v>31168</v>
      </c>
      <c r="J22" s="58">
        <v>640351.78</v>
      </c>
      <c r="K22" s="58">
        <v>30214.615999999998</v>
      </c>
      <c r="L22" s="58">
        <v>16624279.43</v>
      </c>
      <c r="M22" s="59">
        <v>1368.7169999999999</v>
      </c>
      <c r="N22" s="60">
        <v>104.52200000000001</v>
      </c>
    </row>
    <row r="23" spans="2:14" ht="12.75" x14ac:dyDescent="0.2">
      <c r="B23" s="744"/>
      <c r="C23" s="766"/>
      <c r="D23" s="38" t="s">
        <v>50</v>
      </c>
      <c r="E23" s="39">
        <v>110000</v>
      </c>
      <c r="F23" s="40">
        <v>0</v>
      </c>
      <c r="G23" s="356">
        <v>110000</v>
      </c>
      <c r="H23" s="57"/>
      <c r="I23" s="57"/>
      <c r="J23" s="58">
        <v>9.6</v>
      </c>
      <c r="K23" s="58">
        <v>6.1669999999999998</v>
      </c>
      <c r="L23" s="58">
        <v>5500</v>
      </c>
      <c r="M23" s="59">
        <v>2.5</v>
      </c>
      <c r="N23" s="60">
        <v>10.272</v>
      </c>
    </row>
    <row r="24" spans="2:14" ht="13.5" thickBot="1" x14ac:dyDescent="0.25">
      <c r="B24" s="744"/>
      <c r="C24" s="766"/>
      <c r="D24" s="83" t="s">
        <v>54</v>
      </c>
      <c r="E24" s="84">
        <v>68052455.210000008</v>
      </c>
      <c r="F24" s="85">
        <v>16558346.369999999</v>
      </c>
      <c r="G24" s="363">
        <v>51494108.840000004</v>
      </c>
      <c r="H24" s="319">
        <v>199255.26</v>
      </c>
      <c r="I24" s="87">
        <v>31168</v>
      </c>
      <c r="J24" s="87">
        <v>640361.38</v>
      </c>
      <c r="K24" s="87">
        <v>30220.782999999999</v>
      </c>
      <c r="L24" s="87">
        <v>16629779.43</v>
      </c>
      <c r="M24" s="87">
        <v>1371.2169999999999</v>
      </c>
      <c r="N24" s="88">
        <v>114.79400000000001</v>
      </c>
    </row>
    <row r="25" spans="2:14" ht="13.5" thickTop="1" x14ac:dyDescent="0.2">
      <c r="B25" s="772" t="s">
        <v>58</v>
      </c>
      <c r="C25" s="773"/>
      <c r="D25" s="89" t="s">
        <v>49</v>
      </c>
      <c r="E25" s="90">
        <v>446912547.30000001</v>
      </c>
      <c r="F25" s="91">
        <v>63689082.699999996</v>
      </c>
      <c r="G25" s="364">
        <v>383223464.60000002</v>
      </c>
      <c r="H25" s="94">
        <v>199255.26</v>
      </c>
      <c r="I25" s="93">
        <v>31168</v>
      </c>
      <c r="J25" s="93">
        <v>671998.82000000007</v>
      </c>
      <c r="K25" s="93">
        <v>154361.14399999997</v>
      </c>
      <c r="L25" s="94">
        <v>65568481.449999996</v>
      </c>
      <c r="M25" s="93">
        <v>1368.7169999999999</v>
      </c>
      <c r="N25" s="60">
        <v>104.72200000000001</v>
      </c>
    </row>
    <row r="26" spans="2:14" ht="12.75" x14ac:dyDescent="0.2">
      <c r="B26" s="739"/>
      <c r="C26" s="740"/>
      <c r="D26" s="95" t="s">
        <v>50</v>
      </c>
      <c r="E26" s="96">
        <v>1113447.74</v>
      </c>
      <c r="F26" s="61">
        <v>0</v>
      </c>
      <c r="G26" s="360">
        <v>1113447.74</v>
      </c>
      <c r="H26" s="63">
        <v>0</v>
      </c>
      <c r="I26" s="64">
        <v>0</v>
      </c>
      <c r="J26" s="64">
        <v>9.6</v>
      </c>
      <c r="K26" s="64">
        <v>6.1669999999999998</v>
      </c>
      <c r="L26" s="63">
        <v>203633.3</v>
      </c>
      <c r="M26" s="64">
        <v>2.5</v>
      </c>
      <c r="N26" s="66">
        <v>10.272</v>
      </c>
    </row>
    <row r="27" spans="2:14" ht="12.75" x14ac:dyDescent="0.2">
      <c r="B27" s="739"/>
      <c r="C27" s="740"/>
      <c r="D27" s="95" t="s">
        <v>51</v>
      </c>
      <c r="E27" s="96">
        <v>132495617.84000015</v>
      </c>
      <c r="F27" s="61">
        <v>1851938.15</v>
      </c>
      <c r="G27" s="360">
        <v>130643679.69000015</v>
      </c>
      <c r="H27" s="63">
        <v>0</v>
      </c>
      <c r="I27" s="64">
        <v>0</v>
      </c>
      <c r="J27" s="64">
        <v>0</v>
      </c>
      <c r="K27" s="64">
        <v>220006.83</v>
      </c>
      <c r="L27" s="63">
        <v>227805051.54000059</v>
      </c>
      <c r="M27" s="64">
        <v>0</v>
      </c>
      <c r="N27" s="66">
        <v>0</v>
      </c>
    </row>
    <row r="28" spans="2:14" ht="12.75" x14ac:dyDescent="0.2">
      <c r="B28" s="739"/>
      <c r="C28" s="740"/>
      <c r="D28" s="97" t="s">
        <v>52</v>
      </c>
      <c r="E28" s="98">
        <v>9992.33</v>
      </c>
      <c r="F28" s="67">
        <v>0</v>
      </c>
      <c r="G28" s="361">
        <v>9992.33</v>
      </c>
      <c r="H28" s="69">
        <v>0</v>
      </c>
      <c r="I28" s="70">
        <v>0</v>
      </c>
      <c r="J28" s="70">
        <v>0</v>
      </c>
      <c r="K28" s="64">
        <v>8.66</v>
      </c>
      <c r="L28" s="69">
        <v>565</v>
      </c>
      <c r="M28" s="70">
        <v>0</v>
      </c>
      <c r="N28" s="72">
        <v>0</v>
      </c>
    </row>
    <row r="29" spans="2:14" ht="12.75" x14ac:dyDescent="0.2">
      <c r="B29" s="739"/>
      <c r="C29" s="740"/>
      <c r="D29" s="99" t="s">
        <v>53</v>
      </c>
      <c r="E29" s="100">
        <v>712055.5</v>
      </c>
      <c r="F29" s="101">
        <v>0</v>
      </c>
      <c r="G29" s="365">
        <v>712055.5</v>
      </c>
      <c r="H29" s="104">
        <v>0</v>
      </c>
      <c r="I29" s="103">
        <v>0</v>
      </c>
      <c r="J29" s="103">
        <v>0</v>
      </c>
      <c r="K29" s="103">
        <v>0</v>
      </c>
      <c r="L29" s="104">
        <v>1342</v>
      </c>
      <c r="M29" s="103">
        <v>0</v>
      </c>
      <c r="N29" s="105">
        <v>0</v>
      </c>
    </row>
    <row r="30" spans="2:14" ht="13.5" thickBot="1" x14ac:dyDescent="0.25">
      <c r="B30" s="741"/>
      <c r="C30" s="742"/>
      <c r="D30" s="106" t="s">
        <v>37</v>
      </c>
      <c r="E30" s="107">
        <v>581243660.71000016</v>
      </c>
      <c r="F30" s="108">
        <v>65541020.849999994</v>
      </c>
      <c r="G30" s="112">
        <v>515702639.86000019</v>
      </c>
      <c r="H30" s="111">
        <v>199255.26</v>
      </c>
      <c r="I30" s="111">
        <v>31168</v>
      </c>
      <c r="J30" s="108">
        <v>672008.42</v>
      </c>
      <c r="K30" s="108">
        <v>374382.80099999992</v>
      </c>
      <c r="L30" s="108">
        <v>293579073.29000056</v>
      </c>
      <c r="M30" s="109">
        <v>1371.2169999999999</v>
      </c>
      <c r="N30" s="112">
        <v>114.99400000000001</v>
      </c>
    </row>
    <row r="31" spans="2:14" ht="21" customHeight="1" thickTop="1" x14ac:dyDescent="0.2"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</row>
    <row r="32" spans="2:14" ht="12.75" customHeight="1" x14ac:dyDescent="0.2">
      <c r="B32" s="11" t="s">
        <v>59</v>
      </c>
      <c r="H32" s="114"/>
      <c r="J32" s="114"/>
    </row>
  </sheetData>
  <mergeCells count="13">
    <mergeCell ref="B1:N1"/>
    <mergeCell ref="B3:B4"/>
    <mergeCell ref="C3:C4"/>
    <mergeCell ref="D3:D4"/>
    <mergeCell ref="E3:G3"/>
    <mergeCell ref="H3:N3"/>
    <mergeCell ref="B25:C30"/>
    <mergeCell ref="B5:B21"/>
    <mergeCell ref="C5:C10"/>
    <mergeCell ref="C11:C15"/>
    <mergeCell ref="C16:C21"/>
    <mergeCell ref="B22:B24"/>
    <mergeCell ref="C22:C24"/>
  </mergeCells>
  <printOptions horizontalCentered="1"/>
  <pageMargins left="7.874015748031496E-2" right="7.874015748031496E-2" top="0.6692913385826772" bottom="0.78740157480314965" header="0.47244094488188981" footer="0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4</vt:i4>
      </vt:variant>
    </vt:vector>
  </HeadingPairs>
  <TitlesOfParts>
    <vt:vector size="26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'2014'!Área_de_impresión</vt:lpstr>
      <vt:lpstr>'2016'!Área_de_impresión</vt:lpstr>
      <vt:lpstr>'2017'!Área_de_impresión</vt:lpstr>
      <vt:lpstr>'2018'!Área_de_impresión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2023-12-12T09:52:14Z</dcterms:modified>
</cp:coreProperties>
</file>