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00" windowHeight="12855" tabRatio="691"/>
  </bookViews>
  <sheets>
    <sheet name="Indice" sheetId="4" r:id="rId1"/>
    <sheet name="2022" sheetId="31" r:id="rId2"/>
    <sheet name="2021" sheetId="29" r:id="rId3"/>
    <sheet name="2020" sheetId="28" r:id="rId4"/>
    <sheet name="2019" sheetId="27" r:id="rId5"/>
    <sheet name="2018" sheetId="26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externalReferences>
    <externalReference r:id="rId23"/>
  </externalReferences>
  <definedNames>
    <definedName name="_xlnm._FilterDatabase" localSheetId="3" hidden="1">'2020'!$B$4:$T$91</definedName>
    <definedName name="_xlnm._FilterDatabase" localSheetId="2" hidden="1">'2021'!$B$4:$T$88</definedName>
    <definedName name="_xlnm._FilterDatabase" localSheetId="1" hidden="1">'2022'!$B$4:$T$85</definedName>
    <definedName name="_xlnm.Print_Area" localSheetId="12">'2011'!$A$1:$M$94</definedName>
    <definedName name="_xlnm.Print_Area" localSheetId="11">'2012'!$A$1:$M$96</definedName>
    <definedName name="_xlnm.Print_Area" localSheetId="10">'2013'!$A$1:$M$97</definedName>
    <definedName name="_xlnm.Print_Area" localSheetId="9">'2014'!$A$1:$M$98</definedName>
    <definedName name="_xlnm.Print_Area" localSheetId="8">'2015'!$A$1:$M$102</definedName>
    <definedName name="_xlnm.Print_Area" localSheetId="7">'2016'!$A$1:$P$111</definedName>
    <definedName name="_xlnm.Print_Area" localSheetId="6">'2017'!$A$1:$N$24</definedName>
    <definedName name="_xlnm.Print_Area" localSheetId="5">'2018'!$A$1:$O$105</definedName>
    <definedName name="_xlnm.Print_Area" localSheetId="3">'2020'!$A$1:$O$94</definedName>
    <definedName name="_xlnm.Print_Area" localSheetId="2">'2021'!$A$1:$O$91</definedName>
    <definedName name="_xlnm.Print_Area" localSheetId="1">'2022'!$A$1:$O$88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'2011'!$A$1:$M$94</definedName>
    <definedName name="Print_Area" localSheetId="11">'2012'!$A$1:$M$96</definedName>
    <definedName name="Print_Area" localSheetId="10">'2013'!$A$1:$M$97</definedName>
    <definedName name="Print_Area" localSheetId="9">'2014'!$A$1:$M$98</definedName>
    <definedName name="Print_Area" localSheetId="8">'2015'!$A$1:$M$102</definedName>
    <definedName name="Print_Area" localSheetId="7">'2016'!$A$1:$P$111</definedName>
    <definedName name="Print_Area" localSheetId="6">'2017'!$A$1:$N$24</definedName>
    <definedName name="Print_Titles" localSheetId="19">'2004'!$1:$4</definedName>
    <definedName name="Print_Titles" localSheetId="18">'2005'!$1:$4</definedName>
    <definedName name="Print_Titles" localSheetId="17">'2006'!$1:$4</definedName>
    <definedName name="Print_Titles" localSheetId="16">'2007'!$1:$4</definedName>
    <definedName name="Print_Titles" localSheetId="15">'2008'!$1:$4</definedName>
    <definedName name="Print_Titles" localSheetId="14">'2009'!$1:$4</definedName>
    <definedName name="Print_Titles" localSheetId="13">'2010'!$1:$4</definedName>
    <definedName name="Print_Titles" localSheetId="12">'2011'!$1:$4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83" i="31" l="1"/>
  <c r="D82" i="31"/>
  <c r="D81" i="31"/>
  <c r="D80" i="31"/>
  <c r="D79" i="31"/>
  <c r="D78" i="31"/>
  <c r="D75" i="31"/>
  <c r="D72" i="31"/>
  <c r="D67" i="31"/>
  <c r="D66" i="31"/>
  <c r="D65" i="31"/>
  <c r="D64" i="31"/>
  <c r="D63" i="31"/>
  <c r="D59" i="31"/>
  <c r="D55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8" i="31"/>
  <c r="D37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2" i="31"/>
  <c r="D20" i="31"/>
  <c r="D19" i="31"/>
  <c r="D18" i="31"/>
  <c r="D17" i="31"/>
  <c r="D16" i="31"/>
  <c r="D15" i="31"/>
  <c r="D14" i="31"/>
  <c r="D13" i="31"/>
  <c r="D12" i="31"/>
  <c r="D11" i="31"/>
  <c r="D86" i="29" l="1"/>
  <c r="D85" i="29"/>
  <c r="D82" i="29"/>
  <c r="D81" i="29"/>
  <c r="D80" i="29"/>
  <c r="D79" i="29"/>
  <c r="D78" i="29"/>
  <c r="D76" i="29"/>
  <c r="D73" i="29"/>
  <c r="D69" i="29"/>
  <c r="D68" i="29"/>
  <c r="D67" i="29"/>
  <c r="D66" i="29"/>
  <c r="D65" i="29"/>
  <c r="D57" i="29"/>
  <c r="D55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39" i="29"/>
  <c r="D37" i="29"/>
  <c r="D36" i="29"/>
  <c r="D35" i="29"/>
  <c r="D33" i="29"/>
  <c r="D32" i="29"/>
  <c r="D31" i="29"/>
  <c r="D29" i="29"/>
  <c r="D28" i="29"/>
  <c r="D27" i="29"/>
  <c r="D26" i="29"/>
  <c r="D25" i="29"/>
  <c r="D24" i="29"/>
  <c r="D23" i="29"/>
  <c r="D22" i="29"/>
  <c r="D20" i="29"/>
  <c r="D19" i="29"/>
  <c r="D18" i="29"/>
  <c r="D17" i="29"/>
  <c r="D16" i="29"/>
  <c r="D15" i="29"/>
  <c r="D14" i="29"/>
  <c r="D13" i="29"/>
  <c r="D12" i="29"/>
  <c r="D88" i="28"/>
  <c r="D85" i="28"/>
  <c r="D84" i="28"/>
  <c r="D83" i="28"/>
  <c r="D82" i="28"/>
  <c r="D79" i="28"/>
  <c r="D75" i="28"/>
  <c r="D74" i="28"/>
  <c r="D70" i="28"/>
  <c r="D69" i="28"/>
  <c r="D68" i="28"/>
  <c r="D67" i="28"/>
  <c r="D66" i="28"/>
  <c r="D65" i="28"/>
  <c r="D64" i="28"/>
  <c r="D56" i="28"/>
  <c r="D53" i="28"/>
  <c r="D51" i="28"/>
  <c r="D50" i="28"/>
  <c r="D49" i="28"/>
  <c r="D48" i="28"/>
  <c r="D47" i="28"/>
  <c r="D46" i="28"/>
  <c r="D45" i="28"/>
  <c r="D44" i="28"/>
  <c r="D43" i="28"/>
  <c r="D42" i="28"/>
  <c r="D41" i="28"/>
  <c r="D39" i="28"/>
  <c r="D31" i="28"/>
  <c r="D29" i="28"/>
  <c r="D28" i="28"/>
  <c r="D27" i="28"/>
  <c r="D26" i="28"/>
  <c r="D25" i="28"/>
  <c r="D24" i="28"/>
  <c r="D23" i="28"/>
  <c r="D20" i="28"/>
  <c r="D19" i="28"/>
  <c r="D18" i="28"/>
  <c r="D17" i="28"/>
  <c r="D16" i="28"/>
  <c r="D15" i="28"/>
  <c r="D13" i="28"/>
  <c r="D12" i="28"/>
  <c r="K63" i="27"/>
  <c r="M100" i="26"/>
  <c r="D100" i="26"/>
  <c r="M99" i="26"/>
  <c r="D99" i="26"/>
  <c r="M98" i="26"/>
  <c r="D98" i="26"/>
  <c r="M97" i="26"/>
  <c r="M96" i="26"/>
  <c r="D96" i="26"/>
  <c r="M95" i="26"/>
  <c r="D95" i="26"/>
  <c r="M93" i="26"/>
  <c r="M92" i="26"/>
  <c r="D92" i="26"/>
  <c r="M87" i="26"/>
  <c r="D87" i="26"/>
  <c r="M85" i="26"/>
  <c r="D85" i="26"/>
  <c r="M84" i="26"/>
  <c r="D84" i="26"/>
  <c r="M83" i="26"/>
  <c r="M82" i="26"/>
  <c r="M81" i="26"/>
  <c r="D81" i="26"/>
  <c r="M79" i="26"/>
  <c r="M78" i="26"/>
  <c r="D78" i="26"/>
  <c r="M75" i="26"/>
  <c r="D75" i="26"/>
  <c r="M74" i="26"/>
  <c r="D74" i="26"/>
  <c r="M72" i="26"/>
  <c r="D72" i="26"/>
  <c r="M71" i="26"/>
  <c r="D71" i="26"/>
  <c r="D69" i="26"/>
  <c r="M67" i="26"/>
  <c r="M66" i="26"/>
  <c r="D66" i="26"/>
  <c r="M63" i="26"/>
  <c r="M62" i="26"/>
  <c r="M61" i="26"/>
  <c r="D61" i="26"/>
  <c r="M60" i="26"/>
  <c r="D60" i="26"/>
  <c r="M59" i="26"/>
  <c r="M58" i="26"/>
  <c r="M56" i="26"/>
  <c r="M55" i="26"/>
  <c r="D55" i="26"/>
  <c r="M54" i="26"/>
  <c r="D54" i="26"/>
  <c r="M53" i="26"/>
  <c r="D53" i="26"/>
  <c r="M52" i="26"/>
  <c r="D52" i="26"/>
  <c r="M51" i="26"/>
  <c r="D51" i="26"/>
  <c r="M50" i="26"/>
  <c r="D50" i="26"/>
  <c r="M49" i="26"/>
  <c r="F49" i="26"/>
  <c r="M48" i="26"/>
  <c r="M47" i="26"/>
  <c r="D47" i="26"/>
  <c r="M46" i="26"/>
  <c r="D46" i="26"/>
  <c r="M45" i="26"/>
  <c r="D45" i="26"/>
  <c r="M44" i="26"/>
  <c r="D44" i="26"/>
  <c r="M43" i="26"/>
  <c r="D43" i="26"/>
  <c r="M42" i="26"/>
  <c r="D42" i="26"/>
  <c r="M41" i="26"/>
  <c r="D41" i="26"/>
  <c r="M40" i="26"/>
  <c r="D40" i="26"/>
  <c r="M39" i="26"/>
  <c r="M38" i="26"/>
  <c r="D38" i="26"/>
  <c r="M36" i="26"/>
  <c r="M35" i="26"/>
  <c r="D35" i="26"/>
  <c r="M33" i="26"/>
  <c r="D33" i="26"/>
  <c r="M32" i="26"/>
  <c r="M31" i="26"/>
  <c r="D31" i="26"/>
  <c r="M30" i="26"/>
  <c r="D30" i="26"/>
  <c r="M28" i="26"/>
  <c r="D28" i="26"/>
  <c r="M27" i="26"/>
  <c r="D27" i="26"/>
  <c r="M26" i="26"/>
  <c r="D26" i="26"/>
  <c r="M25" i="26"/>
  <c r="D25" i="26"/>
  <c r="M24" i="26"/>
  <c r="M23" i="26"/>
  <c r="D23" i="26"/>
  <c r="M22" i="26"/>
  <c r="M21" i="26"/>
  <c r="D21" i="26"/>
  <c r="M20" i="26"/>
  <c r="D20" i="26"/>
  <c r="M19" i="26"/>
  <c r="D19" i="26"/>
  <c r="M18" i="26"/>
  <c r="D18" i="26"/>
  <c r="M17" i="26"/>
  <c r="D17" i="26"/>
  <c r="M16" i="26"/>
  <c r="D16" i="26"/>
  <c r="M15" i="26"/>
  <c r="D15" i="26"/>
  <c r="M14" i="26"/>
  <c r="D14" i="26"/>
  <c r="M13" i="26"/>
  <c r="D13" i="26"/>
  <c r="N21" i="20" l="1"/>
  <c r="M21" i="20"/>
  <c r="L21" i="20"/>
  <c r="K21" i="20"/>
  <c r="J21" i="20"/>
  <c r="I21" i="20"/>
  <c r="H21" i="20"/>
  <c r="G21" i="20"/>
  <c r="F21" i="20"/>
  <c r="E21" i="20"/>
  <c r="D21" i="20"/>
  <c r="C21" i="20"/>
  <c r="O108" i="19" l="1"/>
  <c r="N108" i="19"/>
  <c r="L108" i="19"/>
  <c r="K108" i="19"/>
  <c r="J108" i="19"/>
  <c r="I108" i="19"/>
  <c r="H108" i="19"/>
  <c r="G108" i="19"/>
  <c r="D106" i="19"/>
  <c r="D105" i="19"/>
  <c r="D104" i="19"/>
  <c r="M103" i="19"/>
  <c r="D103" i="19"/>
  <c r="M102" i="19"/>
  <c r="D102" i="19"/>
  <c r="M101" i="19"/>
  <c r="D101" i="19"/>
  <c r="M100" i="19"/>
  <c r="D100" i="19"/>
  <c r="M99" i="19"/>
  <c r="D99" i="19"/>
  <c r="D98" i="19"/>
  <c r="M97" i="19"/>
  <c r="D97" i="19"/>
  <c r="M96" i="19"/>
  <c r="D96" i="19"/>
  <c r="M95" i="19"/>
  <c r="D95" i="19"/>
  <c r="D94" i="19"/>
  <c r="M93" i="19"/>
  <c r="D93" i="19"/>
  <c r="M92" i="19"/>
  <c r="D92" i="19"/>
  <c r="M91" i="19"/>
  <c r="D91" i="19"/>
  <c r="M90" i="19"/>
  <c r="D90" i="19"/>
  <c r="D89" i="19"/>
  <c r="M88" i="19"/>
  <c r="D88" i="19"/>
  <c r="M87" i="19"/>
  <c r="D87" i="19"/>
  <c r="D86" i="19"/>
  <c r="M85" i="19"/>
  <c r="D85" i="19"/>
  <c r="M84" i="19"/>
  <c r="D84" i="19"/>
  <c r="M83" i="19"/>
  <c r="D83" i="19"/>
  <c r="D82" i="19"/>
  <c r="D81" i="19"/>
  <c r="M80" i="19"/>
  <c r="D80" i="19"/>
  <c r="D79" i="19"/>
  <c r="M78" i="19"/>
  <c r="D78" i="19"/>
  <c r="M77" i="19"/>
  <c r="D77" i="19"/>
  <c r="M76" i="19"/>
  <c r="D76" i="19"/>
  <c r="M75" i="19"/>
  <c r="D75" i="19"/>
  <c r="M74" i="19"/>
  <c r="D74" i="19"/>
  <c r="D73" i="19"/>
  <c r="D72" i="19"/>
  <c r="M71" i="19"/>
  <c r="D71" i="19"/>
  <c r="M70" i="19"/>
  <c r="D70" i="19"/>
  <c r="D69" i="19"/>
  <c r="D68" i="19"/>
  <c r="M67" i="19"/>
  <c r="D67" i="19"/>
  <c r="M66" i="19"/>
  <c r="D66" i="19"/>
  <c r="M65" i="19"/>
  <c r="D65" i="19"/>
  <c r="M64" i="19"/>
  <c r="D64" i="19"/>
  <c r="M63" i="19"/>
  <c r="D63" i="19"/>
  <c r="M62" i="19"/>
  <c r="D62" i="19"/>
  <c r="M61" i="19"/>
  <c r="D61" i="19"/>
  <c r="M60" i="19"/>
  <c r="D60" i="19"/>
  <c r="M59" i="19"/>
  <c r="D59" i="19"/>
  <c r="D58" i="19"/>
  <c r="D57" i="19"/>
  <c r="D56" i="19"/>
  <c r="D55" i="19"/>
  <c r="D54" i="19"/>
  <c r="D53" i="19"/>
  <c r="D52" i="19"/>
  <c r="D51" i="19"/>
  <c r="M50" i="19"/>
  <c r="D50" i="19"/>
  <c r="M49" i="19"/>
  <c r="D49" i="19"/>
  <c r="M48" i="19"/>
  <c r="D48" i="19"/>
  <c r="D47" i="19"/>
  <c r="D46" i="19"/>
  <c r="D45" i="19"/>
  <c r="D44" i="19"/>
  <c r="M43" i="19"/>
  <c r="D43" i="19"/>
  <c r="M42" i="19"/>
  <c r="F42" i="19"/>
  <c r="D42" i="19"/>
  <c r="M41" i="19"/>
  <c r="D41" i="19"/>
  <c r="M40" i="19"/>
  <c r="D40" i="19"/>
  <c r="M39" i="19"/>
  <c r="F39" i="19"/>
  <c r="E39" i="19"/>
  <c r="D39" i="19"/>
  <c r="M38" i="19"/>
  <c r="D38" i="19"/>
  <c r="M37" i="19"/>
  <c r="E37" i="19"/>
  <c r="D37" i="19" s="1"/>
  <c r="M36" i="19"/>
  <c r="D36" i="19"/>
  <c r="M35" i="19"/>
  <c r="F35" i="19"/>
  <c r="D35" i="19" s="1"/>
  <c r="M34" i="19"/>
  <c r="D34" i="19"/>
  <c r="M33" i="19"/>
  <c r="D33" i="19"/>
  <c r="M32" i="19"/>
  <c r="D32" i="19"/>
  <c r="M31" i="19"/>
  <c r="F31" i="19"/>
  <c r="E31" i="19"/>
  <c r="D30" i="19"/>
  <c r="M29" i="19"/>
  <c r="D29" i="19"/>
  <c r="D28" i="19"/>
  <c r="D27" i="19"/>
  <c r="D26" i="19"/>
  <c r="D25" i="19"/>
  <c r="M24" i="19"/>
  <c r="D24" i="19"/>
  <c r="D23" i="19"/>
  <c r="D22" i="19"/>
  <c r="D21" i="19"/>
  <c r="D20" i="19"/>
  <c r="D19" i="19"/>
  <c r="D18" i="19"/>
  <c r="D17" i="19"/>
  <c r="D16" i="19"/>
  <c r="D15" i="19"/>
  <c r="D14" i="19"/>
  <c r="M13" i="19"/>
  <c r="D13" i="19"/>
  <c r="D12" i="19"/>
  <c r="D11" i="19"/>
  <c r="D10" i="19"/>
  <c r="M9" i="19"/>
  <c r="D9" i="19"/>
  <c r="E8" i="19"/>
  <c r="D8" i="19" s="1"/>
  <c r="M7" i="19"/>
  <c r="D7" i="19"/>
  <c r="M6" i="19"/>
  <c r="D6" i="19"/>
  <c r="M5" i="19"/>
  <c r="D5" i="19"/>
  <c r="D31" i="19" l="1"/>
  <c r="M108" i="19"/>
  <c r="F108" i="19"/>
  <c r="D108" i="19"/>
  <c r="E108" i="19"/>
  <c r="M91" i="9" l="1"/>
  <c r="L91" i="9"/>
  <c r="K91" i="9"/>
  <c r="J91" i="9"/>
  <c r="I91" i="9"/>
  <c r="H91" i="9"/>
  <c r="G91" i="9"/>
  <c r="F91" i="9"/>
  <c r="E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3" i="9"/>
  <c r="D52" i="9"/>
  <c r="D51" i="9"/>
  <c r="D50" i="9"/>
  <c r="D46" i="9"/>
  <c r="D44" i="9"/>
  <c r="D42" i="9"/>
  <c r="D41" i="9"/>
  <c r="D40" i="9"/>
  <c r="D38" i="9"/>
  <c r="D36" i="9"/>
  <c r="D35" i="9"/>
  <c r="D34" i="9"/>
  <c r="D33" i="9"/>
  <c r="D32" i="9"/>
  <c r="D31" i="9"/>
  <c r="D30" i="9"/>
  <c r="D29" i="9"/>
  <c r="D28" i="9"/>
  <c r="D27" i="9"/>
  <c r="D26" i="9"/>
  <c r="D25" i="9"/>
  <c r="D23" i="9"/>
  <c r="D19" i="9"/>
  <c r="D17" i="9"/>
  <c r="D7" i="9"/>
  <c r="D6" i="9"/>
  <c r="D5" i="9"/>
  <c r="D91" i="9" s="1"/>
  <c r="M93" i="8"/>
  <c r="L93" i="8"/>
  <c r="K93" i="8"/>
  <c r="J93" i="8"/>
  <c r="I93" i="8"/>
  <c r="H93" i="8"/>
  <c r="G93" i="8"/>
  <c r="E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57" i="8"/>
  <c r="D56" i="8"/>
  <c r="D55" i="8"/>
  <c r="D51" i="8"/>
  <c r="D50" i="8"/>
  <c r="D48" i="8"/>
  <c r="D47" i="8"/>
  <c r="D45" i="8"/>
  <c r="D43" i="8"/>
  <c r="D42" i="8"/>
  <c r="D40" i="8"/>
  <c r="D38" i="8"/>
  <c r="D37" i="8"/>
  <c r="D36" i="8"/>
  <c r="D35" i="8"/>
  <c r="D34" i="8"/>
  <c r="D33" i="8"/>
  <c r="D32" i="8"/>
  <c r="D31" i="8"/>
  <c r="D30" i="8"/>
  <c r="D29" i="8"/>
  <c r="D28" i="8"/>
  <c r="D27" i="8"/>
  <c r="F25" i="8"/>
  <c r="F93" i="8" s="1"/>
  <c r="D21" i="8"/>
  <c r="D19" i="8"/>
  <c r="D10" i="8"/>
  <c r="D9" i="8"/>
  <c r="D8" i="8"/>
  <c r="D7" i="8"/>
  <c r="D6" i="8"/>
  <c r="D5" i="8"/>
  <c r="M94" i="7"/>
  <c r="L94" i="7"/>
  <c r="K94" i="7"/>
  <c r="J94" i="7"/>
  <c r="I94" i="7"/>
  <c r="H94" i="7"/>
  <c r="G94" i="7"/>
  <c r="F94" i="7"/>
  <c r="E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5" i="7"/>
  <c r="D50" i="7"/>
  <c r="D48" i="7"/>
  <c r="D47" i="7"/>
  <c r="D45" i="7"/>
  <c r="D43" i="7"/>
  <c r="D42" i="7"/>
  <c r="D40" i="7"/>
  <c r="D38" i="7"/>
  <c r="D37" i="7"/>
  <c r="D36" i="7"/>
  <c r="D35" i="7"/>
  <c r="D34" i="7"/>
  <c r="D33" i="7"/>
  <c r="D32" i="7"/>
  <c r="D31" i="7"/>
  <c r="D30" i="7"/>
  <c r="D29" i="7"/>
  <c r="D28" i="7"/>
  <c r="D27" i="7"/>
  <c r="D25" i="7"/>
  <c r="D21" i="7"/>
  <c r="D19" i="7"/>
  <c r="D9" i="7"/>
  <c r="D8" i="7"/>
  <c r="D7" i="7"/>
  <c r="D6" i="7"/>
  <c r="D5" i="7"/>
  <c r="D94" i="7" s="1"/>
  <c r="D96" i="6"/>
  <c r="M95" i="6"/>
  <c r="L95" i="6"/>
  <c r="K95" i="6"/>
  <c r="J95" i="6"/>
  <c r="I95" i="6"/>
  <c r="H95" i="6"/>
  <c r="G95" i="6"/>
  <c r="F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E74" i="6"/>
  <c r="E95" i="6" s="1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57" i="6"/>
  <c r="D56" i="6"/>
  <c r="D51" i="6"/>
  <c r="D50" i="6"/>
  <c r="D49" i="6"/>
  <c r="D48" i="6"/>
  <c r="D47" i="6"/>
  <c r="D45" i="6"/>
  <c r="D43" i="6"/>
  <c r="D42" i="6"/>
  <c r="D39" i="6"/>
  <c r="D38" i="6"/>
  <c r="D37" i="6"/>
  <c r="D36" i="6"/>
  <c r="D35" i="6"/>
  <c r="D34" i="6"/>
  <c r="D33" i="6"/>
  <c r="D32" i="6"/>
  <c r="D31" i="6"/>
  <c r="D30" i="6"/>
  <c r="D29" i="6"/>
  <c r="D28" i="6"/>
  <c r="D26" i="6"/>
  <c r="D22" i="6"/>
  <c r="D20" i="6"/>
  <c r="D14" i="6"/>
  <c r="D10" i="6"/>
  <c r="D9" i="6"/>
  <c r="D8" i="6"/>
  <c r="D7" i="6"/>
  <c r="D6" i="6"/>
  <c r="D5" i="6"/>
  <c r="D95" i="6" s="1"/>
  <c r="D100" i="5"/>
  <c r="M99" i="5"/>
  <c r="L99" i="5"/>
  <c r="K99" i="5"/>
  <c r="J99" i="5"/>
  <c r="I99" i="5"/>
  <c r="H99" i="5"/>
  <c r="G99" i="5"/>
  <c r="F99" i="5"/>
  <c r="E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9" i="5" s="1"/>
  <c r="D9" i="5"/>
  <c r="D8" i="5"/>
  <c r="D7" i="5"/>
  <c r="D6" i="5"/>
  <c r="D5" i="5"/>
  <c r="D25" i="8" l="1"/>
  <c r="D93" i="8" s="1"/>
</calcChain>
</file>

<file path=xl/sharedStrings.xml><?xml version="1.0" encoding="utf-8"?>
<sst xmlns="http://schemas.openxmlformats.org/spreadsheetml/2006/main" count="4280" uniqueCount="214">
  <si>
    <t>Estadísticas pesqueras</t>
  </si>
  <si>
    <t>Encuesta de establecimientos de acuicultura. Producción</t>
  </si>
  <si>
    <t>Valor y cantidad de peces, por fase de cultivo, especie y C. A. de producción</t>
  </si>
  <si>
    <t xml:space="preserve">Tabla 1. </t>
  </si>
  <si>
    <t>Año 2015. Producción de peces. Valor y cantidad, por fase de cultivo, especie y C. A. de producción</t>
  </si>
  <si>
    <t xml:space="preserve">Tabla 2. </t>
  </si>
  <si>
    <t>Año 2014. Producción de peces. Valor y cantidad, por fase de cultivo, especie y C. A. de producción</t>
  </si>
  <si>
    <t xml:space="preserve">Tabla 3. </t>
  </si>
  <si>
    <t>Año 2013. Producción de peces. Valor y cantidad, por fase de cultivo, especie y C. A. de producción</t>
  </si>
  <si>
    <t xml:space="preserve">Tabla 4. </t>
  </si>
  <si>
    <t>Año 2012. Producción de peces. Valor y cantidad, por fase de cultivo, especie y C. A. de producción</t>
  </si>
  <si>
    <t xml:space="preserve">Tabla 5. </t>
  </si>
  <si>
    <t>Año 2011. Producción de peces. Valor y cantidad, por fase de cultivo, especie y C. A. de producción</t>
  </si>
  <si>
    <t xml:space="preserve">Tabla 6. </t>
  </si>
  <si>
    <t>Año 2010. Producción de peces. Valor y cantidad, por fase de cultivo, especie y C. A. de producción</t>
  </si>
  <si>
    <t xml:space="preserve">Tabla 7. </t>
  </si>
  <si>
    <t>Año 2009. Producción de peces. Valor y cantidad, por fase de cultivo, especie y C. A. de producción</t>
  </si>
  <si>
    <t xml:space="preserve">Tabla 8. </t>
  </si>
  <si>
    <t>Año 2008. Producción de peces. Valor y cantidad, por fase de cultivo, especie y C. A. de producción</t>
  </si>
  <si>
    <t xml:space="preserve">Tabla 9. </t>
  </si>
  <si>
    <t>Año 2007. Producción de peces. Valor y cantidad, por fase de cultivo, especie y C. A. de producción</t>
  </si>
  <si>
    <t xml:space="preserve">Tabla 10. </t>
  </si>
  <si>
    <t>Año 2006. Producción de peces. Valor y cantidad, por fase de cultivo, especie y C. A. de producción</t>
  </si>
  <si>
    <t xml:space="preserve">Tabla 11. </t>
  </si>
  <si>
    <t>Año 2005. Producción de peces. Valor y cantidad, por fase de cultivo, especie y C. A. de producción</t>
  </si>
  <si>
    <t xml:space="preserve">Tabla 12. </t>
  </si>
  <si>
    <t>Año 2004. Producción de peces. Valor y cantidad, por fase de cultivo, especie y C. A. de producción</t>
  </si>
  <si>
    <t>Tabla 13.</t>
  </si>
  <si>
    <t>Año 2003. Producción de peces. Valor y cantidad, por fase de cultivo, especie y C. A. de producción</t>
  </si>
  <si>
    <t>Tabla 14.</t>
  </si>
  <si>
    <t>Año 2002. Producción de peces. Valor y cantidad, por fase de cultivo, especie y C. A. de producción</t>
  </si>
  <si>
    <t>PRODUCCIÓN DE PECES. VALOR Y CANTIDAD, POR FASE DE CULTIVO, ESPECIE Y C. A. DE PRODUCCIÓN. AÑO 2015</t>
  </si>
  <si>
    <t>Especie</t>
  </si>
  <si>
    <t>Comunidad autónoma</t>
  </si>
  <si>
    <t>Valor (€)</t>
  </si>
  <si>
    <t>Cantidad</t>
  </si>
  <si>
    <t>Total</t>
  </si>
  <si>
    <t>Fases 1, 2, 3 y 5</t>
  </si>
  <si>
    <t xml:space="preserve">Fase 4.  Engorde a talla comercial
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</si>
  <si>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</si>
  <si>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</si>
  <si>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</si>
  <si>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</si>
  <si>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</si>
  <si>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</si>
  <si>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</si>
  <si>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Esturión (Esp)</t>
  </si>
  <si>
    <t>Comunida Foral de Navarra</t>
  </si>
  <si>
    <t>Andalucía</t>
  </si>
  <si>
    <t>Esturión de Siberia</t>
  </si>
  <si>
    <t>Aragón</t>
  </si>
  <si>
    <t>Cataluña</t>
  </si>
  <si>
    <t>Esturión estrellado</t>
  </si>
  <si>
    <t>Esturión del Danubio</t>
  </si>
  <si>
    <t>Esturión beluga</t>
  </si>
  <si>
    <t>Salmón del Atlántico</t>
  </si>
  <si>
    <t>Galicia</t>
  </si>
  <si>
    <t>Principado de Asturias</t>
  </si>
  <si>
    <t>Cantabria</t>
  </si>
  <si>
    <t>País Vasco</t>
  </si>
  <si>
    <t>Comunidad Foral de Navarra</t>
  </si>
  <si>
    <t>Trucha común y marina</t>
  </si>
  <si>
    <t>La Rioja</t>
  </si>
  <si>
    <t>Castilla y León</t>
  </si>
  <si>
    <t>Castilla - La Mancha</t>
  </si>
  <si>
    <t>Extremadura</t>
  </si>
  <si>
    <t>Comunidad Valenciana</t>
  </si>
  <si>
    <t>Trucha arco iris</t>
  </si>
  <si>
    <t>Canarias</t>
  </si>
  <si>
    <t>Región de Murcia</t>
  </si>
  <si>
    <t>Hucho</t>
  </si>
  <si>
    <t>Tenca</t>
  </si>
  <si>
    <t>Pez Rojo</t>
  </si>
  <si>
    <t>IIles Balears</t>
  </si>
  <si>
    <t>Rutilos</t>
  </si>
  <si>
    <t>Ciprínidos nep</t>
  </si>
  <si>
    <t>Espinoso</t>
  </si>
  <si>
    <t>Fartet</t>
  </si>
  <si>
    <t>Samarugo</t>
  </si>
  <si>
    <t>Pejerrey</t>
  </si>
  <si>
    <t>Lisas</t>
  </si>
  <si>
    <t>Lubina</t>
  </si>
  <si>
    <t>Múgil(pardete)</t>
  </si>
  <si>
    <t>Pez de limón (=Seriola)</t>
  </si>
  <si>
    <t>Corvina</t>
  </si>
  <si>
    <t>Anguila europea</t>
  </si>
  <si>
    <t>Baila</t>
  </si>
  <si>
    <t>Besugo</t>
  </si>
  <si>
    <t>Barbo ibérico</t>
  </si>
  <si>
    <t>Black Mass(=perca atruchada)</t>
  </si>
  <si>
    <t>Carpa común</t>
  </si>
  <si>
    <t>Illes Balears</t>
  </si>
  <si>
    <t>Sargo</t>
  </si>
  <si>
    <t>Dorada</t>
  </si>
  <si>
    <t>Tilapia del Nilo</t>
  </si>
  <si>
    <t>Atún rojo(=cimarrón) del Atlántico</t>
  </si>
  <si>
    <t>Lenguado común</t>
  </si>
  <si>
    <t>Lenguado senegalés</t>
  </si>
  <si>
    <t>Rodaballo</t>
  </si>
  <si>
    <t>Peces de escama nep</t>
  </si>
  <si>
    <t>TOTAL PECES</t>
  </si>
  <si>
    <t>TOTAL ACUICULTURA</t>
  </si>
  <si>
    <t>FUENTE: Encuesta de Establecimientos de Acuicultura</t>
  </si>
  <si>
    <t>PRODUCCIÓN DE PECES. VALOR Y CANTIDAD, POR FASE DE CULTIVO, ESPECIE Y C. A. DE PRODUCCIÓN. AÑO 2014</t>
  </si>
  <si>
    <t>Pez rojo</t>
  </si>
  <si>
    <t>Black Bass(=Perca atruchada)</t>
  </si>
  <si>
    <t>PRODUCCIÓN DE PECES. VALOR Y CANTIDAD, POR FASE DE CULTIVO, ESPECIE Y C. A. DE PRODUCCIÓN. AÑO 2013</t>
  </si>
  <si>
    <t>PRODUCCIÓN DE PECES. VALOR Y CANTIDAD, POR FASE DE CULTIVO, ESPECIE Y C. A. DE PRODUCCIÓN. Año 2012</t>
  </si>
  <si>
    <t>PRODUCCIÓN DE PECES. VALOR Y CANTIDAD, POR FASE DE CULTIVO, ESPECIE Y C. A. DE PRODUCCIÓN. Año 2011</t>
  </si>
  <si>
    <t>Barbo común</t>
  </si>
  <si>
    <t>Lubina estriada, híbrida</t>
  </si>
  <si>
    <t>Pez de limón(=Seriola)</t>
  </si>
  <si>
    <t>Bocinegro (Pargo)</t>
  </si>
  <si>
    <t>Pargo sémola</t>
  </si>
  <si>
    <t xml:space="preserve">PRODUCCIÓN DE PECES. VALOR Y CANTIDAD, POR FASE DE CULTIVO, ESPECIE Y C. A. DE PRODUCCIÓN. Año 2010 </t>
  </si>
  <si>
    <t>Salmón rosado</t>
  </si>
  <si>
    <t>Salmonidae</t>
  </si>
  <si>
    <t>Comunidad de Madrid</t>
  </si>
  <si>
    <t>Carpa cabezona</t>
  </si>
  <si>
    <t>Carpas nep</t>
  </si>
  <si>
    <t>Abadejo</t>
  </si>
  <si>
    <t>Guppy</t>
  </si>
  <si>
    <t>Lisas nep(mugilidus)</t>
  </si>
  <si>
    <t>Lubinas nep</t>
  </si>
  <si>
    <t>Perca sol</t>
  </si>
  <si>
    <t>Corvinas nep</t>
  </si>
  <si>
    <t>Dentón</t>
  </si>
  <si>
    <t>Salmonetes nep</t>
  </si>
  <si>
    <t>Tilapias nep</t>
  </si>
  <si>
    <t>Rabil</t>
  </si>
  <si>
    <t>Patudo</t>
  </si>
  <si>
    <t>Lenguados nep</t>
  </si>
  <si>
    <t>Peces de agua dulce nep</t>
  </si>
  <si>
    <t>FUENTE: Subdirección General de Estadística del MARM</t>
  </si>
  <si>
    <t>PRODUCCIÓN DE PECES. VALOR Y CANTIDAD, POR FASE DE CULTIVO, ESPECIE Y C. A. DE PRODUCCIÓN. Año 2009</t>
  </si>
  <si>
    <t>PRODUCCIÓN DE PECES. VALOR Y CANTIDAD, POR FASE DE CULTIVO, ESPECIE Y C. A. DE PRODUCCIÓN. Año 2008</t>
  </si>
  <si>
    <t>PRODUCCIÓN DE PECES. VALOR Y CANTIDAD, POR FASE DE CULTIVO, ESPECIE Y C. A. DE PRODUCCIÓN. Año 2007</t>
  </si>
  <si>
    <t>FUENTE: Subdirección General de Estadísticas Agroalimentarias del MAPA</t>
  </si>
  <si>
    <t>PRODUCCIÓN DE PECES. VALOR Y CANTIDAD, POR FASE DE CULTIVO, ESPECIE Y C. A. DE PRODUCCIÓN. Año 2006</t>
  </si>
  <si>
    <t>PRODUCCIÓN DE PECES. VALOR Y CANTIDAD, POR FASE DE CULTIVO, ESPECIE Y C. A. DE PRODUCCIÓN. Año 2005</t>
  </si>
  <si>
    <t>PRODUCCIÓN DE PECES. VALOR Y CANTIDAD, POR FASE DE CULTIVO, ESPECIE Y C. A. DE PRODUCCIÓN. Año 2004</t>
  </si>
  <si>
    <t>PRODUCCIÓN DE PECES. VALOR Y CANTIDAD, POR FASE DE CULTIVO, ESPECIE Y C. A. DE PRODUCCIÓN. Año 2003</t>
  </si>
  <si>
    <t>PRODUCCIÓN DE PECES. VALOR Y CANTIDAD, POR FASE DE CULTIVO, ESPECIE Y C. A. DE PRODUCCIÓN. Año 2002</t>
  </si>
  <si>
    <t>Fase 4.   Engorde a talla comercial. Producción sin valor
(kg)</t>
  </si>
  <si>
    <t>Fase 4.   Engorde a talla comercial. Producción con  valor
(kg)</t>
  </si>
  <si>
    <t>Asturias</t>
  </si>
  <si>
    <t>Black Bass(=perca atruchada)</t>
  </si>
  <si>
    <t>Blenio (=Pez fraile)</t>
  </si>
  <si>
    <t>Jarabugo</t>
  </si>
  <si>
    <t>Pardilla</t>
  </si>
  <si>
    <t>Salinete (Fartet andaluz)</t>
  </si>
  <si>
    <t>Andalucia</t>
  </si>
  <si>
    <t>PRODUCCIÓN DE PECES. VALOR Y CANTIDAD, POR FASE DE CULTIVO, ESPECIE Y C. A. DE PRODUCCIÓN. AÑO 2016</t>
  </si>
  <si>
    <t>Tabla 15.</t>
  </si>
  <si>
    <t>Año 2016. Producción de peces. Valor y cantidad, por fase de cultivo, especie y C. A. de producción</t>
  </si>
  <si>
    <t>PRODUCCIÓN DE PECES. VALOR Y CANTIDAD, POR FASE DE CULTIVO, ESPECIE Y C. A. DE PRODUCCIÓN. AÑO 2017</t>
  </si>
  <si>
    <t>Castila - La Mancha</t>
  </si>
  <si>
    <t>Tabla 16.</t>
  </si>
  <si>
    <t>Año 2017. Producción de peces. Valor y cantidad, por fase de cultivo, especie y C. A. de producción</t>
  </si>
  <si>
    <t>PRODUCCIÓN DE PECES. VALOR Y CANTIDAD, POR FASE DE CULTIVO, ESPECIE Y C. A. DE PRODUCCIÓN. AÑO 2018</t>
  </si>
  <si>
    <t xml:space="preserve">Esturión de Adríatico </t>
  </si>
  <si>
    <t>Esturión siberiano</t>
  </si>
  <si>
    <t>Trucha común o de río</t>
  </si>
  <si>
    <t>Salmón del Danubio</t>
  </si>
  <si>
    <t>Mújoles, múgiles</t>
  </si>
  <si>
    <t>Lubina o róbalo</t>
  </si>
  <si>
    <t xml:space="preserve">Pez de limón </t>
  </si>
  <si>
    <t>Fraile</t>
  </si>
  <si>
    <t xml:space="preserve">Carpa común </t>
  </si>
  <si>
    <t>Barbo comizo</t>
  </si>
  <si>
    <t>Atún rojo</t>
  </si>
  <si>
    <t xml:space="preserve">Salinete </t>
  </si>
  <si>
    <t>Bermejuelas nep</t>
  </si>
  <si>
    <t>Boga del Guadiana</t>
  </si>
  <si>
    <t>Cacho</t>
  </si>
  <si>
    <t>Tabla 17.</t>
  </si>
  <si>
    <t>Año 2018. Producción de peces. Valor y cantidad, por fase de cultivo, especie y C. A. de producción</t>
  </si>
  <si>
    <t>PRODUCCIÓN DE PECES. VALOR Y CANTIDAD, POR FASE DE CULTIVO, ESPECIE Y C. A. DE PRODUCCIÓN. AÑO 2019</t>
  </si>
  <si>
    <t>Esturión del Adriático</t>
  </si>
  <si>
    <t>Esturión Siberiano</t>
  </si>
  <si>
    <t>Salmón del Atlántico o salmón</t>
  </si>
  <si>
    <t>Reo o trucha marina</t>
  </si>
  <si>
    <t>Comunidad Foral de Navara</t>
  </si>
  <si>
    <t>País vasco</t>
  </si>
  <si>
    <t>Región de murcia</t>
  </si>
  <si>
    <t>Pez de limón</t>
  </si>
  <si>
    <t>Anguila</t>
  </si>
  <si>
    <t>Carpa</t>
  </si>
  <si>
    <t>Tilapia</t>
  </si>
  <si>
    <t>Lenguado senegalés o lenguado rubio</t>
  </si>
  <si>
    <t>Salinete</t>
  </si>
  <si>
    <t>Barbo cabecipequeño</t>
  </si>
  <si>
    <t>Tabla 18.</t>
  </si>
  <si>
    <t>Año 2019. Producción de peces. Valor y cantidad, por fase de cultivo, especie y C. A. de producción</t>
  </si>
  <si>
    <t>PRODUCCIÓN DE PECES. VALOR Y CANTIDAD, POR FASE DE CULTIVO, ESPECIE Y C. A. DE PRODUCCIÓN. AÑO 2020</t>
  </si>
  <si>
    <t>Atún rojo o de aleta azul</t>
  </si>
  <si>
    <t>Pez disco</t>
  </si>
  <si>
    <t>Barbo de graells</t>
  </si>
  <si>
    <t>Morragute</t>
  </si>
  <si>
    <t>Tabla 19.</t>
  </si>
  <si>
    <t>Año 2020. Producción de peces. Valor y cantidad, por fase de cultivo, especie y C. A. de producción</t>
  </si>
  <si>
    <t>PRODUCCIÓN DE PECES. VALOR Y CANTIDAD, POR FASE DE CULTIVO, ESPECIE Y C. A. DE PRODUCCIÓN. AÑO 2021</t>
  </si>
  <si>
    <t>Esturión Beluga</t>
  </si>
  <si>
    <t>s.e.: Dato no publicable por secreto estadístico</t>
  </si>
  <si>
    <t>Año 2021. Producción de peces. Valor y cantidad, por fase de cultivo, especie y C. A. de producción</t>
  </si>
  <si>
    <t>Tabla 20.</t>
  </si>
  <si>
    <t>S. E.</t>
  </si>
  <si>
    <t>S.E.</t>
  </si>
  <si>
    <t>S,E,</t>
  </si>
  <si>
    <t>PRODUCCIÓN DE PECES. VALOR Y CANTIDAD, POR FASE DE CULTIVO, ESPECIE Y C. A. DE PRODUCCIÓN. AÑO 2022</t>
  </si>
  <si>
    <t xml:space="preserve">S. E. </t>
  </si>
  <si>
    <t>Barbo gitano</t>
  </si>
  <si>
    <t>Tabla 21.</t>
  </si>
  <si>
    <t>Año 2022. Producción de peces. Valor y cantidad, por fase de cultivo, especie y C. A.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</si>
</sst>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</font>
    <font>
      <b/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9"/>
      </patternFill>
    </fill>
  </fills>
  <borders count="27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double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double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</cellStyleXfs>
  <cellXfs count="991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1" fillId="0" borderId="0" xfId="1" applyBorder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8" fillId="4" borderId="0" xfId="5" applyFill="1"/>
    <xf numFmtId="0" fontId="8" fillId="4" borderId="0" xfId="5" applyFill="1" applyBorder="1"/>
    <xf numFmtId="0" fontId="9" fillId="0" borderId="0" xfId="5" applyFont="1" applyFill="1" applyBorder="1" applyAlignment="1">
      <alignment vertical="center"/>
    </xf>
    <xf numFmtId="4" fontId="1" fillId="4" borderId="0" xfId="5" applyNumberFormat="1" applyFont="1" applyFill="1" applyBorder="1"/>
    <xf numFmtId="4" fontId="9" fillId="6" borderId="12" xfId="7" applyNumberFormat="1" applyFont="1" applyFill="1" applyBorder="1" applyAlignment="1">
      <alignment horizontal="center" vertical="center"/>
    </xf>
    <xf numFmtId="4" fontId="9" fillId="6" borderId="13" xfId="7" applyNumberFormat="1" applyFont="1" applyFill="1" applyBorder="1" applyAlignment="1">
      <alignment horizontal="center" vertical="center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5" xfId="7" applyNumberFormat="1" applyFont="1" applyFill="1" applyBorder="1" applyAlignment="1">
      <alignment horizontal="center" vertical="center" wrapText="1"/>
    </xf>
    <xf numFmtId="4" fontId="9" fillId="6" borderId="13" xfId="7" applyNumberFormat="1" applyFont="1" applyFill="1" applyBorder="1" applyAlignment="1">
      <alignment horizontal="center" vertical="center" wrapText="1"/>
    </xf>
    <xf numFmtId="4" fontId="9" fillId="6" borderId="11" xfId="7" applyNumberFormat="1" applyFont="1" applyFill="1" applyBorder="1" applyAlignment="1">
      <alignment horizontal="center" vertical="center" wrapText="1"/>
    </xf>
    <xf numFmtId="4" fontId="1" fillId="0" borderId="17" xfId="5" applyNumberFormat="1" applyFont="1" applyBorder="1"/>
    <xf numFmtId="4" fontId="1" fillId="0" borderId="18" xfId="5" applyNumberFormat="1" applyFont="1" applyBorder="1"/>
    <xf numFmtId="4" fontId="1" fillId="0" borderId="19" xfId="5" applyNumberFormat="1" applyFont="1" applyBorder="1"/>
    <xf numFmtId="4" fontId="1" fillId="0" borderId="19" xfId="5" applyNumberFormat="1" applyFont="1" applyFill="1" applyBorder="1"/>
    <xf numFmtId="4" fontId="1" fillId="0" borderId="20" xfId="5" applyNumberFormat="1" applyFont="1" applyBorder="1"/>
    <xf numFmtId="4" fontId="1" fillId="0" borderId="22" xfId="5" applyNumberFormat="1" applyFont="1" applyBorder="1"/>
    <xf numFmtId="4" fontId="1" fillId="0" borderId="23" xfId="5" applyNumberFormat="1" applyFont="1" applyBorder="1"/>
    <xf numFmtId="4" fontId="1" fillId="0" borderId="24" xfId="5" applyNumberFormat="1" applyFont="1" applyBorder="1"/>
    <xf numFmtId="4" fontId="1" fillId="0" borderId="25" xfId="5" applyNumberFormat="1" applyFont="1" applyBorder="1"/>
    <xf numFmtId="4" fontId="1" fillId="0" borderId="26" xfId="5" applyNumberFormat="1" applyFont="1" applyBorder="1"/>
    <xf numFmtId="4" fontId="1" fillId="0" borderId="27" xfId="5" applyNumberFormat="1" applyFont="1" applyBorder="1"/>
    <xf numFmtId="4" fontId="1" fillId="0" borderId="28" xfId="5" applyNumberFormat="1" applyFont="1" applyBorder="1"/>
    <xf numFmtId="4" fontId="1" fillId="0" borderId="30" xfId="5" applyNumberFormat="1" applyFont="1" applyBorder="1"/>
    <xf numFmtId="4" fontId="1" fillId="0" borderId="31" xfId="5" applyNumberFormat="1" applyFont="1" applyBorder="1"/>
    <xf numFmtId="4" fontId="1" fillId="0" borderId="32" xfId="5" applyNumberFormat="1" applyFont="1" applyBorder="1"/>
    <xf numFmtId="4" fontId="1" fillId="0" borderId="33" xfId="5" applyNumberFormat="1" applyFont="1" applyBorder="1"/>
    <xf numFmtId="4" fontId="1" fillId="0" borderId="34" xfId="5" applyNumberFormat="1" applyFont="1" applyBorder="1"/>
    <xf numFmtId="4" fontId="1" fillId="0" borderId="35" xfId="5" applyNumberFormat="1" applyFont="1" applyBorder="1"/>
    <xf numFmtId="4" fontId="1" fillId="0" borderId="37" xfId="5" applyNumberFormat="1" applyFont="1" applyBorder="1"/>
    <xf numFmtId="4" fontId="1" fillId="0" borderId="38" xfId="5" applyNumberFormat="1" applyFont="1" applyBorder="1"/>
    <xf numFmtId="4" fontId="1" fillId="0" borderId="39" xfId="5" applyNumberFormat="1" applyFont="1" applyBorder="1"/>
    <xf numFmtId="4" fontId="1" fillId="0" borderId="40" xfId="5" applyNumberFormat="1" applyFont="1" applyBorder="1"/>
    <xf numFmtId="4" fontId="1" fillId="0" borderId="41" xfId="5" applyNumberFormat="1" applyFont="1" applyBorder="1"/>
    <xf numFmtId="4" fontId="1" fillId="0" borderId="42" xfId="5" applyNumberFormat="1" applyFont="1" applyBorder="1"/>
    <xf numFmtId="4" fontId="1" fillId="0" borderId="44" xfId="5" applyNumberFormat="1" applyFont="1" applyBorder="1"/>
    <xf numFmtId="4" fontId="1" fillId="0" borderId="45" xfId="5" applyNumberFormat="1" applyFont="1" applyBorder="1"/>
    <xf numFmtId="4" fontId="1" fillId="0" borderId="46" xfId="5" applyNumberFormat="1" applyFont="1" applyBorder="1"/>
    <xf numFmtId="4" fontId="1" fillId="0" borderId="47" xfId="5" applyNumberFormat="1" applyFont="1" applyBorder="1"/>
    <xf numFmtId="4" fontId="1" fillId="6" borderId="48" xfId="8" applyNumberFormat="1" applyFont="1" applyFill="1" applyBorder="1" applyAlignment="1">
      <alignment horizontal="center" vertical="center" wrapText="1"/>
    </xf>
    <xf numFmtId="4" fontId="1" fillId="0" borderId="49" xfId="5" applyNumberFormat="1" applyFont="1" applyBorder="1"/>
    <xf numFmtId="4" fontId="1" fillId="0" borderId="50" xfId="5" applyNumberFormat="1" applyFont="1" applyBorder="1"/>
    <xf numFmtId="4" fontId="1" fillId="0" borderId="51" xfId="5" applyNumberFormat="1" applyFont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54" xfId="5" applyNumberFormat="1" applyFont="1" applyBorder="1"/>
    <xf numFmtId="4" fontId="1" fillId="6" borderId="36" xfId="8" applyNumberFormat="1" applyFont="1" applyFill="1" applyBorder="1" applyAlignment="1">
      <alignment horizontal="center" vertical="center" wrapText="1"/>
    </xf>
    <xf numFmtId="4" fontId="1" fillId="0" borderId="55" xfId="5" applyNumberFormat="1" applyFont="1" applyBorder="1"/>
    <xf numFmtId="4" fontId="1" fillId="0" borderId="56" xfId="5" applyNumberFormat="1" applyFont="1" applyBorder="1"/>
    <xf numFmtId="4" fontId="1" fillId="0" borderId="57" xfId="5" applyNumberFormat="1" applyFont="1" applyBorder="1"/>
    <xf numFmtId="4" fontId="1" fillId="0" borderId="58" xfId="5" applyNumberFormat="1" applyFont="1" applyBorder="1"/>
    <xf numFmtId="4" fontId="1" fillId="0" borderId="59" xfId="5" applyNumberFormat="1" applyFont="1" applyBorder="1"/>
    <xf numFmtId="4" fontId="1" fillId="0" borderId="60" xfId="5" applyNumberFormat="1" applyFont="1" applyBorder="1"/>
    <xf numFmtId="4" fontId="1" fillId="0" borderId="61" xfId="5" applyNumberFormat="1" applyFont="1" applyBorder="1"/>
    <xf numFmtId="4" fontId="1" fillId="0" borderId="62" xfId="5" applyNumberFormat="1" applyFont="1" applyBorder="1"/>
    <xf numFmtId="164" fontId="1" fillId="0" borderId="35" xfId="5" applyNumberFormat="1" applyFont="1" applyBorder="1"/>
    <xf numFmtId="4" fontId="1" fillId="0" borderId="63" xfId="5" applyNumberFormat="1" applyFont="1" applyBorder="1"/>
    <xf numFmtId="4" fontId="1" fillId="0" borderId="64" xfId="5" applyNumberFormat="1" applyFont="1" applyBorder="1"/>
    <xf numFmtId="4" fontId="1" fillId="0" borderId="65" xfId="5" applyNumberFormat="1" applyFont="1" applyBorder="1"/>
    <xf numFmtId="4" fontId="1" fillId="0" borderId="66" xfId="5" applyNumberFormat="1" applyFont="1" applyBorder="1"/>
    <xf numFmtId="4" fontId="1" fillId="0" borderId="67" xfId="5" applyNumberFormat="1" applyFont="1" applyBorder="1"/>
    <xf numFmtId="4" fontId="1" fillId="0" borderId="68" xfId="5" applyNumberFormat="1" applyFont="1" applyBorder="1"/>
    <xf numFmtId="4" fontId="1" fillId="0" borderId="69" xfId="5" applyNumberFormat="1" applyFont="1" applyBorder="1"/>
    <xf numFmtId="4" fontId="1" fillId="0" borderId="70" xfId="5" applyNumberFormat="1" applyFont="1" applyBorder="1"/>
    <xf numFmtId="4" fontId="1" fillId="6" borderId="50" xfId="5" applyNumberFormat="1" applyFont="1" applyFill="1" applyBorder="1" applyAlignment="1">
      <alignment horizontal="center" vertical="center"/>
    </xf>
    <xf numFmtId="4" fontId="1" fillId="0" borderId="54" xfId="8" applyNumberFormat="1" applyFont="1" applyBorder="1"/>
    <xf numFmtId="4" fontId="1" fillId="6" borderId="43" xfId="8" applyNumberFormat="1" applyFont="1" applyFill="1" applyBorder="1" applyAlignment="1">
      <alignment horizontal="center" vertical="center" wrapText="1"/>
    </xf>
    <xf numFmtId="4" fontId="1" fillId="0" borderId="71" xfId="5" applyNumberFormat="1" applyFont="1" applyBorder="1"/>
    <xf numFmtId="4" fontId="1" fillId="0" borderId="72" xfId="5" applyNumberFormat="1" applyFont="1" applyBorder="1"/>
    <xf numFmtId="4" fontId="1" fillId="0" borderId="73" xfId="5" applyNumberFormat="1" applyFont="1" applyBorder="1"/>
    <xf numFmtId="4" fontId="1" fillId="0" borderId="74" xfId="5" applyNumberFormat="1" applyFont="1" applyBorder="1"/>
    <xf numFmtId="4" fontId="1" fillId="0" borderId="75" xfId="5" applyNumberFormat="1" applyFont="1" applyBorder="1"/>
    <xf numFmtId="4" fontId="1" fillId="0" borderId="76" xfId="5" applyNumberFormat="1" applyFont="1" applyBorder="1"/>
    <xf numFmtId="4" fontId="1" fillId="6" borderId="56" xfId="5" applyNumberFormat="1" applyFont="1" applyFill="1" applyBorder="1" applyAlignment="1">
      <alignment horizontal="center" vertical="center"/>
    </xf>
    <xf numFmtId="4" fontId="1" fillId="0" borderId="77" xfId="8" applyNumberFormat="1" applyFont="1" applyBorder="1"/>
    <xf numFmtId="4" fontId="1" fillId="0" borderId="78" xfId="5" applyNumberFormat="1" applyFont="1" applyBorder="1"/>
    <xf numFmtId="4" fontId="1" fillId="0" borderId="79" xfId="5" applyNumberFormat="1" applyFont="1" applyBorder="1"/>
    <xf numFmtId="4" fontId="1" fillId="0" borderId="80" xfId="5" applyNumberFormat="1" applyFont="1" applyBorder="1"/>
    <xf numFmtId="4" fontId="1" fillId="0" borderId="81" xfId="5" applyNumberFormat="1" applyFont="1" applyBorder="1"/>
    <xf numFmtId="4" fontId="1" fillId="6" borderId="82" xfId="5" applyNumberFormat="1" applyFont="1" applyFill="1" applyBorder="1" applyAlignment="1">
      <alignment horizontal="center" vertical="center"/>
    </xf>
    <xf numFmtId="4" fontId="1" fillId="0" borderId="83" xfId="8" applyNumberFormat="1" applyFont="1" applyBorder="1"/>
    <xf numFmtId="4" fontId="1" fillId="0" borderId="84" xfId="5" applyNumberFormat="1" applyFont="1" applyBorder="1"/>
    <xf numFmtId="4" fontId="1" fillId="0" borderId="85" xfId="5" applyNumberFormat="1" applyFont="1" applyBorder="1"/>
    <xf numFmtId="4" fontId="1" fillId="0" borderId="86" xfId="5" applyNumberFormat="1" applyFont="1" applyBorder="1"/>
    <xf numFmtId="4" fontId="1" fillId="0" borderId="87" xfId="5" applyNumberFormat="1" applyFont="1" applyBorder="1"/>
    <xf numFmtId="4" fontId="1" fillId="0" borderId="88" xfId="5" applyNumberFormat="1" applyFont="1" applyBorder="1"/>
    <xf numFmtId="4" fontId="1" fillId="0" borderId="89" xfId="8" applyNumberFormat="1" applyFont="1" applyBorder="1"/>
    <xf numFmtId="4" fontId="1" fillId="0" borderId="90" xfId="5" applyNumberFormat="1" applyFont="1" applyBorder="1"/>
    <xf numFmtId="4" fontId="1" fillId="0" borderId="91" xfId="5" applyNumberFormat="1" applyFont="1" applyBorder="1"/>
    <xf numFmtId="4" fontId="1" fillId="6" borderId="92" xfId="5" applyNumberFormat="1" applyFont="1" applyFill="1" applyBorder="1" applyAlignment="1">
      <alignment horizontal="center" vertical="center"/>
    </xf>
    <xf numFmtId="4" fontId="1" fillId="6" borderId="93" xfId="5" applyNumberFormat="1" applyFont="1" applyFill="1" applyBorder="1" applyAlignment="1">
      <alignment horizontal="center" vertical="center"/>
    </xf>
    <xf numFmtId="4" fontId="1" fillId="0" borderId="94" xfId="8" applyNumberFormat="1" applyFont="1" applyBorder="1"/>
    <xf numFmtId="4" fontId="1" fillId="0" borderId="95" xfId="5" applyNumberFormat="1" applyFont="1" applyBorder="1"/>
    <xf numFmtId="4" fontId="1" fillId="0" borderId="96" xfId="5" applyNumberFormat="1" applyFont="1" applyBorder="1"/>
    <xf numFmtId="4" fontId="1" fillId="0" borderId="97" xfId="5" applyNumberFormat="1" applyFont="1" applyBorder="1"/>
    <xf numFmtId="4" fontId="1" fillId="0" borderId="98" xfId="5" applyNumberFormat="1" applyFont="1" applyBorder="1"/>
    <xf numFmtId="4" fontId="1" fillId="0" borderId="99" xfId="5" applyNumberFormat="1" applyFont="1" applyBorder="1"/>
    <xf numFmtId="4" fontId="1" fillId="0" borderId="100" xfId="5" applyNumberFormat="1" applyFont="1" applyBorder="1"/>
    <xf numFmtId="4" fontId="1" fillId="0" borderId="101" xfId="5" applyNumberFormat="1" applyFont="1" applyBorder="1"/>
    <xf numFmtId="4" fontId="1" fillId="0" borderId="102" xfId="5" applyNumberFormat="1" applyFont="1" applyBorder="1"/>
    <xf numFmtId="4" fontId="1" fillId="0" borderId="103" xfId="5" applyNumberFormat="1" applyFont="1" applyBorder="1"/>
    <xf numFmtId="4" fontId="1" fillId="6" borderId="93" xfId="8" applyNumberFormat="1" applyFont="1" applyFill="1" applyBorder="1" applyAlignment="1">
      <alignment horizontal="center" vertical="center" wrapText="1"/>
    </xf>
    <xf numFmtId="4" fontId="1" fillId="6" borderId="104" xfId="5" applyNumberFormat="1" applyFont="1" applyFill="1" applyBorder="1" applyAlignment="1">
      <alignment horizontal="center" vertical="center"/>
    </xf>
    <xf numFmtId="4" fontId="1" fillId="0" borderId="88" xfId="8" applyNumberFormat="1" applyFont="1" applyBorder="1"/>
    <xf numFmtId="164" fontId="1" fillId="0" borderId="67" xfId="5" applyNumberFormat="1" applyFont="1" applyBorder="1"/>
    <xf numFmtId="4" fontId="1" fillId="0" borderId="107" xfId="5" applyNumberFormat="1" applyFont="1" applyBorder="1"/>
    <xf numFmtId="4" fontId="1" fillId="4" borderId="17" xfId="5" applyNumberFormat="1" applyFont="1" applyFill="1" applyBorder="1"/>
    <xf numFmtId="4" fontId="1" fillId="6" borderId="108" xfId="5" applyNumberFormat="1" applyFont="1" applyFill="1" applyBorder="1" applyAlignment="1">
      <alignment horizontal="center" vertical="center"/>
    </xf>
    <xf numFmtId="4" fontId="1" fillId="6" borderId="109" xfId="5" applyNumberFormat="1" applyFont="1" applyFill="1" applyBorder="1" applyAlignment="1">
      <alignment horizontal="center" vertical="center"/>
    </xf>
    <xf numFmtId="4" fontId="1" fillId="0" borderId="111" xfId="8" applyNumberFormat="1" applyFont="1" applyBorder="1"/>
    <xf numFmtId="4" fontId="1" fillId="0" borderId="112" xfId="5" applyNumberFormat="1" applyFont="1" applyBorder="1"/>
    <xf numFmtId="4" fontId="1" fillId="0" borderId="113" xfId="5" applyNumberFormat="1" applyFont="1" applyBorder="1"/>
    <xf numFmtId="4" fontId="1" fillId="0" borderId="114" xfId="5" applyNumberFormat="1" applyFont="1" applyBorder="1"/>
    <xf numFmtId="4" fontId="1" fillId="0" borderId="115" xfId="8" applyNumberFormat="1" applyFont="1" applyBorder="1"/>
    <xf numFmtId="4" fontId="1" fillId="0" borderId="116" xfId="5" applyNumberFormat="1" applyFont="1" applyBorder="1"/>
    <xf numFmtId="4" fontId="1" fillId="0" borderId="117" xfId="5" applyNumberFormat="1" applyFont="1" applyBorder="1"/>
    <xf numFmtId="4" fontId="1" fillId="0" borderId="119" xfId="5" applyNumberFormat="1" applyFont="1" applyBorder="1"/>
    <xf numFmtId="164" fontId="8" fillId="0" borderId="55" xfId="5" applyNumberFormat="1" applyBorder="1"/>
    <xf numFmtId="4" fontId="1" fillId="4" borderId="38" xfId="5" applyNumberFormat="1" applyFont="1" applyFill="1" applyBorder="1"/>
    <xf numFmtId="4" fontId="1" fillId="6" borderId="121" xfId="8" applyNumberFormat="1" applyFont="1" applyFill="1" applyBorder="1" applyAlignment="1">
      <alignment horizontal="center" vertical="center" wrapText="1"/>
    </xf>
    <xf numFmtId="4" fontId="9" fillId="7" borderId="124" xfId="8" applyNumberFormat="1" applyFont="1" applyFill="1" applyBorder="1" applyAlignment="1">
      <alignment vertical="center"/>
    </xf>
    <xf numFmtId="4" fontId="9" fillId="7" borderId="125" xfId="8" applyNumberFormat="1" applyFont="1" applyFill="1" applyBorder="1" applyAlignment="1">
      <alignment vertical="center"/>
    </xf>
    <xf numFmtId="4" fontId="9" fillId="3" borderId="128" xfId="8" applyNumberFormat="1" applyFont="1" applyFill="1" applyBorder="1"/>
    <xf numFmtId="4" fontId="9" fillId="3" borderId="129" xfId="8" applyNumberFormat="1" applyFont="1" applyFill="1" applyBorder="1"/>
    <xf numFmtId="4" fontId="9" fillId="3" borderId="130" xfId="8" applyNumberFormat="1" applyFont="1" applyFill="1" applyBorder="1"/>
    <xf numFmtId="4" fontId="9" fillId="3" borderId="131" xfId="8" applyNumberFormat="1" applyFont="1" applyFill="1" applyBorder="1"/>
    <xf numFmtId="4" fontId="9" fillId="3" borderId="132" xfId="8" applyNumberFormat="1" applyFont="1" applyFill="1" applyBorder="1"/>
    <xf numFmtId="4" fontId="9" fillId="3" borderId="133" xfId="8" applyNumberFormat="1" applyFont="1" applyFill="1" applyBorder="1"/>
    <xf numFmtId="4" fontId="9" fillId="4" borderId="134" xfId="8" applyNumberFormat="1" applyFont="1" applyFill="1" applyBorder="1" applyAlignment="1">
      <alignment horizontal="center" vertical="center" wrapText="1"/>
    </xf>
    <xf numFmtId="4" fontId="9" fillId="4" borderId="134" xfId="8" applyNumberFormat="1" applyFont="1" applyFill="1" applyBorder="1" applyAlignment="1">
      <alignment vertical="center"/>
    </xf>
    <xf numFmtId="4" fontId="1" fillId="4" borderId="0" xfId="5" applyNumberFormat="1" applyFont="1" applyFill="1"/>
    <xf numFmtId="0" fontId="9" fillId="3" borderId="0" xfId="5" applyFont="1" applyFill="1" applyBorder="1" applyAlignment="1">
      <alignment vertical="center"/>
    </xf>
    <xf numFmtId="4" fontId="1" fillId="0" borderId="59" xfId="5" applyNumberFormat="1" applyFont="1" applyFill="1" applyBorder="1"/>
    <xf numFmtId="4" fontId="1" fillId="0" borderId="57" xfId="5" applyNumberFormat="1" applyFont="1" applyFill="1" applyBorder="1"/>
    <xf numFmtId="4" fontId="1" fillId="0" borderId="136" xfId="5" applyNumberFormat="1" applyFont="1" applyBorder="1"/>
    <xf numFmtId="4" fontId="1" fillId="0" borderId="137" xfId="5" applyNumberFormat="1" applyFont="1" applyBorder="1"/>
    <xf numFmtId="4" fontId="1" fillId="0" borderId="138" xfId="5" applyNumberFormat="1" applyFont="1" applyBorder="1"/>
    <xf numFmtId="164" fontId="1" fillId="0" borderId="32" xfId="5" applyNumberFormat="1" applyFont="1" applyBorder="1"/>
    <xf numFmtId="4" fontId="1" fillId="0" borderId="139" xfId="5" applyNumberFormat="1" applyFont="1" applyBorder="1"/>
    <xf numFmtId="4" fontId="1" fillId="0" borderId="141" xfId="5" applyNumberFormat="1" applyFont="1" applyBorder="1"/>
    <xf numFmtId="164" fontId="8" fillId="0" borderId="142" xfId="5" applyNumberFormat="1" applyBorder="1"/>
    <xf numFmtId="4" fontId="9" fillId="7" borderId="143" xfId="8" applyNumberFormat="1" applyFont="1" applyFill="1" applyBorder="1" applyAlignment="1">
      <alignment vertical="center"/>
    </xf>
    <xf numFmtId="4" fontId="9" fillId="7" borderId="144" xfId="8" applyNumberFormat="1" applyFont="1" applyFill="1" applyBorder="1" applyAlignment="1">
      <alignment vertical="center"/>
    </xf>
    <xf numFmtId="4" fontId="9" fillId="7" borderId="145" xfId="8" applyNumberFormat="1" applyFont="1" applyFill="1" applyBorder="1" applyAlignment="1">
      <alignment vertical="center"/>
    </xf>
    <xf numFmtId="0" fontId="9" fillId="3" borderId="0" xfId="9" applyFont="1" applyFill="1" applyBorder="1" applyAlignment="1">
      <alignment vertical="center"/>
    </xf>
    <xf numFmtId="0" fontId="8" fillId="4" borderId="0" xfId="9" applyFill="1"/>
    <xf numFmtId="0" fontId="8" fillId="4" borderId="0" xfId="9" applyFill="1" applyBorder="1"/>
    <xf numFmtId="0" fontId="9" fillId="0" borderId="0" xfId="9" applyFont="1" applyFill="1" applyBorder="1" applyAlignment="1">
      <alignment vertical="center"/>
    </xf>
    <xf numFmtId="4" fontId="1" fillId="4" borderId="0" xfId="9" applyNumberFormat="1" applyFont="1" applyFill="1" applyBorder="1"/>
    <xf numFmtId="4" fontId="1" fillId="0" borderId="17" xfId="9" applyNumberFormat="1" applyFont="1" applyBorder="1"/>
    <xf numFmtId="4" fontId="1" fillId="0" borderId="38" xfId="9" applyNumberFormat="1" applyFont="1" applyBorder="1"/>
    <xf numFmtId="4" fontId="1" fillId="0" borderId="57" xfId="9" applyNumberFormat="1" applyFont="1" applyBorder="1"/>
    <xf numFmtId="4" fontId="1" fillId="0" borderId="58" xfId="9" applyNumberFormat="1" applyFont="1" applyBorder="1"/>
    <xf numFmtId="4" fontId="1" fillId="0" borderId="59" xfId="9" applyNumberFormat="1" applyFont="1" applyFill="1" applyBorder="1"/>
    <xf numFmtId="4" fontId="1" fillId="0" borderId="57" xfId="9" applyNumberFormat="1" applyFont="1" applyFill="1" applyBorder="1"/>
    <xf numFmtId="4" fontId="1" fillId="0" borderId="28" xfId="9" applyNumberFormat="1" applyFont="1" applyBorder="1"/>
    <xf numFmtId="4" fontId="1" fillId="0" borderId="101" xfId="9" applyNumberFormat="1" applyFont="1" applyBorder="1"/>
    <xf numFmtId="4" fontId="1" fillId="0" borderId="27" xfId="9" applyNumberFormat="1" applyFont="1" applyBorder="1"/>
    <xf numFmtId="4" fontId="1" fillId="0" borderId="46" xfId="9" applyNumberFormat="1" applyFont="1" applyBorder="1"/>
    <xf numFmtId="4" fontId="1" fillId="0" borderId="47" xfId="9" applyNumberFormat="1" applyFont="1" applyBorder="1"/>
    <xf numFmtId="4" fontId="1" fillId="0" borderId="30" xfId="9" applyNumberFormat="1" applyFont="1" applyBorder="1"/>
    <xf numFmtId="4" fontId="1" fillId="0" borderId="136" xfId="9" applyNumberFormat="1" applyFont="1" applyBorder="1"/>
    <xf numFmtId="4" fontId="1" fillId="0" borderId="32" xfId="9" applyNumberFormat="1" applyFont="1" applyBorder="1"/>
    <xf numFmtId="4" fontId="1" fillId="0" borderId="33" xfId="9" applyNumberFormat="1" applyFont="1" applyBorder="1"/>
    <xf numFmtId="4" fontId="1" fillId="0" borderId="34" xfId="9" applyNumberFormat="1" applyFont="1" applyBorder="1"/>
    <xf numFmtId="4" fontId="1" fillId="0" borderId="35" xfId="9" applyNumberFormat="1" applyFont="1" applyBorder="1"/>
    <xf numFmtId="4" fontId="1" fillId="0" borderId="37" xfId="9" applyNumberFormat="1" applyFont="1" applyBorder="1"/>
    <xf numFmtId="4" fontId="1" fillId="0" borderId="100" xfId="9" applyNumberFormat="1" applyFont="1" applyBorder="1"/>
    <xf numFmtId="4" fontId="1" fillId="0" borderId="39" xfId="9" applyNumberFormat="1" applyFont="1" applyBorder="1"/>
    <xf numFmtId="4" fontId="1" fillId="0" borderId="40" xfId="9" applyNumberFormat="1" applyFont="1" applyBorder="1"/>
    <xf numFmtId="4" fontId="1" fillId="0" borderId="41" xfId="9" applyNumberFormat="1" applyFont="1" applyBorder="1"/>
    <xf numFmtId="4" fontId="1" fillId="0" borderId="42" xfId="9" applyNumberFormat="1" applyFont="1" applyBorder="1"/>
    <xf numFmtId="4" fontId="1" fillId="0" borderId="63" xfId="9" applyNumberFormat="1" applyFont="1" applyBorder="1"/>
    <xf numFmtId="4" fontId="1" fillId="0" borderId="64" xfId="9" applyNumberFormat="1" applyFont="1" applyBorder="1"/>
    <xf numFmtId="4" fontId="1" fillId="0" borderId="65" xfId="9" applyNumberFormat="1" applyFont="1" applyBorder="1"/>
    <xf numFmtId="4" fontId="1" fillId="0" borderId="66" xfId="9" applyNumberFormat="1" applyFont="1" applyBorder="1"/>
    <xf numFmtId="4" fontId="1" fillId="0" borderId="67" xfId="9" applyNumberFormat="1" applyFont="1" applyBorder="1"/>
    <xf numFmtId="164" fontId="1" fillId="0" borderId="35" xfId="9" applyNumberFormat="1" applyFont="1" applyBorder="1"/>
    <xf numFmtId="164" fontId="1" fillId="0" borderId="32" xfId="9" applyNumberFormat="1" applyFont="1" applyBorder="1"/>
    <xf numFmtId="4" fontId="1" fillId="0" borderId="44" xfId="9" applyNumberFormat="1" applyFont="1" applyBorder="1"/>
    <xf numFmtId="4" fontId="1" fillId="0" borderId="103" xfId="9" applyNumberFormat="1" applyFont="1" applyBorder="1"/>
    <xf numFmtId="4" fontId="1" fillId="6" borderId="50" xfId="9" applyNumberFormat="1" applyFont="1" applyFill="1" applyBorder="1" applyAlignment="1">
      <alignment horizontal="center" vertical="center"/>
    </xf>
    <xf numFmtId="4" fontId="1" fillId="0" borderId="119" xfId="9" applyNumberFormat="1" applyFont="1" applyBorder="1"/>
    <xf numFmtId="4" fontId="1" fillId="0" borderId="51" xfId="9" applyNumberFormat="1" applyFont="1" applyBorder="1"/>
    <xf numFmtId="4" fontId="1" fillId="0" borderId="52" xfId="9" applyNumberFormat="1" applyFont="1" applyBorder="1"/>
    <xf numFmtId="4" fontId="1" fillId="0" borderId="53" xfId="9" applyNumberFormat="1" applyFont="1" applyBorder="1"/>
    <xf numFmtId="4" fontId="1" fillId="0" borderId="61" xfId="9" applyNumberFormat="1" applyFont="1" applyBorder="1"/>
    <xf numFmtId="4" fontId="1" fillId="0" borderId="139" xfId="9" applyNumberFormat="1" applyFont="1" applyBorder="1"/>
    <xf numFmtId="4" fontId="1" fillId="0" borderId="55" xfId="9" applyNumberFormat="1" applyFont="1" applyBorder="1"/>
    <xf numFmtId="4" fontId="1" fillId="0" borderId="59" xfId="9" applyNumberFormat="1" applyFont="1" applyBorder="1"/>
    <xf numFmtId="4" fontId="1" fillId="0" borderId="49" xfId="9" applyNumberFormat="1" applyFont="1" applyBorder="1"/>
    <xf numFmtId="4" fontId="1" fillId="0" borderId="71" xfId="9" applyNumberFormat="1" applyFont="1" applyBorder="1"/>
    <xf numFmtId="4" fontId="1" fillId="0" borderId="107" xfId="9" applyNumberFormat="1" applyFont="1" applyBorder="1"/>
    <xf numFmtId="4" fontId="1" fillId="0" borderId="72" xfId="9" applyNumberFormat="1" applyFont="1" applyBorder="1"/>
    <xf numFmtId="4" fontId="1" fillId="0" borderId="73" xfId="9" applyNumberFormat="1" applyFont="1" applyBorder="1"/>
    <xf numFmtId="4" fontId="1" fillId="0" borderId="74" xfId="9" applyNumberFormat="1" applyFont="1" applyBorder="1"/>
    <xf numFmtId="4" fontId="1" fillId="0" borderId="75" xfId="9" applyNumberFormat="1" applyFont="1" applyBorder="1"/>
    <xf numFmtId="4" fontId="1" fillId="6" borderId="92" xfId="9" applyNumberFormat="1" applyFont="1" applyFill="1" applyBorder="1" applyAlignment="1">
      <alignment horizontal="center" vertical="center"/>
    </xf>
    <xf numFmtId="4" fontId="1" fillId="0" borderId="60" xfId="9" applyNumberFormat="1" applyFont="1" applyBorder="1"/>
    <xf numFmtId="4" fontId="1" fillId="0" borderId="78" xfId="9" applyNumberFormat="1" applyFont="1" applyBorder="1"/>
    <xf numFmtId="4" fontId="1" fillId="0" borderId="79" xfId="9" applyNumberFormat="1" applyFont="1" applyBorder="1"/>
    <xf numFmtId="4" fontId="1" fillId="0" borderId="80" xfId="9" applyNumberFormat="1" applyFont="1" applyBorder="1"/>
    <xf numFmtId="4" fontId="1" fillId="0" borderId="81" xfId="9" applyNumberFormat="1" applyFont="1" applyBorder="1"/>
    <xf numFmtId="4" fontId="1" fillId="6" borderId="93" xfId="9" applyNumberFormat="1" applyFont="1" applyFill="1" applyBorder="1" applyAlignment="1">
      <alignment horizontal="center" vertical="center"/>
    </xf>
    <xf numFmtId="4" fontId="1" fillId="0" borderId="95" xfId="9" applyNumberFormat="1" applyFont="1" applyBorder="1"/>
    <xf numFmtId="4" fontId="1" fillId="0" borderId="96" xfId="9" applyNumberFormat="1" applyFont="1" applyBorder="1"/>
    <xf numFmtId="4" fontId="1" fillId="0" borderId="97" xfId="9" applyNumberFormat="1" applyFont="1" applyBorder="1"/>
    <xf numFmtId="4" fontId="1" fillId="0" borderId="98" xfId="9" applyNumberFormat="1" applyFont="1" applyBorder="1"/>
    <xf numFmtId="4" fontId="1" fillId="0" borderId="99" xfId="9" applyNumberFormat="1" applyFont="1" applyBorder="1"/>
    <xf numFmtId="4" fontId="1" fillId="4" borderId="17" xfId="9" applyNumberFormat="1" applyFont="1" applyFill="1" applyBorder="1"/>
    <xf numFmtId="4" fontId="1" fillId="6" borderId="109" xfId="9" applyNumberFormat="1" applyFont="1" applyFill="1" applyBorder="1" applyAlignment="1">
      <alignment horizontal="center" vertical="center"/>
    </xf>
    <xf numFmtId="4" fontId="1" fillId="0" borderId="84" xfId="9" applyNumberFormat="1" applyFont="1" applyBorder="1"/>
    <xf numFmtId="4" fontId="1" fillId="0" borderId="85" xfId="9" applyNumberFormat="1" applyFont="1" applyBorder="1"/>
    <xf numFmtId="4" fontId="1" fillId="0" borderId="86" xfId="9" applyNumberFormat="1" applyFont="1" applyBorder="1"/>
    <xf numFmtId="4" fontId="1" fillId="0" borderId="87" xfId="9" applyNumberFormat="1" applyFont="1" applyBorder="1"/>
    <xf numFmtId="4" fontId="1" fillId="0" borderId="88" xfId="9" applyNumberFormat="1" applyFont="1" applyBorder="1"/>
    <xf numFmtId="4" fontId="1" fillId="0" borderId="50" xfId="9" applyNumberFormat="1" applyFont="1" applyBorder="1"/>
    <xf numFmtId="4" fontId="1" fillId="0" borderId="141" xfId="9" applyNumberFormat="1" applyFont="1" applyBorder="1"/>
    <xf numFmtId="4" fontId="1" fillId="4" borderId="38" xfId="9" applyNumberFormat="1" applyFont="1" applyFill="1" applyBorder="1"/>
    <xf numFmtId="4" fontId="1" fillId="4" borderId="0" xfId="9" applyNumberFormat="1" applyFont="1" applyFill="1"/>
    <xf numFmtId="0" fontId="8" fillId="0" borderId="0" xfId="9" applyFill="1"/>
    <xf numFmtId="0" fontId="8" fillId="0" borderId="0" xfId="9" applyFill="1" applyBorder="1"/>
    <xf numFmtId="4" fontId="1" fillId="0" borderId="0" xfId="9" applyNumberFormat="1" applyFont="1" applyBorder="1"/>
    <xf numFmtId="4" fontId="1" fillId="0" borderId="137" xfId="9" applyNumberFormat="1" applyFont="1" applyBorder="1"/>
    <xf numFmtId="4" fontId="1" fillId="0" borderId="24" xfId="9" applyNumberFormat="1" applyFont="1" applyBorder="1"/>
    <xf numFmtId="4" fontId="1" fillId="0" borderId="25" xfId="9" applyNumberFormat="1" applyFont="1" applyBorder="1"/>
    <xf numFmtId="4" fontId="1" fillId="0" borderId="26" xfId="9" applyNumberFormat="1" applyFont="1" applyBorder="1"/>
    <xf numFmtId="4" fontId="1" fillId="0" borderId="22" xfId="9" applyNumberFormat="1" applyFont="1" applyBorder="1"/>
    <xf numFmtId="4" fontId="9" fillId="0" borderId="134" xfId="8" applyNumberFormat="1" applyFont="1" applyFill="1" applyBorder="1" applyAlignment="1">
      <alignment horizontal="center" vertical="center" wrapText="1"/>
    </xf>
    <xf numFmtId="4" fontId="9" fillId="0" borderId="134" xfId="8" applyNumberFormat="1" applyFont="1" applyFill="1" applyBorder="1" applyAlignment="1">
      <alignment vertical="center"/>
    </xf>
    <xf numFmtId="4" fontId="1" fillId="0" borderId="0" xfId="9" applyNumberFormat="1" applyFont="1" applyFill="1" applyBorder="1"/>
    <xf numFmtId="4" fontId="1" fillId="0" borderId="0" xfId="9" applyNumberFormat="1" applyFont="1"/>
    <xf numFmtId="4" fontId="1" fillId="6" borderId="147" xfId="8" applyNumberFormat="1" applyFont="1" applyFill="1" applyBorder="1" applyAlignment="1">
      <alignment horizontal="center" vertical="center" wrapText="1"/>
    </xf>
    <xf numFmtId="4" fontId="1" fillId="6" borderId="50" xfId="8" applyNumberFormat="1" applyFont="1" applyFill="1" applyBorder="1" applyAlignment="1">
      <alignment horizontal="center" vertical="center" wrapText="1"/>
    </xf>
    <xf numFmtId="4" fontId="1" fillId="6" borderId="135" xfId="9" applyNumberFormat="1" applyFont="1" applyFill="1" applyBorder="1" applyAlignment="1">
      <alignment horizontal="center" vertical="center"/>
    </xf>
    <xf numFmtId="4" fontId="1" fillId="0" borderId="117" xfId="8" applyNumberFormat="1" applyFont="1" applyBorder="1"/>
    <xf numFmtId="4" fontId="1" fillId="6" borderId="82" xfId="9" applyNumberFormat="1" applyFont="1" applyFill="1" applyBorder="1" applyAlignment="1">
      <alignment horizontal="center" vertical="center"/>
    </xf>
    <xf numFmtId="4" fontId="1" fillId="6" borderId="120" xfId="8" applyNumberFormat="1" applyFont="1" applyFill="1" applyBorder="1" applyAlignment="1">
      <alignment horizontal="center" vertical="center" wrapText="1"/>
    </xf>
    <xf numFmtId="4" fontId="9" fillId="7" borderId="151" xfId="8" applyNumberFormat="1" applyFont="1" applyFill="1" applyBorder="1" applyAlignment="1">
      <alignment vertical="center"/>
    </xf>
    <xf numFmtId="4" fontId="9" fillId="6" borderId="12" xfId="11" applyNumberFormat="1" applyFont="1" applyFill="1" applyBorder="1" applyAlignment="1">
      <alignment horizontal="center" vertical="center"/>
    </xf>
    <xf numFmtId="4" fontId="9" fillId="6" borderId="13" xfId="11" applyNumberFormat="1" applyFont="1" applyFill="1" applyBorder="1" applyAlignment="1">
      <alignment horizontal="center" vertical="center"/>
    </xf>
    <xf numFmtId="4" fontId="9" fillId="6" borderId="14" xfId="11" applyNumberFormat="1" applyFont="1" applyFill="1" applyBorder="1" applyAlignment="1">
      <alignment horizontal="center" vertical="center" wrapText="1"/>
    </xf>
    <xf numFmtId="4" fontId="9" fillId="6" borderId="15" xfId="11" applyNumberFormat="1" applyFont="1" applyFill="1" applyBorder="1" applyAlignment="1">
      <alignment horizontal="center" vertical="center" wrapText="1"/>
    </xf>
    <xf numFmtId="4" fontId="9" fillId="6" borderId="13" xfId="11" applyNumberFormat="1" applyFont="1" applyFill="1" applyBorder="1" applyAlignment="1">
      <alignment horizontal="center" vertical="center" wrapText="1"/>
    </xf>
    <xf numFmtId="4" fontId="9" fillId="6" borderId="11" xfId="11" applyNumberFormat="1" applyFont="1" applyFill="1" applyBorder="1" applyAlignment="1">
      <alignment horizontal="center" vertical="center" wrapText="1"/>
    </xf>
    <xf numFmtId="4" fontId="1" fillId="0" borderId="152" xfId="9" applyNumberFormat="1" applyFont="1" applyBorder="1"/>
    <xf numFmtId="3" fontId="1" fillId="0" borderId="153" xfId="9" applyNumberFormat="1" applyFont="1" applyBorder="1"/>
    <xf numFmtId="3" fontId="1" fillId="0" borderId="154" xfId="9" applyNumberFormat="1" applyFont="1" applyBorder="1"/>
    <xf numFmtId="3" fontId="1" fillId="0" borderId="155" xfId="9" applyNumberFormat="1" applyFont="1" applyBorder="1"/>
    <xf numFmtId="4" fontId="1" fillId="0" borderId="156" xfId="9" applyNumberFormat="1" applyFont="1" applyBorder="1"/>
    <xf numFmtId="4" fontId="1" fillId="0" borderId="154" xfId="9" applyNumberFormat="1" applyFont="1" applyBorder="1"/>
    <xf numFmtId="4" fontId="1" fillId="0" borderId="157" xfId="9" applyNumberFormat="1" applyFont="1" applyBorder="1"/>
    <xf numFmtId="3" fontId="1" fillId="0" borderId="103" xfId="9" applyNumberFormat="1" applyFont="1" applyBorder="1"/>
    <xf numFmtId="3" fontId="1" fillId="0" borderId="27" xfId="9" applyNumberFormat="1" applyFont="1" applyBorder="1"/>
    <xf numFmtId="3" fontId="1" fillId="0" borderId="46" xfId="9" applyNumberFormat="1" applyFont="1" applyBorder="1"/>
    <xf numFmtId="3" fontId="1" fillId="0" borderId="136" xfId="9" applyNumberFormat="1" applyFont="1" applyBorder="1"/>
    <xf numFmtId="3" fontId="1" fillId="0" borderId="32" xfId="9" applyNumberFormat="1" applyFont="1" applyBorder="1"/>
    <xf numFmtId="3" fontId="1" fillId="0" borderId="33" xfId="9" applyNumberFormat="1" applyFont="1" applyBorder="1"/>
    <xf numFmtId="3" fontId="1" fillId="0" borderId="101" xfId="9" applyNumberFormat="1" applyFont="1" applyBorder="1"/>
    <xf numFmtId="3" fontId="1" fillId="0" borderId="64" xfId="9" applyNumberFormat="1" applyFont="1" applyBorder="1"/>
    <xf numFmtId="3" fontId="1" fillId="0" borderId="65" xfId="9" applyNumberFormat="1" applyFont="1" applyBorder="1"/>
    <xf numFmtId="4" fontId="1" fillId="0" borderId="54" xfId="12" applyNumberFormat="1" applyFont="1" applyBorder="1"/>
    <xf numFmtId="3" fontId="1" fillId="0" borderId="119" xfId="9" applyNumberFormat="1" applyFont="1" applyBorder="1"/>
    <xf numFmtId="3" fontId="1" fillId="0" borderId="51" xfId="9" applyNumberFormat="1" applyFont="1" applyBorder="1"/>
    <xf numFmtId="3" fontId="1" fillId="0" borderId="52" xfId="9" applyNumberFormat="1" applyFont="1" applyBorder="1"/>
    <xf numFmtId="3" fontId="1" fillId="0" borderId="100" xfId="9" applyNumberFormat="1" applyFont="1" applyBorder="1"/>
    <xf numFmtId="3" fontId="1" fillId="0" borderId="39" xfId="9" applyNumberFormat="1" applyFont="1" applyBorder="1"/>
    <xf numFmtId="3" fontId="1" fillId="0" borderId="40" xfId="9" applyNumberFormat="1" applyFont="1" applyBorder="1"/>
    <xf numFmtId="4" fontId="1" fillId="0" borderId="117" xfId="12" applyNumberFormat="1" applyFont="1" applyBorder="1"/>
    <xf numFmtId="3" fontId="1" fillId="0" borderId="107" xfId="9" applyNumberFormat="1" applyFont="1" applyBorder="1"/>
    <xf numFmtId="3" fontId="1" fillId="0" borderId="72" xfId="9" applyNumberFormat="1" applyFont="1" applyBorder="1"/>
    <xf numFmtId="3" fontId="1" fillId="0" borderId="73" xfId="9" applyNumberFormat="1" applyFont="1" applyBorder="1"/>
    <xf numFmtId="4" fontId="1" fillId="0" borderId="158" xfId="12" applyNumberFormat="1" applyFont="1" applyBorder="1"/>
    <xf numFmtId="4" fontId="1" fillId="0" borderId="159" xfId="12" applyNumberFormat="1" applyFont="1" applyBorder="1"/>
    <xf numFmtId="3" fontId="1" fillId="0" borderId="138" xfId="9" applyNumberFormat="1" applyFont="1" applyBorder="1"/>
    <xf numFmtId="3" fontId="1" fillId="0" borderId="24" xfId="9" applyNumberFormat="1" applyFont="1" applyBorder="1"/>
    <xf numFmtId="3" fontId="1" fillId="0" borderId="25" xfId="9" applyNumberFormat="1" applyFont="1" applyBorder="1"/>
    <xf numFmtId="4" fontId="1" fillId="0" borderId="77" xfId="12" applyNumberFormat="1" applyFont="1" applyBorder="1"/>
    <xf numFmtId="3" fontId="1" fillId="0" borderId="60" xfId="9" applyNumberFormat="1" applyFont="1" applyBorder="1"/>
    <xf numFmtId="3" fontId="1" fillId="0" borderId="78" xfId="9" applyNumberFormat="1" applyFont="1" applyBorder="1"/>
    <xf numFmtId="3" fontId="1" fillId="0" borderId="79" xfId="9" applyNumberFormat="1" applyFont="1" applyBorder="1"/>
    <xf numFmtId="4" fontId="1" fillId="0" borderId="94" xfId="12" applyNumberFormat="1" applyFont="1" applyBorder="1"/>
    <xf numFmtId="3" fontId="1" fillId="0" borderId="95" xfId="9" applyNumberFormat="1" applyFont="1" applyBorder="1"/>
    <xf numFmtId="3" fontId="1" fillId="0" borderId="96" xfId="9" applyNumberFormat="1" applyFont="1" applyBorder="1"/>
    <xf numFmtId="3" fontId="1" fillId="0" borderId="97" xfId="9" applyNumberFormat="1" applyFont="1" applyBorder="1"/>
    <xf numFmtId="4" fontId="1" fillId="0" borderId="160" xfId="9" applyNumberFormat="1" applyFont="1" applyBorder="1"/>
    <xf numFmtId="3" fontId="1" fillId="0" borderId="161" xfId="9" applyNumberFormat="1" applyFont="1" applyBorder="1"/>
    <xf numFmtId="3" fontId="1" fillId="0" borderId="162" xfId="9" applyNumberFormat="1" applyFont="1" applyBorder="1"/>
    <xf numFmtId="3" fontId="1" fillId="0" borderId="163" xfId="9" applyNumberFormat="1" applyFont="1" applyBorder="1"/>
    <xf numFmtId="4" fontId="1" fillId="0" borderId="164" xfId="9" applyNumberFormat="1" applyFont="1" applyBorder="1"/>
    <xf numFmtId="4" fontId="1" fillId="0" borderId="162" xfId="9" applyNumberFormat="1" applyFont="1" applyBorder="1"/>
    <xf numFmtId="4" fontId="1" fillId="0" borderId="165" xfId="9" applyNumberFormat="1" applyFont="1" applyBorder="1"/>
    <xf numFmtId="3" fontId="1" fillId="0" borderId="166" xfId="9" applyNumberFormat="1" applyFont="1" applyBorder="1"/>
    <xf numFmtId="4" fontId="1" fillId="0" borderId="166" xfId="9" applyNumberFormat="1" applyFont="1" applyBorder="1"/>
    <xf numFmtId="3" fontId="9" fillId="7" borderId="124" xfId="12" applyNumberFormat="1" applyFont="1" applyFill="1" applyBorder="1" applyAlignment="1">
      <alignment vertical="center"/>
    </xf>
    <xf numFmtId="3" fontId="9" fillId="7" borderId="143" xfId="12" applyNumberFormat="1" applyFont="1" applyFill="1" applyBorder="1" applyAlignment="1">
      <alignment vertical="center"/>
    </xf>
    <xf numFmtId="3" fontId="9" fillId="7" borderId="144" xfId="12" applyNumberFormat="1" applyFont="1" applyFill="1" applyBorder="1" applyAlignment="1">
      <alignment vertical="center"/>
    </xf>
    <xf numFmtId="4" fontId="9" fillId="7" borderId="145" xfId="12" applyNumberFormat="1" applyFont="1" applyFill="1" applyBorder="1" applyAlignment="1">
      <alignment vertical="center"/>
    </xf>
    <xf numFmtId="3" fontId="9" fillId="7" borderId="145" xfId="12" applyNumberFormat="1" applyFont="1" applyFill="1" applyBorder="1" applyAlignment="1">
      <alignment vertical="center"/>
    </xf>
    <xf numFmtId="4" fontId="9" fillId="7" borderId="143" xfId="12" applyNumberFormat="1" applyFont="1" applyFill="1" applyBorder="1" applyAlignment="1">
      <alignment vertical="center"/>
    </xf>
    <xf numFmtId="4" fontId="9" fillId="7" borderId="167" xfId="12" applyNumberFormat="1" applyFont="1" applyFill="1" applyBorder="1" applyAlignment="1">
      <alignment vertical="center"/>
    </xf>
    <xf numFmtId="4" fontId="9" fillId="7" borderId="168" xfId="12" applyNumberFormat="1" applyFont="1" applyFill="1" applyBorder="1" applyAlignment="1">
      <alignment vertical="center"/>
    </xf>
    <xf numFmtId="3" fontId="9" fillId="3" borderId="128" xfId="12" applyNumberFormat="1" applyFont="1" applyFill="1" applyBorder="1"/>
    <xf numFmtId="3" fontId="9" fillId="3" borderId="129" xfId="12" applyNumberFormat="1" applyFont="1" applyFill="1" applyBorder="1"/>
    <xf numFmtId="3" fontId="9" fillId="3" borderId="130" xfId="12" applyNumberFormat="1" applyFont="1" applyFill="1" applyBorder="1"/>
    <xf numFmtId="4" fontId="9" fillId="3" borderId="131" xfId="12" applyNumberFormat="1" applyFont="1" applyFill="1" applyBorder="1"/>
    <xf numFmtId="3" fontId="9" fillId="3" borderId="132" xfId="12" applyNumberFormat="1" applyFont="1" applyFill="1" applyBorder="1"/>
    <xf numFmtId="4" fontId="9" fillId="3" borderId="129" xfId="12" applyNumberFormat="1" applyFont="1" applyFill="1" applyBorder="1"/>
    <xf numFmtId="4" fontId="9" fillId="3" borderId="130" xfId="12" applyNumberFormat="1" applyFont="1" applyFill="1" applyBorder="1"/>
    <xf numFmtId="4" fontId="9" fillId="3" borderId="133" xfId="12" applyNumberFormat="1" applyFont="1" applyFill="1" applyBorder="1"/>
    <xf numFmtId="4" fontId="9" fillId="0" borderId="134" xfId="12" applyNumberFormat="1" applyFont="1" applyFill="1" applyBorder="1" applyAlignment="1">
      <alignment horizontal="center" vertical="center" wrapText="1"/>
    </xf>
    <xf numFmtId="4" fontId="9" fillId="0" borderId="134" xfId="12" applyNumberFormat="1" applyFont="1" applyFill="1" applyBorder="1" applyAlignment="1">
      <alignment vertical="center"/>
    </xf>
    <xf numFmtId="0" fontId="8" fillId="0" borderId="0" xfId="9" applyFont="1" applyFill="1"/>
    <xf numFmtId="4" fontId="9" fillId="6" borderId="169" xfId="7" applyNumberFormat="1" applyFont="1" applyFill="1" applyBorder="1" applyAlignment="1">
      <alignment horizontal="center" vertical="center" wrapText="1"/>
    </xf>
    <xf numFmtId="4" fontId="1" fillId="0" borderId="134" xfId="5" applyNumberFormat="1" applyFont="1" applyFill="1" applyBorder="1"/>
    <xf numFmtId="4" fontId="1" fillId="0" borderId="170" xfId="5" applyNumberFormat="1" applyFont="1" applyBorder="1"/>
    <xf numFmtId="4" fontId="1" fillId="0" borderId="171" xfId="5" applyNumberFormat="1" applyFont="1" applyBorder="1"/>
    <xf numFmtId="4" fontId="1" fillId="0" borderId="172" xfId="5" applyNumberFormat="1" applyFont="1" applyBorder="1"/>
    <xf numFmtId="4" fontId="1" fillId="0" borderId="173" xfId="5" applyNumberFormat="1" applyFont="1" applyBorder="1"/>
    <xf numFmtId="4" fontId="1" fillId="0" borderId="174" xfId="5" applyNumberFormat="1" applyFont="1" applyBorder="1"/>
    <xf numFmtId="4" fontId="1" fillId="0" borderId="0" xfId="5" applyNumberFormat="1" applyFont="1" applyBorder="1"/>
    <xf numFmtId="4" fontId="1" fillId="0" borderId="140" xfId="5" applyNumberFormat="1" applyFont="1" applyBorder="1"/>
    <xf numFmtId="4" fontId="1" fillId="0" borderId="175" xfId="5" applyNumberFormat="1" applyFont="1" applyBorder="1"/>
    <xf numFmtId="4" fontId="1" fillId="0" borderId="176" xfId="5" applyNumberFormat="1" applyFont="1" applyBorder="1"/>
    <xf numFmtId="4" fontId="1" fillId="0" borderId="177" xfId="5" applyNumberFormat="1" applyFont="1" applyBorder="1"/>
    <xf numFmtId="4" fontId="1" fillId="0" borderId="178" xfId="5" applyNumberFormat="1" applyFont="1" applyBorder="1"/>
    <xf numFmtId="4" fontId="1" fillId="0" borderId="179" xfId="5" applyNumberFormat="1" applyFont="1" applyBorder="1"/>
    <xf numFmtId="4" fontId="9" fillId="6" borderId="180" xfId="7" applyNumberFormat="1" applyFont="1" applyFill="1" applyBorder="1" applyAlignment="1">
      <alignment horizontal="center" vertical="center" wrapText="1"/>
    </xf>
    <xf numFmtId="4" fontId="1" fillId="0" borderId="115" xfId="5" applyNumberFormat="1" applyFont="1" applyBorder="1"/>
    <xf numFmtId="4" fontId="1" fillId="0" borderId="181" xfId="5" applyNumberFormat="1" applyFont="1" applyBorder="1"/>
    <xf numFmtId="4" fontId="9" fillId="6" borderId="182" xfId="7" applyNumberFormat="1" applyFont="1" applyFill="1" applyBorder="1" applyAlignment="1">
      <alignment horizontal="center" vertical="center" wrapText="1"/>
    </xf>
    <xf numFmtId="4" fontId="9" fillId="6" borderId="10" xfId="7" applyNumberFormat="1" applyFont="1" applyFill="1" applyBorder="1" applyAlignment="1">
      <alignment horizontal="center" vertical="center" wrapText="1"/>
    </xf>
    <xf numFmtId="4" fontId="9" fillId="6" borderId="13" xfId="14" applyNumberFormat="1" applyFont="1" applyFill="1" applyBorder="1" applyAlignment="1">
      <alignment horizontal="center" vertical="center" wrapText="1"/>
    </xf>
    <xf numFmtId="4" fontId="1" fillId="9" borderId="20" xfId="5" applyNumberFormat="1" applyFont="1" applyFill="1" applyBorder="1"/>
    <xf numFmtId="4" fontId="1" fillId="0" borderId="20" xfId="5" applyNumberFormat="1" applyFont="1" applyFill="1" applyBorder="1"/>
    <xf numFmtId="4" fontId="1" fillId="9" borderId="22" xfId="5" applyNumberFormat="1" applyFont="1" applyFill="1" applyBorder="1"/>
    <xf numFmtId="4" fontId="1" fillId="0" borderId="24" xfId="5" applyNumberFormat="1" applyFont="1" applyFill="1" applyBorder="1"/>
    <xf numFmtId="4" fontId="1" fillId="0" borderId="22" xfId="5" applyNumberFormat="1" applyFont="1" applyFill="1" applyBorder="1"/>
    <xf numFmtId="4" fontId="1" fillId="0" borderId="170" xfId="5" applyNumberFormat="1" applyFont="1" applyFill="1" applyBorder="1"/>
    <xf numFmtId="4" fontId="1" fillId="0" borderId="27" xfId="5" applyNumberFormat="1" applyFont="1" applyFill="1" applyBorder="1"/>
    <xf numFmtId="4" fontId="1" fillId="0" borderId="28" xfId="5" applyNumberFormat="1" applyFont="1" applyFill="1" applyBorder="1"/>
    <xf numFmtId="4" fontId="1" fillId="9" borderId="30" xfId="5" applyNumberFormat="1" applyFont="1" applyFill="1" applyBorder="1"/>
    <xf numFmtId="4" fontId="1" fillId="0" borderId="32" xfId="5" applyNumberFormat="1" applyFont="1" applyFill="1" applyBorder="1"/>
    <xf numFmtId="4" fontId="1" fillId="0" borderId="35" xfId="5" applyNumberFormat="1" applyFont="1" applyFill="1" applyBorder="1"/>
    <xf numFmtId="4" fontId="1" fillId="0" borderId="171" xfId="5" applyNumberFormat="1" applyFont="1" applyFill="1" applyBorder="1"/>
    <xf numFmtId="4" fontId="1" fillId="9" borderId="37" xfId="5" applyNumberFormat="1" applyFont="1" applyFill="1" applyBorder="1"/>
    <xf numFmtId="4" fontId="1" fillId="0" borderId="39" xfId="5" applyNumberFormat="1" applyFont="1" applyFill="1" applyBorder="1"/>
    <xf numFmtId="4" fontId="1" fillId="0" borderId="42" xfId="5" applyNumberFormat="1" applyFont="1" applyFill="1" applyBorder="1"/>
    <xf numFmtId="4" fontId="1" fillId="0" borderId="172" xfId="5" applyNumberFormat="1" applyFont="1" applyFill="1" applyBorder="1"/>
    <xf numFmtId="4" fontId="1" fillId="9" borderId="44" xfId="5" applyNumberFormat="1" applyFont="1" applyFill="1" applyBorder="1"/>
    <xf numFmtId="4" fontId="1" fillId="0" borderId="173" xfId="5" applyNumberFormat="1" applyFont="1" applyFill="1" applyBorder="1"/>
    <xf numFmtId="4" fontId="1" fillId="8" borderId="48" xfId="8" applyNumberFormat="1" applyFont="1" applyFill="1" applyBorder="1" applyAlignment="1">
      <alignment horizontal="center" vertical="center" wrapText="1"/>
    </xf>
    <xf numFmtId="4" fontId="1" fillId="9" borderId="49" xfId="5" applyNumberFormat="1" applyFont="1" applyFill="1" applyBorder="1"/>
    <xf numFmtId="4" fontId="1" fillId="0" borderId="51" xfId="5" applyNumberFormat="1" applyFont="1" applyFill="1" applyBorder="1"/>
    <xf numFmtId="4" fontId="1" fillId="0" borderId="61" xfId="5" applyNumberFormat="1" applyFont="1" applyFill="1" applyBorder="1"/>
    <xf numFmtId="4" fontId="1" fillId="0" borderId="174" xfId="5" applyNumberFormat="1" applyFont="1" applyFill="1" applyBorder="1"/>
    <xf numFmtId="4" fontId="1" fillId="0" borderId="54" xfId="5" applyNumberFormat="1" applyFont="1" applyFill="1" applyBorder="1"/>
    <xf numFmtId="4" fontId="1" fillId="8" borderId="36" xfId="8" applyNumberFormat="1" applyFont="1" applyFill="1" applyBorder="1" applyAlignment="1">
      <alignment horizontal="center" vertical="center" wrapText="1"/>
    </xf>
    <xf numFmtId="4" fontId="1" fillId="9" borderId="55" xfId="5" applyNumberFormat="1" applyFont="1" applyFill="1" applyBorder="1"/>
    <xf numFmtId="4" fontId="1" fillId="0" borderId="17" xfId="5" applyNumberFormat="1" applyFont="1" applyFill="1" applyBorder="1"/>
    <xf numFmtId="4" fontId="1" fillId="0" borderId="0" xfId="5" applyNumberFormat="1" applyFont="1" applyFill="1" applyBorder="1"/>
    <xf numFmtId="164" fontId="1" fillId="0" borderId="35" xfId="5" applyNumberFormat="1" applyFont="1" applyFill="1" applyBorder="1"/>
    <xf numFmtId="4" fontId="1" fillId="9" borderId="63" xfId="5" applyNumberFormat="1" applyFont="1" applyFill="1" applyBorder="1"/>
    <xf numFmtId="4" fontId="1" fillId="0" borderId="64" xfId="5" applyNumberFormat="1" applyFont="1" applyFill="1" applyBorder="1"/>
    <xf numFmtId="4" fontId="1" fillId="0" borderId="67" xfId="5" applyNumberFormat="1" applyFont="1" applyFill="1" applyBorder="1"/>
    <xf numFmtId="4" fontId="1" fillId="0" borderId="102" xfId="5" applyNumberFormat="1" applyFont="1" applyFill="1" applyBorder="1"/>
    <xf numFmtId="4" fontId="1" fillId="9" borderId="64" xfId="5" applyNumberFormat="1" applyFont="1" applyFill="1" applyBorder="1"/>
    <xf numFmtId="4" fontId="1" fillId="8" borderId="50" xfId="5" applyNumberFormat="1" applyFont="1" applyFill="1" applyBorder="1" applyAlignment="1">
      <alignment horizontal="center" vertical="center"/>
    </xf>
    <xf numFmtId="4" fontId="1" fillId="9" borderId="54" xfId="8" applyNumberFormat="1" applyFont="1" applyFill="1" applyBorder="1"/>
    <xf numFmtId="4" fontId="1" fillId="0" borderId="92" xfId="5" applyNumberFormat="1" applyFont="1" applyBorder="1"/>
    <xf numFmtId="4" fontId="1" fillId="0" borderId="110" xfId="5" applyNumberFormat="1" applyFont="1" applyBorder="1"/>
    <xf numFmtId="4" fontId="1" fillId="8" borderId="43" xfId="8" applyNumberFormat="1" applyFont="1" applyFill="1" applyBorder="1" applyAlignment="1">
      <alignment horizontal="center" vertical="center" wrapText="1"/>
    </xf>
    <xf numFmtId="4" fontId="1" fillId="9" borderId="71" xfId="5" applyNumberFormat="1" applyFont="1" applyFill="1" applyBorder="1"/>
    <xf numFmtId="4" fontId="1" fillId="0" borderId="72" xfId="5" applyNumberFormat="1" applyFont="1" applyFill="1" applyBorder="1"/>
    <xf numFmtId="4" fontId="1" fillId="0" borderId="75" xfId="5" applyNumberFormat="1" applyFont="1" applyFill="1" applyBorder="1"/>
    <xf numFmtId="4" fontId="1" fillId="0" borderId="140" xfId="5" applyNumberFormat="1" applyFont="1" applyFill="1" applyBorder="1"/>
    <xf numFmtId="4" fontId="1" fillId="8" borderId="56" xfId="5" applyNumberFormat="1" applyFont="1" applyFill="1" applyBorder="1" applyAlignment="1">
      <alignment horizontal="center" vertical="center"/>
    </xf>
    <xf numFmtId="4" fontId="1" fillId="9" borderId="77" xfId="8" applyNumberFormat="1" applyFont="1" applyFill="1" applyBorder="1"/>
    <xf numFmtId="4" fontId="1" fillId="0" borderId="78" xfId="5" applyNumberFormat="1" applyFont="1" applyFill="1" applyBorder="1"/>
    <xf numFmtId="4" fontId="1" fillId="0" borderId="81" xfId="5" applyNumberFormat="1" applyFont="1" applyFill="1" applyBorder="1"/>
    <xf numFmtId="4" fontId="1" fillId="0" borderId="175" xfId="5" applyNumberFormat="1" applyFont="1" applyFill="1" applyBorder="1"/>
    <xf numFmtId="4" fontId="1" fillId="8" borderId="92" xfId="5" applyNumberFormat="1" applyFont="1" applyFill="1" applyBorder="1" applyAlignment="1">
      <alignment horizontal="center" vertical="center"/>
    </xf>
    <xf numFmtId="4" fontId="1" fillId="8" borderId="93" xfId="5" applyNumberFormat="1" applyFont="1" applyFill="1" applyBorder="1" applyAlignment="1">
      <alignment horizontal="center" vertical="center"/>
    </xf>
    <xf numFmtId="4" fontId="1" fillId="9" borderId="94" xfId="8" applyNumberFormat="1" applyFont="1" applyFill="1" applyBorder="1"/>
    <xf numFmtId="4" fontId="1" fillId="0" borderId="93" xfId="5" applyNumberFormat="1" applyFont="1" applyBorder="1"/>
    <xf numFmtId="4" fontId="1" fillId="0" borderId="96" xfId="5" applyNumberFormat="1" applyFont="1" applyFill="1" applyBorder="1"/>
    <xf numFmtId="4" fontId="1" fillId="0" borderId="99" xfId="5" applyNumberFormat="1" applyFont="1" applyFill="1" applyBorder="1"/>
    <xf numFmtId="4" fontId="1" fillId="0" borderId="178" xfId="5" applyNumberFormat="1" applyFont="1" applyFill="1" applyBorder="1"/>
    <xf numFmtId="4" fontId="1" fillId="0" borderId="115" xfId="5" applyNumberFormat="1" applyFont="1" applyFill="1" applyBorder="1"/>
    <xf numFmtId="4" fontId="1" fillId="8" borderId="93" xfId="8" applyNumberFormat="1" applyFont="1" applyFill="1" applyBorder="1" applyAlignment="1">
      <alignment horizontal="center" vertical="center" wrapText="1"/>
    </xf>
    <xf numFmtId="4" fontId="1" fillId="9" borderId="17" xfId="5" applyNumberFormat="1" applyFont="1" applyFill="1" applyBorder="1"/>
    <xf numFmtId="4" fontId="1" fillId="9" borderId="88" xfId="8" applyNumberFormat="1" applyFont="1" applyFill="1" applyBorder="1"/>
    <xf numFmtId="4" fontId="1" fillId="0" borderId="82" xfId="5" applyNumberFormat="1" applyFont="1" applyBorder="1"/>
    <xf numFmtId="4" fontId="1" fillId="0" borderId="85" xfId="5" applyNumberFormat="1" applyFont="1" applyFill="1" applyBorder="1"/>
    <xf numFmtId="4" fontId="1" fillId="0" borderId="88" xfId="5" applyNumberFormat="1" applyFont="1" applyFill="1" applyBorder="1"/>
    <xf numFmtId="4" fontId="1" fillId="0" borderId="176" xfId="5" applyNumberFormat="1" applyFont="1" applyFill="1" applyBorder="1"/>
    <xf numFmtId="164" fontId="1" fillId="0" borderId="67" xfId="5" applyNumberFormat="1" applyFont="1" applyFill="1" applyBorder="1"/>
    <xf numFmtId="4" fontId="1" fillId="0" borderId="135" xfId="5" applyNumberFormat="1" applyFont="1" applyBorder="1"/>
    <xf numFmtId="4" fontId="1" fillId="0" borderId="21" xfId="5" applyNumberFormat="1" applyFont="1" applyBorder="1"/>
    <xf numFmtId="4" fontId="1" fillId="0" borderId="183" xfId="5" applyNumberFormat="1" applyFont="1" applyBorder="1"/>
    <xf numFmtId="4" fontId="1" fillId="0" borderId="184" xfId="5" applyNumberFormat="1" applyFont="1" applyFill="1" applyBorder="1"/>
    <xf numFmtId="4" fontId="1" fillId="0" borderId="185" xfId="5" applyNumberFormat="1" applyFont="1" applyFill="1" applyBorder="1"/>
    <xf numFmtId="4" fontId="1" fillId="0" borderId="186" xfId="5" applyNumberFormat="1" applyFont="1" applyFill="1" applyBorder="1"/>
    <xf numFmtId="4" fontId="1" fillId="9" borderId="187" xfId="5" applyNumberFormat="1" applyFont="1" applyFill="1" applyBorder="1"/>
    <xf numFmtId="4" fontId="1" fillId="8" borderId="110" xfId="5" applyNumberFormat="1" applyFont="1" applyFill="1" applyBorder="1" applyAlignment="1">
      <alignment horizontal="center" vertical="center"/>
    </xf>
    <xf numFmtId="4" fontId="1" fillId="9" borderId="188" xfId="8" applyNumberFormat="1" applyFont="1" applyFill="1" applyBorder="1"/>
    <xf numFmtId="4" fontId="1" fillId="0" borderId="189" xfId="5" applyNumberFormat="1" applyFont="1" applyFill="1" applyBorder="1"/>
    <xf numFmtId="4" fontId="1" fillId="0" borderId="190" xfId="5" applyNumberFormat="1" applyFont="1" applyFill="1" applyBorder="1"/>
    <xf numFmtId="4" fontId="1" fillId="0" borderId="146" xfId="5" applyNumberFormat="1" applyFont="1" applyFill="1" applyBorder="1"/>
    <xf numFmtId="4" fontId="1" fillId="9" borderId="111" xfId="8" applyNumberFormat="1" applyFont="1" applyFill="1" applyBorder="1"/>
    <xf numFmtId="4" fontId="1" fillId="0" borderId="113" xfId="5" applyNumberFormat="1" applyFont="1" applyFill="1" applyBorder="1"/>
    <xf numFmtId="4" fontId="1" fillId="0" borderId="114" xfId="5" applyNumberFormat="1" applyFont="1" applyFill="1" applyBorder="1"/>
    <xf numFmtId="4" fontId="1" fillId="0" borderId="179" xfId="5" applyNumberFormat="1" applyFont="1" applyFill="1" applyBorder="1"/>
    <xf numFmtId="4" fontId="1" fillId="9" borderId="115" xfId="8" applyNumberFormat="1" applyFont="1" applyFill="1" applyBorder="1"/>
    <xf numFmtId="4" fontId="1" fillId="9" borderId="89" xfId="8" applyNumberFormat="1" applyFont="1" applyFill="1" applyBorder="1"/>
    <xf numFmtId="4" fontId="1" fillId="0" borderId="90" xfId="5" applyNumberFormat="1" applyFont="1" applyFill="1" applyBorder="1"/>
    <xf numFmtId="4" fontId="1" fillId="0" borderId="91" xfId="5" applyNumberFormat="1" applyFont="1" applyFill="1" applyBorder="1"/>
    <xf numFmtId="4" fontId="1" fillId="0" borderId="177" xfId="5" applyNumberFormat="1" applyFont="1" applyFill="1" applyBorder="1"/>
    <xf numFmtId="4" fontId="1" fillId="0" borderId="191" xfId="5" applyNumberFormat="1" applyFont="1" applyBorder="1"/>
    <xf numFmtId="4" fontId="1" fillId="0" borderId="181" xfId="5" applyNumberFormat="1" applyFont="1" applyFill="1" applyBorder="1"/>
    <xf numFmtId="4" fontId="1" fillId="9" borderId="117" xfId="5" applyNumberFormat="1" applyFont="1" applyFill="1" applyBorder="1"/>
    <xf numFmtId="4" fontId="1" fillId="9" borderId="35" xfId="5" applyNumberFormat="1" applyFont="1" applyFill="1" applyBorder="1"/>
    <xf numFmtId="4" fontId="1" fillId="0" borderId="193" xfId="5" applyNumberFormat="1" applyFont="1" applyFill="1" applyBorder="1"/>
    <xf numFmtId="4" fontId="1" fillId="0" borderId="194" xfId="5" applyNumberFormat="1" applyFont="1" applyFill="1" applyBorder="1"/>
    <xf numFmtId="4" fontId="1" fillId="0" borderId="195" xfId="5" applyNumberFormat="1" applyFont="1" applyFill="1" applyBorder="1"/>
    <xf numFmtId="164" fontId="8" fillId="0" borderId="55" xfId="5" applyNumberFormat="1" applyFill="1" applyBorder="1"/>
    <xf numFmtId="4" fontId="1" fillId="8" borderId="196" xfId="8" applyNumberFormat="1" applyFont="1" applyFill="1" applyBorder="1" applyAlignment="1">
      <alignment horizontal="center" vertical="center" wrapText="1"/>
    </xf>
    <xf numFmtId="4" fontId="1" fillId="9" borderId="197" xfId="5" applyNumberFormat="1" applyFont="1" applyFill="1" applyBorder="1"/>
    <xf numFmtId="4" fontId="1" fillId="8" borderId="121" xfId="8" applyNumberFormat="1" applyFont="1" applyFill="1" applyBorder="1" applyAlignment="1">
      <alignment horizontal="center" vertical="center" wrapText="1"/>
    </xf>
    <xf numFmtId="0" fontId="1" fillId="4" borderId="0" xfId="15" applyFont="1" applyFill="1"/>
    <xf numFmtId="0" fontId="1" fillId="4" borderId="0" xfId="15" applyFont="1" applyFill="1" applyBorder="1"/>
    <xf numFmtId="0" fontId="9" fillId="0" borderId="0" xfId="15" applyFont="1" applyFill="1" applyBorder="1" applyAlignment="1">
      <alignment horizontal="center" vertical="top"/>
    </xf>
    <xf numFmtId="0" fontId="9" fillId="0" borderId="0" xfId="15" applyFont="1" applyFill="1" applyBorder="1" applyAlignment="1">
      <alignment vertical="center"/>
    </xf>
    <xf numFmtId="4" fontId="1" fillId="4" borderId="0" xfId="15" applyNumberFormat="1" applyFont="1" applyFill="1" applyBorder="1"/>
    <xf numFmtId="4" fontId="9" fillId="6" borderId="116" xfId="7" applyNumberFormat="1" applyFont="1" applyFill="1" applyBorder="1" applyAlignment="1">
      <alignment horizontal="center" vertical="center"/>
    </xf>
    <xf numFmtId="4" fontId="9" fillId="6" borderId="194" xfId="7" applyNumberFormat="1" applyFont="1" applyFill="1" applyBorder="1" applyAlignment="1">
      <alignment horizontal="center" vertical="center"/>
    </xf>
    <xf numFmtId="4" fontId="9" fillId="6" borderId="200" xfId="7" applyNumberFormat="1" applyFont="1" applyFill="1" applyBorder="1" applyAlignment="1">
      <alignment horizontal="center" vertical="center" wrapText="1"/>
    </xf>
    <xf numFmtId="4" fontId="9" fillId="6" borderId="201" xfId="7" applyNumberFormat="1" applyFont="1" applyFill="1" applyBorder="1" applyAlignment="1">
      <alignment horizontal="center" vertical="center" wrapText="1"/>
    </xf>
    <xf numFmtId="4" fontId="9" fillId="6" borderId="194" xfId="7" applyNumberFormat="1" applyFont="1" applyFill="1" applyBorder="1" applyAlignment="1">
      <alignment horizontal="center" vertical="center" wrapText="1"/>
    </xf>
    <xf numFmtId="4" fontId="9" fillId="6" borderId="194" xfId="14" applyNumberFormat="1" applyFont="1" applyFill="1" applyBorder="1" applyAlignment="1">
      <alignment horizontal="center" vertical="center" wrapText="1"/>
    </xf>
    <xf numFmtId="4" fontId="9" fillId="6" borderId="202" xfId="7" applyNumberFormat="1" applyFont="1" applyFill="1" applyBorder="1" applyAlignment="1">
      <alignment horizontal="center" vertical="center" wrapText="1"/>
    </xf>
    <xf numFmtId="4" fontId="1" fillId="10" borderId="203" xfId="15" applyNumberFormat="1" applyFont="1" applyFill="1" applyBorder="1"/>
    <xf numFmtId="4" fontId="1" fillId="4" borderId="3" xfId="15" applyNumberFormat="1" applyFont="1" applyFill="1" applyBorder="1"/>
    <xf numFmtId="4" fontId="1" fillId="4" borderId="204" xfId="15" applyNumberFormat="1" applyFont="1" applyFill="1" applyBorder="1"/>
    <xf numFmtId="4" fontId="1" fillId="4" borderId="205" xfId="15" applyNumberFormat="1" applyFont="1" applyFill="1" applyBorder="1"/>
    <xf numFmtId="4" fontId="1" fillId="4" borderId="206" xfId="15" applyNumberFormat="1" applyFont="1" applyFill="1" applyBorder="1"/>
    <xf numFmtId="4" fontId="1" fillId="4" borderId="4" xfId="15" applyNumberFormat="1" applyFont="1" applyFill="1" applyBorder="1"/>
    <xf numFmtId="4" fontId="1" fillId="10" borderId="207" xfId="8" applyNumberFormat="1" applyFont="1" applyFill="1" applyBorder="1" applyAlignment="1">
      <alignment vertical="center" wrapText="1"/>
    </xf>
    <xf numFmtId="4" fontId="1" fillId="4" borderId="50" xfId="15" applyNumberFormat="1" applyFont="1" applyFill="1" applyBorder="1"/>
    <xf numFmtId="4" fontId="1" fillId="4" borderId="51" xfId="15" applyNumberFormat="1" applyFont="1" applyFill="1" applyBorder="1"/>
    <xf numFmtId="4" fontId="1" fillId="4" borderId="141" xfId="15" applyNumberFormat="1" applyFont="1" applyFill="1" applyBorder="1"/>
    <xf numFmtId="4" fontId="1" fillId="4" borderId="208" xfId="15" applyNumberFormat="1" applyFont="1" applyFill="1" applyBorder="1"/>
    <xf numFmtId="4" fontId="1" fillId="4" borderId="54" xfId="15" applyNumberFormat="1" applyFont="1" applyFill="1" applyBorder="1"/>
    <xf numFmtId="4" fontId="1" fillId="10" borderId="209" xfId="8" applyNumberFormat="1" applyFont="1" applyFill="1" applyBorder="1" applyAlignment="1">
      <alignment vertical="center" wrapText="1"/>
    </xf>
    <xf numFmtId="4" fontId="9" fillId="7" borderId="125" xfId="8" applyNumberFormat="1" applyFont="1" applyFill="1" applyBorder="1" applyAlignment="1">
      <alignment horizontal="right" vertical="center"/>
    </xf>
    <xf numFmtId="4" fontId="9" fillId="7" borderId="210" xfId="8" applyNumberFormat="1" applyFont="1" applyFill="1" applyBorder="1" applyAlignment="1">
      <alignment horizontal="right" vertical="center"/>
    </xf>
    <xf numFmtId="4" fontId="9" fillId="7" borderId="123" xfId="8" applyNumberFormat="1" applyFont="1" applyFill="1" applyBorder="1" applyAlignment="1">
      <alignment horizontal="right" vertical="center"/>
    </xf>
    <xf numFmtId="4" fontId="9" fillId="3" borderId="122" xfId="8" applyNumberFormat="1" applyFont="1" applyFill="1" applyBorder="1" applyAlignment="1"/>
    <xf numFmtId="4" fontId="9" fillId="3" borderId="211" xfId="8" applyNumberFormat="1" applyFont="1" applyFill="1" applyBorder="1"/>
    <xf numFmtId="4" fontId="1" fillId="4" borderId="0" xfId="15" applyNumberFormat="1" applyFont="1" applyFill="1" applyAlignment="1">
      <alignment horizontal="center" vertical="top"/>
    </xf>
    <xf numFmtId="4" fontId="1" fillId="4" borderId="0" xfId="15" applyNumberFormat="1" applyFont="1" applyFill="1"/>
    <xf numFmtId="0" fontId="1" fillId="4" borderId="0" xfId="15" applyFont="1" applyFill="1" applyAlignment="1">
      <alignment horizontal="center" vertical="top"/>
    </xf>
    <xf numFmtId="4" fontId="9" fillId="7" borderId="128" xfId="8" applyNumberFormat="1" applyFont="1" applyFill="1" applyBorder="1" applyAlignment="1">
      <alignment vertical="center"/>
    </xf>
    <xf numFmtId="4" fontId="1" fillId="11" borderId="61" xfId="8" applyNumberFormat="1" applyFont="1" applyFill="1" applyBorder="1" applyAlignment="1">
      <alignment vertical="center" wrapText="1"/>
    </xf>
    <xf numFmtId="4" fontId="12" fillId="0" borderId="39" xfId="16" applyNumberFormat="1" applyFont="1" applyBorder="1" applyAlignment="1">
      <alignment horizontal="right"/>
    </xf>
    <xf numFmtId="4" fontId="12" fillId="0" borderId="40" xfId="16" applyNumberFormat="1" applyFont="1" applyBorder="1" applyAlignment="1">
      <alignment horizontal="right"/>
    </xf>
    <xf numFmtId="4" fontId="12" fillId="0" borderId="57" xfId="16" applyNumberFormat="1" applyFont="1" applyBorder="1" applyAlignment="1">
      <alignment horizontal="right"/>
    </xf>
    <xf numFmtId="4" fontId="12" fillId="0" borderId="58" xfId="16" applyNumberFormat="1" applyFont="1" applyBorder="1" applyAlignment="1">
      <alignment horizontal="right"/>
    </xf>
    <xf numFmtId="4" fontId="12" fillId="0" borderId="57" xfId="16" applyNumberFormat="1" applyFont="1" applyFill="1" applyBorder="1" applyAlignment="1">
      <alignment horizontal="right"/>
    </xf>
    <xf numFmtId="4" fontId="1" fillId="11" borderId="207" xfId="8" applyNumberFormat="1" applyFont="1" applyFill="1" applyBorder="1" applyAlignment="1">
      <alignment vertical="center" wrapText="1"/>
    </xf>
    <xf numFmtId="4" fontId="12" fillId="0" borderId="27" xfId="16" applyNumberFormat="1" applyFont="1" applyBorder="1" applyAlignment="1">
      <alignment horizontal="right"/>
    </xf>
    <xf numFmtId="4" fontId="12" fillId="0" borderId="46" xfId="16" applyNumberFormat="1" applyFont="1" applyBorder="1" applyAlignment="1">
      <alignment horizontal="right"/>
    </xf>
    <xf numFmtId="4" fontId="12" fillId="0" borderId="27" xfId="16" applyNumberFormat="1" applyFont="1" applyFill="1" applyBorder="1" applyAlignment="1">
      <alignment horizontal="right"/>
    </xf>
    <xf numFmtId="4" fontId="12" fillId="0" borderId="51" xfId="16" applyNumberFormat="1" applyFont="1" applyBorder="1" applyAlignment="1">
      <alignment horizontal="right"/>
    </xf>
    <xf numFmtId="4" fontId="12" fillId="0" borderId="52" xfId="16" applyNumberFormat="1" applyFont="1" applyBorder="1" applyAlignment="1">
      <alignment horizontal="right"/>
    </xf>
    <xf numFmtId="4" fontId="12" fillId="0" borderId="51" xfId="16" applyNumberFormat="1" applyFont="1" applyFill="1" applyBorder="1" applyAlignment="1">
      <alignment horizontal="right"/>
    </xf>
    <xf numFmtId="4" fontId="12" fillId="0" borderId="64" xfId="16" applyNumberFormat="1" applyFont="1" applyBorder="1" applyAlignment="1">
      <alignment horizontal="right"/>
    </xf>
    <xf numFmtId="4" fontId="12" fillId="0" borderId="65" xfId="16" applyNumberFormat="1" applyFont="1" applyBorder="1" applyAlignment="1">
      <alignment horizontal="right"/>
    </xf>
    <xf numFmtId="4" fontId="12" fillId="0" borderId="237" xfId="16" applyNumberFormat="1" applyFont="1" applyBorder="1" applyAlignment="1">
      <alignment horizontal="right"/>
    </xf>
    <xf numFmtId="4" fontId="12" fillId="0" borderId="67" xfId="16" applyNumberFormat="1" applyFont="1" applyBorder="1" applyAlignment="1">
      <alignment horizontal="right"/>
    </xf>
    <xf numFmtId="4" fontId="12" fillId="0" borderId="238" xfId="16" applyNumberFormat="1" applyFont="1" applyBorder="1" applyAlignment="1">
      <alignment horizontal="right"/>
    </xf>
    <xf numFmtId="4" fontId="1" fillId="11" borderId="209" xfId="8" applyNumberFormat="1" applyFont="1" applyFill="1" applyBorder="1" applyAlignment="1">
      <alignment vertical="center" wrapText="1"/>
    </xf>
    <xf numFmtId="4" fontId="12" fillId="0" borderId="24" xfId="16" applyNumberFormat="1" applyFont="1" applyBorder="1" applyAlignment="1">
      <alignment horizontal="right"/>
    </xf>
    <xf numFmtId="4" fontId="12" fillId="0" borderId="22" xfId="16" applyNumberFormat="1" applyFont="1" applyBorder="1" applyAlignment="1">
      <alignment horizontal="right"/>
    </xf>
    <xf numFmtId="4" fontId="12" fillId="0" borderId="33" xfId="16" applyNumberFormat="1" applyFont="1" applyBorder="1" applyAlignment="1">
      <alignment horizontal="right"/>
    </xf>
    <xf numFmtId="4" fontId="12" fillId="0" borderId="32" xfId="16" applyNumberFormat="1" applyFont="1" applyBorder="1" applyAlignment="1">
      <alignment horizontal="right"/>
    </xf>
    <xf numFmtId="4" fontId="12" fillId="0" borderId="25" xfId="16" applyNumberFormat="1" applyFont="1" applyBorder="1" applyAlignment="1">
      <alignment horizontal="right"/>
    </xf>
    <xf numFmtId="4" fontId="12" fillId="0" borderId="72" xfId="16" applyNumberFormat="1" applyFont="1" applyBorder="1" applyAlignment="1">
      <alignment horizontal="right"/>
    </xf>
    <xf numFmtId="4" fontId="12" fillId="0" borderId="28" xfId="16" applyNumberFormat="1" applyFont="1" applyBorder="1" applyAlignment="1">
      <alignment horizontal="right"/>
    </xf>
    <xf numFmtId="4" fontId="1" fillId="11" borderId="207" xfId="8" applyNumberFormat="1" applyFont="1" applyFill="1" applyBorder="1" applyAlignment="1">
      <alignment horizontal="center" vertical="center" wrapText="1"/>
    </xf>
    <xf numFmtId="4" fontId="12" fillId="0" borderId="35" xfId="16" applyNumberFormat="1" applyFont="1" applyBorder="1" applyAlignment="1">
      <alignment horizontal="right"/>
    </xf>
    <xf numFmtId="4" fontId="12" fillId="0" borderId="75" xfId="16" applyNumberFormat="1" applyFont="1" applyBorder="1" applyAlignment="1">
      <alignment horizontal="right"/>
    </xf>
    <xf numFmtId="4" fontId="12" fillId="0" borderId="61" xfId="16" applyNumberFormat="1" applyFont="1" applyBorder="1" applyAlignment="1">
      <alignment horizontal="right"/>
    </xf>
    <xf numFmtId="4" fontId="12" fillId="0" borderId="73" xfId="16" applyNumberFormat="1" applyFont="1" applyBorder="1" applyAlignment="1">
      <alignment horizontal="right"/>
    </xf>
    <xf numFmtId="4" fontId="1" fillId="11" borderId="174" xfId="8" applyNumberFormat="1" applyFont="1" applyFill="1" applyBorder="1" applyAlignment="1">
      <alignment vertical="center" wrapText="1"/>
    </xf>
    <xf numFmtId="4" fontId="12" fillId="0" borderId="51" xfId="24" applyNumberFormat="1" applyFont="1" applyBorder="1" applyAlignment="1">
      <alignment horizontal="right"/>
    </xf>
    <xf numFmtId="4" fontId="12" fillId="0" borderId="52" xfId="25" applyNumberFormat="1" applyFont="1" applyBorder="1" applyAlignment="1">
      <alignment horizontal="right"/>
    </xf>
    <xf numFmtId="4" fontId="12" fillId="0" borderId="51" xfId="17" applyNumberFormat="1" applyFont="1" applyBorder="1" applyAlignment="1">
      <alignment horizontal="right"/>
    </xf>
    <xf numFmtId="4" fontId="12" fillId="0" borderId="51" xfId="18" applyNumberFormat="1" applyFont="1" applyBorder="1" applyAlignment="1">
      <alignment horizontal="right"/>
    </xf>
    <xf numFmtId="4" fontId="12" fillId="0" borderId="51" xfId="19" applyNumberFormat="1" applyFont="1" applyBorder="1" applyAlignment="1">
      <alignment horizontal="right"/>
    </xf>
    <xf numFmtId="4" fontId="12" fillId="0" borderId="51" xfId="20" applyNumberFormat="1" applyFont="1" applyBorder="1" applyAlignment="1">
      <alignment horizontal="right"/>
    </xf>
    <xf numFmtId="4" fontId="12" fillId="0" borderId="159" xfId="16" applyNumberFormat="1" applyFont="1" applyBorder="1" applyAlignment="1">
      <alignment horizontal="right"/>
    </xf>
    <xf numFmtId="4" fontId="9" fillId="7" borderId="129" xfId="8" applyNumberFormat="1" applyFont="1" applyFill="1" applyBorder="1" applyAlignment="1">
      <alignment vertical="center"/>
    </xf>
    <xf numFmtId="4" fontId="9" fillId="7" borderId="131" xfId="8" applyNumberFormat="1" applyFont="1" applyFill="1" applyBorder="1" applyAlignment="1">
      <alignment vertical="center"/>
    </xf>
    <xf numFmtId="0" fontId="1" fillId="4" borderId="0" xfId="23" applyFont="1" applyFill="1"/>
    <xf numFmtId="0" fontId="1" fillId="4" borderId="0" xfId="23" applyFont="1" applyFill="1" applyBorder="1"/>
    <xf numFmtId="0" fontId="9" fillId="0" borderId="0" xfId="23" applyFont="1" applyFill="1" applyBorder="1" applyAlignment="1">
      <alignment horizontal="center" vertical="top"/>
    </xf>
    <xf numFmtId="0" fontId="9" fillId="0" borderId="0" xfId="23" applyFont="1" applyFill="1" applyBorder="1" applyAlignment="1">
      <alignment vertical="center"/>
    </xf>
    <xf numFmtId="4" fontId="1" fillId="4" borderId="0" xfId="23" applyNumberFormat="1" applyFont="1" applyFill="1" applyBorder="1"/>
    <xf numFmtId="4" fontId="1" fillId="6" borderId="191" xfId="23" applyNumberFormat="1" applyFont="1" applyFill="1" applyBorder="1" applyAlignment="1">
      <alignment horizontal="right"/>
    </xf>
    <xf numFmtId="4" fontId="12" fillId="0" borderId="39" xfId="26" applyNumberFormat="1" applyFont="1" applyBorder="1" applyAlignment="1">
      <alignment horizontal="right"/>
    </xf>
    <xf numFmtId="4" fontId="12" fillId="0" borderId="40" xfId="26" applyNumberFormat="1" applyFont="1" applyBorder="1" applyAlignment="1">
      <alignment horizontal="right"/>
    </xf>
    <xf numFmtId="4" fontId="1" fillId="0" borderId="232" xfId="23" applyNumberFormat="1" applyFont="1" applyFill="1" applyBorder="1" applyAlignment="1">
      <alignment horizontal="right"/>
    </xf>
    <xf numFmtId="4" fontId="1" fillId="0" borderId="39" xfId="23" applyNumberFormat="1" applyFont="1" applyFill="1" applyBorder="1" applyAlignment="1">
      <alignment horizontal="right"/>
    </xf>
    <xf numFmtId="4" fontId="12" fillId="0" borderId="39" xfId="26" applyNumberFormat="1" applyFont="1" applyFill="1" applyBorder="1" applyAlignment="1">
      <alignment horizontal="right"/>
    </xf>
    <xf numFmtId="4" fontId="1" fillId="0" borderId="42" xfId="23" applyNumberFormat="1" applyFont="1" applyFill="1" applyBorder="1" applyAlignment="1">
      <alignment horizontal="right"/>
    </xf>
    <xf numFmtId="4" fontId="12" fillId="0" borderId="57" xfId="26" applyNumberFormat="1" applyFont="1" applyBorder="1" applyAlignment="1">
      <alignment horizontal="right"/>
    </xf>
    <xf numFmtId="4" fontId="12" fillId="0" borderId="58" xfId="26" applyNumberFormat="1" applyFont="1" applyBorder="1" applyAlignment="1">
      <alignment horizontal="right"/>
    </xf>
    <xf numFmtId="4" fontId="1" fillId="0" borderId="234" xfId="23" applyNumberFormat="1" applyFont="1" applyFill="1" applyBorder="1" applyAlignment="1">
      <alignment horizontal="right"/>
    </xf>
    <xf numFmtId="4" fontId="1" fillId="0" borderId="57" xfId="23" applyNumberFormat="1" applyFont="1" applyFill="1" applyBorder="1" applyAlignment="1">
      <alignment horizontal="right"/>
    </xf>
    <xf numFmtId="4" fontId="12" fillId="0" borderId="57" xfId="26" applyNumberFormat="1" applyFont="1" applyFill="1" applyBorder="1" applyAlignment="1">
      <alignment horizontal="right"/>
    </xf>
    <xf numFmtId="4" fontId="1" fillId="0" borderId="17" xfId="23" applyNumberFormat="1" applyFont="1" applyFill="1" applyBorder="1" applyAlignment="1">
      <alignment horizontal="right"/>
    </xf>
    <xf numFmtId="4" fontId="12" fillId="0" borderId="27" xfId="26" applyNumberFormat="1" applyFont="1" applyBorder="1" applyAlignment="1">
      <alignment horizontal="right"/>
    </xf>
    <xf numFmtId="4" fontId="12" fillId="0" borderId="46" xfId="26" applyNumberFormat="1" applyFont="1" applyBorder="1" applyAlignment="1">
      <alignment horizontal="right"/>
    </xf>
    <xf numFmtId="4" fontId="1" fillId="0" borderId="235" xfId="23" applyNumberFormat="1" applyFont="1" applyFill="1" applyBorder="1" applyAlignment="1">
      <alignment horizontal="right"/>
    </xf>
    <xf numFmtId="4" fontId="1" fillId="0" borderId="27" xfId="23" applyNumberFormat="1" applyFont="1" applyFill="1" applyBorder="1" applyAlignment="1">
      <alignment horizontal="right"/>
    </xf>
    <xf numFmtId="4" fontId="12" fillId="0" borderId="27" xfId="26" applyNumberFormat="1" applyFont="1" applyFill="1" applyBorder="1" applyAlignment="1">
      <alignment horizontal="right"/>
    </xf>
    <xf numFmtId="4" fontId="1" fillId="0" borderId="28" xfId="23" applyNumberFormat="1" applyFont="1" applyFill="1" applyBorder="1" applyAlignment="1">
      <alignment horizontal="right"/>
    </xf>
    <xf numFmtId="4" fontId="1" fillId="6" borderId="31" xfId="23" applyNumberFormat="1" applyFont="1" applyFill="1" applyBorder="1" applyAlignment="1">
      <alignment horizontal="right"/>
    </xf>
    <xf numFmtId="4" fontId="1" fillId="6" borderId="45" xfId="23" applyNumberFormat="1" applyFont="1" applyFill="1" applyBorder="1" applyAlignment="1">
      <alignment horizontal="right"/>
    </xf>
    <xf numFmtId="4" fontId="12" fillId="0" borderId="51" xfId="26" applyNumberFormat="1" applyFont="1" applyBorder="1" applyAlignment="1">
      <alignment horizontal="right"/>
    </xf>
    <xf numFmtId="4" fontId="12" fillId="0" borderId="52" xfId="26" applyNumberFormat="1" applyFont="1" applyBorder="1" applyAlignment="1">
      <alignment horizontal="right"/>
    </xf>
    <xf numFmtId="4" fontId="1" fillId="0" borderId="236" xfId="23" applyNumberFormat="1" applyFont="1" applyFill="1" applyBorder="1" applyAlignment="1">
      <alignment horizontal="right"/>
    </xf>
    <xf numFmtId="4" fontId="1" fillId="0" borderId="51" xfId="23" applyNumberFormat="1" applyFont="1" applyFill="1" applyBorder="1" applyAlignment="1">
      <alignment horizontal="right"/>
    </xf>
    <xf numFmtId="4" fontId="12" fillId="0" borderId="51" xfId="26" applyNumberFormat="1" applyFont="1" applyFill="1" applyBorder="1" applyAlignment="1">
      <alignment horizontal="right"/>
    </xf>
    <xf numFmtId="4" fontId="1" fillId="0" borderId="61" xfId="23" applyNumberFormat="1" applyFont="1" applyFill="1" applyBorder="1" applyAlignment="1">
      <alignment horizontal="right"/>
    </xf>
    <xf numFmtId="4" fontId="1" fillId="0" borderId="40" xfId="23" applyNumberFormat="1" applyFont="1" applyFill="1" applyBorder="1" applyAlignment="1">
      <alignment horizontal="right"/>
    </xf>
    <xf numFmtId="4" fontId="1" fillId="6" borderId="69" xfId="23" applyNumberFormat="1" applyFont="1" applyFill="1" applyBorder="1" applyAlignment="1">
      <alignment horizontal="right"/>
    </xf>
    <xf numFmtId="4" fontId="1" fillId="0" borderId="64" xfId="23" applyNumberFormat="1" applyFont="1" applyFill="1" applyBorder="1" applyAlignment="1">
      <alignment horizontal="right"/>
    </xf>
    <xf numFmtId="4" fontId="1" fillId="0" borderId="65" xfId="23" applyNumberFormat="1" applyFont="1" applyFill="1" applyBorder="1" applyAlignment="1">
      <alignment horizontal="right"/>
    </xf>
    <xf numFmtId="4" fontId="1" fillId="0" borderId="237" xfId="23" applyNumberFormat="1" applyFont="1" applyFill="1" applyBorder="1" applyAlignment="1">
      <alignment horizontal="right"/>
    </xf>
    <xf numFmtId="4" fontId="12" fillId="0" borderId="64" xfId="26" applyNumberFormat="1" applyFont="1" applyBorder="1" applyAlignment="1">
      <alignment horizontal="right"/>
    </xf>
    <xf numFmtId="4" fontId="1" fillId="0" borderId="67" xfId="23" applyNumberFormat="1" applyFont="1" applyFill="1" applyBorder="1" applyAlignment="1">
      <alignment horizontal="right"/>
    </xf>
    <xf numFmtId="4" fontId="12" fillId="0" borderId="65" xfId="26" applyNumberFormat="1" applyFont="1" applyBorder="1" applyAlignment="1">
      <alignment horizontal="right"/>
    </xf>
    <xf numFmtId="4" fontId="1" fillId="0" borderId="46" xfId="23" applyNumberFormat="1" applyFont="1" applyFill="1" applyBorder="1" applyAlignment="1">
      <alignment horizontal="right"/>
    </xf>
    <xf numFmtId="4" fontId="12" fillId="0" borderId="237" xfId="26" applyNumberFormat="1" applyFont="1" applyBorder="1" applyAlignment="1">
      <alignment horizontal="right"/>
    </xf>
    <xf numFmtId="4" fontId="12" fillId="0" borderId="67" xfId="26" applyNumberFormat="1" applyFont="1" applyBorder="1" applyAlignment="1">
      <alignment horizontal="right"/>
    </xf>
    <xf numFmtId="4" fontId="12" fillId="0" borderId="238" xfId="26" applyNumberFormat="1" applyFont="1" applyBorder="1" applyAlignment="1">
      <alignment horizontal="right"/>
    </xf>
    <xf numFmtId="4" fontId="1" fillId="6" borderId="23" xfId="23" applyNumberFormat="1" applyFont="1" applyFill="1" applyBorder="1" applyAlignment="1">
      <alignment horizontal="right"/>
    </xf>
    <xf numFmtId="4" fontId="1" fillId="0" borderId="24" xfId="23" applyNumberFormat="1" applyFont="1" applyFill="1" applyBorder="1" applyAlignment="1">
      <alignment horizontal="right"/>
    </xf>
    <xf numFmtId="4" fontId="1" fillId="0" borderId="25" xfId="23" applyNumberFormat="1" applyFont="1" applyFill="1" applyBorder="1" applyAlignment="1">
      <alignment horizontal="right"/>
    </xf>
    <xf numFmtId="4" fontId="1" fillId="0" borderId="239" xfId="23" applyNumberFormat="1" applyFont="1" applyFill="1" applyBorder="1" applyAlignment="1">
      <alignment horizontal="right"/>
    </xf>
    <xf numFmtId="4" fontId="12" fillId="0" borderId="24" xfId="26" applyNumberFormat="1" applyFont="1" applyBorder="1" applyAlignment="1">
      <alignment horizontal="right"/>
    </xf>
    <xf numFmtId="4" fontId="12" fillId="0" borderId="22" xfId="26" applyNumberFormat="1" applyFont="1" applyBorder="1" applyAlignment="1">
      <alignment horizontal="right"/>
    </xf>
    <xf numFmtId="4" fontId="1" fillId="0" borderId="32" xfId="23" applyNumberFormat="1" applyFont="1" applyFill="1" applyBorder="1" applyAlignment="1">
      <alignment horizontal="right"/>
    </xf>
    <xf numFmtId="4" fontId="12" fillId="0" borderId="33" xfId="26" applyNumberFormat="1" applyFont="1" applyBorder="1" applyAlignment="1">
      <alignment horizontal="right"/>
    </xf>
    <xf numFmtId="4" fontId="1" fillId="0" borderId="241" xfId="23" applyNumberFormat="1" applyFont="1" applyFill="1" applyBorder="1" applyAlignment="1">
      <alignment horizontal="right"/>
    </xf>
    <xf numFmtId="4" fontId="12" fillId="0" borderId="32" xfId="26" applyNumberFormat="1" applyFont="1" applyBorder="1" applyAlignment="1">
      <alignment horizontal="right"/>
    </xf>
    <xf numFmtId="4" fontId="1" fillId="0" borderId="35" xfId="23" applyNumberFormat="1" applyFont="1" applyFill="1" applyBorder="1" applyAlignment="1">
      <alignment horizontal="right"/>
    </xf>
    <xf numFmtId="4" fontId="12" fillId="0" borderId="25" xfId="26" applyNumberFormat="1" applyFont="1" applyBorder="1" applyAlignment="1">
      <alignment horizontal="right"/>
    </xf>
    <xf numFmtId="4" fontId="1" fillId="0" borderId="22" xfId="23" applyNumberFormat="1" applyFont="1" applyFill="1" applyBorder="1" applyAlignment="1">
      <alignment horizontal="right"/>
    </xf>
    <xf numFmtId="4" fontId="1" fillId="0" borderId="72" xfId="23" applyNumberFormat="1" applyFont="1" applyFill="1" applyBorder="1" applyAlignment="1">
      <alignment horizontal="right"/>
    </xf>
    <xf numFmtId="4" fontId="1" fillId="0" borderId="73" xfId="23" applyNumberFormat="1" applyFont="1" applyFill="1" applyBorder="1" applyAlignment="1">
      <alignment horizontal="right"/>
    </xf>
    <xf numFmtId="4" fontId="1" fillId="0" borderId="240" xfId="23" applyNumberFormat="1" applyFont="1" applyFill="1" applyBorder="1" applyAlignment="1">
      <alignment horizontal="right"/>
    </xf>
    <xf numFmtId="4" fontId="12" fillId="0" borderId="72" xfId="26" applyNumberFormat="1" applyFont="1" applyBorder="1" applyAlignment="1">
      <alignment horizontal="right"/>
    </xf>
    <xf numFmtId="4" fontId="1" fillId="0" borderId="75" xfId="23" applyNumberFormat="1" applyFont="1" applyFill="1" applyBorder="1" applyAlignment="1">
      <alignment horizontal="right"/>
    </xf>
    <xf numFmtId="4" fontId="12" fillId="0" borderId="28" xfId="26" applyNumberFormat="1" applyFont="1" applyBorder="1" applyAlignment="1">
      <alignment horizontal="right"/>
    </xf>
    <xf numFmtId="4" fontId="1" fillId="6" borderId="50" xfId="23" applyNumberFormat="1" applyFont="1" applyFill="1" applyBorder="1" applyAlignment="1">
      <alignment horizontal="right"/>
    </xf>
    <xf numFmtId="4" fontId="1" fillId="0" borderId="52" xfId="23" applyNumberFormat="1" applyFont="1" applyFill="1" applyBorder="1" applyAlignment="1">
      <alignment horizontal="right"/>
    </xf>
    <xf numFmtId="4" fontId="1" fillId="0" borderId="33" xfId="23" applyNumberFormat="1" applyFont="1" applyFill="1" applyBorder="1" applyAlignment="1">
      <alignment horizontal="right"/>
    </xf>
    <xf numFmtId="4" fontId="12" fillId="0" borderId="35" xfId="26" applyNumberFormat="1" applyFont="1" applyBorder="1" applyAlignment="1">
      <alignment horizontal="right"/>
    </xf>
    <xf numFmtId="4" fontId="1" fillId="4" borderId="39" xfId="23" applyNumberFormat="1" applyFont="1" applyFill="1" applyBorder="1" applyAlignment="1">
      <alignment horizontal="right"/>
    </xf>
    <xf numFmtId="4" fontId="1" fillId="4" borderId="27" xfId="23" applyNumberFormat="1" applyFont="1" applyFill="1" applyBorder="1" applyAlignment="1">
      <alignment horizontal="right"/>
    </xf>
    <xf numFmtId="4" fontId="12" fillId="0" borderId="61" xfId="26" applyNumberFormat="1" applyFont="1" applyBorder="1" applyAlignment="1">
      <alignment horizontal="right"/>
    </xf>
    <xf numFmtId="4" fontId="1" fillId="6" borderId="135" xfId="23" applyNumberFormat="1" applyFont="1" applyFill="1" applyBorder="1" applyAlignment="1">
      <alignment horizontal="right"/>
    </xf>
    <xf numFmtId="4" fontId="12" fillId="0" borderId="73" xfId="26" applyNumberFormat="1" applyFont="1" applyBorder="1" applyAlignment="1">
      <alignment horizontal="right"/>
    </xf>
    <xf numFmtId="4" fontId="1" fillId="0" borderId="159" xfId="23" applyNumberFormat="1" applyFont="1" applyFill="1" applyBorder="1" applyAlignment="1">
      <alignment horizontal="right"/>
    </xf>
    <xf numFmtId="4" fontId="1" fillId="0" borderId="181" xfId="23" applyNumberFormat="1" applyFont="1" applyFill="1" applyBorder="1" applyAlignment="1">
      <alignment horizontal="right"/>
    </xf>
    <xf numFmtId="4" fontId="1" fillId="11" borderId="207" xfId="23" applyNumberFormat="1" applyFont="1" applyFill="1" applyBorder="1"/>
    <xf numFmtId="4" fontId="12" fillId="0" borderId="51" xfId="27" applyNumberFormat="1" applyFont="1" applyBorder="1" applyAlignment="1">
      <alignment horizontal="right"/>
    </xf>
    <xf numFmtId="4" fontId="12" fillId="0" borderId="52" xfId="28" applyNumberFormat="1" applyFont="1" applyBorder="1" applyAlignment="1">
      <alignment horizontal="right"/>
    </xf>
    <xf numFmtId="4" fontId="12" fillId="0" borderId="51" xfId="29" applyNumberFormat="1" applyFont="1" applyBorder="1" applyAlignment="1">
      <alignment horizontal="right"/>
    </xf>
    <xf numFmtId="4" fontId="12" fillId="0" borderId="51" xfId="30" applyNumberFormat="1" applyFont="1" applyBorder="1" applyAlignment="1">
      <alignment horizontal="right"/>
    </xf>
    <xf numFmtId="4" fontId="12" fillId="0" borderId="51" xfId="31" applyNumberFormat="1" applyFont="1" applyBorder="1" applyAlignment="1">
      <alignment horizontal="right"/>
    </xf>
    <xf numFmtId="4" fontId="12" fillId="0" borderId="51" xfId="32" applyNumberFormat="1" applyFont="1" applyBorder="1" applyAlignment="1">
      <alignment horizontal="right"/>
    </xf>
    <xf numFmtId="4" fontId="1" fillId="11" borderId="61" xfId="23" applyNumberFormat="1" applyFont="1" applyFill="1" applyBorder="1"/>
    <xf numFmtId="4" fontId="1" fillId="11" borderId="17" xfId="23" applyNumberFormat="1" applyFont="1" applyFill="1" applyBorder="1"/>
    <xf numFmtId="4" fontId="1" fillId="0" borderId="194" xfId="23" applyNumberFormat="1" applyFont="1" applyFill="1" applyBorder="1" applyAlignment="1">
      <alignment horizontal="right"/>
    </xf>
    <xf numFmtId="4" fontId="1" fillId="0" borderId="195" xfId="23" applyNumberFormat="1" applyFont="1" applyFill="1" applyBorder="1" applyAlignment="1">
      <alignment horizontal="right"/>
    </xf>
    <xf numFmtId="4" fontId="12" fillId="0" borderId="159" xfId="26" applyNumberFormat="1" applyFont="1" applyBorder="1" applyAlignment="1">
      <alignment horizontal="right"/>
    </xf>
    <xf numFmtId="4" fontId="9" fillId="7" borderId="126" xfId="8" applyNumberFormat="1" applyFont="1" applyFill="1" applyBorder="1" applyAlignment="1">
      <alignment horizontal="right" vertical="center"/>
    </xf>
    <xf numFmtId="4" fontId="9" fillId="7" borderId="13" xfId="8" applyNumberFormat="1" applyFont="1" applyFill="1" applyBorder="1" applyAlignment="1">
      <alignment horizontal="right" vertical="center"/>
    </xf>
    <xf numFmtId="4" fontId="9" fillId="7" borderId="244" xfId="8" applyNumberFormat="1" applyFont="1" applyFill="1" applyBorder="1" applyAlignment="1">
      <alignment horizontal="right" vertical="center"/>
    </xf>
    <xf numFmtId="4" fontId="9" fillId="7" borderId="15" xfId="8" applyNumberFormat="1" applyFont="1" applyFill="1" applyBorder="1" applyAlignment="1">
      <alignment horizontal="right" vertical="center"/>
    </xf>
    <xf numFmtId="4" fontId="9" fillId="7" borderId="245" xfId="8" applyNumberFormat="1" applyFont="1" applyFill="1" applyBorder="1" applyAlignment="1">
      <alignment horizontal="right" vertical="center"/>
    </xf>
    <xf numFmtId="4" fontId="9" fillId="7" borderId="169" xfId="8" applyNumberFormat="1" applyFont="1" applyFill="1" applyBorder="1" applyAlignment="1">
      <alignment horizontal="right" vertical="center"/>
    </xf>
    <xf numFmtId="4" fontId="1" fillId="4" borderId="38" xfId="23" applyNumberFormat="1" applyFont="1" applyFill="1" applyBorder="1"/>
    <xf numFmtId="4" fontId="9" fillId="3" borderId="128" xfId="8" applyNumberFormat="1" applyFont="1" applyFill="1" applyBorder="1" applyAlignment="1">
      <alignment horizontal="right"/>
    </xf>
    <xf numFmtId="4" fontId="9" fillId="3" borderId="126" xfId="8" applyNumberFormat="1" applyFont="1" applyFill="1" applyBorder="1" applyAlignment="1">
      <alignment horizontal="right"/>
    </xf>
    <xf numFmtId="4" fontId="9" fillId="3" borderId="246" xfId="8" applyNumberFormat="1" applyFont="1" applyFill="1" applyBorder="1" applyAlignment="1">
      <alignment horizontal="right"/>
    </xf>
    <xf numFmtId="4" fontId="9" fillId="3" borderId="129" xfId="8" applyNumberFormat="1" applyFont="1" applyFill="1" applyBorder="1" applyAlignment="1">
      <alignment horizontal="right"/>
    </xf>
    <xf numFmtId="4" fontId="9" fillId="3" borderId="133" xfId="8" applyNumberFormat="1" applyFont="1" applyFill="1" applyBorder="1" applyAlignment="1">
      <alignment horizontal="right"/>
    </xf>
    <xf numFmtId="4" fontId="9" fillId="4" borderId="134" xfId="8" applyNumberFormat="1" applyFont="1" applyFill="1" applyBorder="1" applyAlignment="1">
      <alignment horizontal="center" vertical="top" wrapText="1"/>
    </xf>
    <xf numFmtId="4" fontId="1" fillId="4" borderId="0" xfId="23" applyNumberFormat="1" applyFont="1" applyFill="1"/>
    <xf numFmtId="4" fontId="1" fillId="4" borderId="0" xfId="23" applyNumberFormat="1" applyFont="1" applyFill="1" applyAlignment="1">
      <alignment horizontal="center" vertical="top"/>
    </xf>
    <xf numFmtId="4" fontId="9" fillId="7" borderId="127" xfId="8" applyNumberFormat="1" applyFont="1" applyFill="1" applyBorder="1" applyAlignment="1">
      <alignment horizontal="right" vertical="center"/>
    </xf>
    <xf numFmtId="4" fontId="1" fillId="11" borderId="119" xfId="8" applyNumberFormat="1" applyFont="1" applyFill="1" applyBorder="1" applyAlignment="1">
      <alignment vertical="center" wrapText="1"/>
    </xf>
    <xf numFmtId="0" fontId="1" fillId="4" borderId="0" xfId="33" applyFont="1" applyFill="1"/>
    <xf numFmtId="0" fontId="9" fillId="0" borderId="0" xfId="33" applyFont="1" applyFill="1" applyBorder="1" applyAlignment="1">
      <alignment vertical="center"/>
    </xf>
    <xf numFmtId="4" fontId="1" fillId="4" borderId="0" xfId="33" applyNumberFormat="1" applyFont="1" applyFill="1" applyBorder="1"/>
    <xf numFmtId="4" fontId="9" fillId="6" borderId="248" xfId="7" applyNumberFormat="1" applyFont="1" applyFill="1" applyBorder="1" applyAlignment="1">
      <alignment horizontal="center" vertical="center"/>
    </xf>
    <xf numFmtId="4" fontId="9" fillId="6" borderId="249" xfId="7" applyNumberFormat="1" applyFont="1" applyFill="1" applyBorder="1" applyAlignment="1">
      <alignment horizontal="center" vertical="center" wrapText="1"/>
    </xf>
    <xf numFmtId="4" fontId="9" fillId="6" borderId="250" xfId="7" applyNumberFormat="1" applyFont="1" applyFill="1" applyBorder="1" applyAlignment="1">
      <alignment horizontal="center" vertical="center" wrapText="1"/>
    </xf>
    <xf numFmtId="4" fontId="9" fillId="6" borderId="251" xfId="7" applyNumberFormat="1" applyFont="1" applyFill="1" applyBorder="1" applyAlignment="1">
      <alignment horizontal="center" vertical="center" wrapText="1"/>
    </xf>
    <xf numFmtId="4" fontId="9" fillId="6" borderId="249" xfId="14" applyNumberFormat="1" applyFont="1" applyFill="1" applyBorder="1" applyAlignment="1">
      <alignment horizontal="center" vertical="center" wrapText="1"/>
    </xf>
    <xf numFmtId="4" fontId="9" fillId="6" borderId="252" xfId="7" applyNumberFormat="1" applyFont="1" applyFill="1" applyBorder="1" applyAlignment="1">
      <alignment horizontal="center" vertical="center" wrapText="1"/>
    </xf>
    <xf numFmtId="4" fontId="1" fillId="4" borderId="38" xfId="33" applyNumberFormat="1" applyFont="1" applyFill="1" applyBorder="1"/>
    <xf numFmtId="4" fontId="1" fillId="4" borderId="0" xfId="33" applyNumberFormat="1" applyFont="1" applyFill="1"/>
    <xf numFmtId="4" fontId="1" fillId="11" borderId="209" xfId="8" applyNumberFormat="1" applyFont="1" applyFill="1" applyBorder="1" applyAlignment="1">
      <alignment horizontal="center" vertical="center" wrapText="1"/>
    </xf>
    <xf numFmtId="4" fontId="1" fillId="11" borderId="233" xfId="8" applyNumberFormat="1" applyFont="1" applyFill="1" applyBorder="1" applyAlignment="1">
      <alignment horizontal="center" vertical="center" wrapText="1"/>
    </xf>
    <xf numFmtId="4" fontId="1" fillId="11" borderId="209" xfId="8" applyNumberFormat="1" applyFont="1" applyFill="1" applyBorder="1" applyAlignment="1">
      <alignment horizontal="center" vertical="center" wrapText="1"/>
    </xf>
    <xf numFmtId="4" fontId="1" fillId="11" borderId="233" xfId="8" applyNumberFormat="1" applyFont="1" applyFill="1" applyBorder="1" applyAlignment="1">
      <alignment horizontal="center" vertical="center" wrapText="1"/>
    </xf>
    <xf numFmtId="0" fontId="14" fillId="4" borderId="0" xfId="33" applyFill="1"/>
    <xf numFmtId="0" fontId="14" fillId="4" borderId="0" xfId="33" applyFill="1" applyBorder="1"/>
    <xf numFmtId="4" fontId="1" fillId="12" borderId="212" xfId="33" applyNumberFormat="1" applyFont="1" applyFill="1" applyBorder="1"/>
    <xf numFmtId="4" fontId="1" fillId="0" borderId="18" xfId="33" applyNumberFormat="1" applyFont="1" applyBorder="1" applyAlignment="1">
      <alignment horizontal="right"/>
    </xf>
    <xf numFmtId="4" fontId="1" fillId="0" borderId="19" xfId="33" applyNumberFormat="1" applyFont="1" applyFill="1" applyBorder="1" applyAlignment="1">
      <alignment horizontal="right"/>
    </xf>
    <xf numFmtId="4" fontId="1" fillId="0" borderId="213" xfId="33" applyNumberFormat="1" applyFont="1" applyFill="1" applyBorder="1" applyAlignment="1">
      <alignment horizontal="right"/>
    </xf>
    <xf numFmtId="4" fontId="1" fillId="0" borderId="214" xfId="33" applyNumberFormat="1" applyFont="1" applyFill="1" applyBorder="1" applyAlignment="1">
      <alignment horizontal="right"/>
    </xf>
    <xf numFmtId="4" fontId="1" fillId="0" borderId="20" xfId="33" applyNumberFormat="1" applyFont="1" applyFill="1" applyBorder="1" applyAlignment="1">
      <alignment horizontal="right"/>
    </xf>
    <xf numFmtId="4" fontId="1" fillId="12" borderId="115" xfId="33" applyNumberFormat="1" applyFont="1" applyFill="1" applyBorder="1"/>
    <xf numFmtId="4" fontId="1" fillId="0" borderId="38" xfId="33" applyNumberFormat="1" applyFont="1" applyBorder="1" applyAlignment="1">
      <alignment horizontal="right"/>
    </xf>
    <xf numFmtId="4" fontId="1" fillId="0" borderId="64" xfId="33" applyNumberFormat="1" applyFont="1" applyFill="1" applyBorder="1" applyAlignment="1">
      <alignment horizontal="right"/>
    </xf>
    <xf numFmtId="4" fontId="1" fillId="0" borderId="65" xfId="33" applyNumberFormat="1" applyFont="1" applyFill="1" applyBorder="1" applyAlignment="1">
      <alignment horizontal="right"/>
    </xf>
    <xf numFmtId="4" fontId="1" fillId="0" borderId="66" xfId="33" applyNumberFormat="1" applyFont="1" applyFill="1" applyBorder="1" applyAlignment="1">
      <alignment horizontal="right"/>
    </xf>
    <xf numFmtId="4" fontId="1" fillId="0" borderId="67" xfId="33" applyNumberFormat="1" applyFont="1" applyFill="1" applyBorder="1" applyAlignment="1">
      <alignment horizontal="right"/>
    </xf>
    <xf numFmtId="4" fontId="1" fillId="12" borderId="22" xfId="33" applyNumberFormat="1" applyFont="1" applyFill="1" applyBorder="1"/>
    <xf numFmtId="4" fontId="1" fillId="0" borderId="23" xfId="33" applyNumberFormat="1" applyFont="1" applyBorder="1" applyAlignment="1">
      <alignment horizontal="right"/>
    </xf>
    <xf numFmtId="4" fontId="1" fillId="0" borderId="24" xfId="33" applyNumberFormat="1" applyFont="1" applyFill="1" applyBorder="1" applyAlignment="1">
      <alignment horizontal="right"/>
    </xf>
    <xf numFmtId="4" fontId="1" fillId="0" borderId="25" xfId="33" applyNumberFormat="1" applyFont="1" applyFill="1" applyBorder="1" applyAlignment="1">
      <alignment horizontal="right"/>
    </xf>
    <xf numFmtId="4" fontId="1" fillId="0" borderId="26" xfId="33" applyNumberFormat="1" applyFont="1" applyFill="1" applyBorder="1" applyAlignment="1">
      <alignment horizontal="right"/>
    </xf>
    <xf numFmtId="4" fontId="1" fillId="0" borderId="27" xfId="33" applyNumberFormat="1" applyFont="1" applyFill="1" applyBorder="1" applyAlignment="1">
      <alignment horizontal="right"/>
    </xf>
    <xf numFmtId="4" fontId="1" fillId="0" borderId="28" xfId="33" applyNumberFormat="1" applyFont="1" applyFill="1" applyBorder="1" applyAlignment="1">
      <alignment horizontal="right"/>
    </xf>
    <xf numFmtId="4" fontId="1" fillId="12" borderId="30" xfId="33" applyNumberFormat="1" applyFont="1" applyFill="1" applyBorder="1"/>
    <xf numFmtId="4" fontId="1" fillId="0" borderId="31" xfId="33" applyNumberFormat="1" applyFont="1" applyBorder="1" applyAlignment="1">
      <alignment horizontal="right"/>
    </xf>
    <xf numFmtId="4" fontId="1" fillId="0" borderId="32" xfId="33" applyNumberFormat="1" applyFont="1" applyFill="1" applyBorder="1" applyAlignment="1">
      <alignment horizontal="right"/>
    </xf>
    <xf numFmtId="4" fontId="1" fillId="0" borderId="33" xfId="33" applyNumberFormat="1" applyFont="1" applyFill="1" applyBorder="1" applyAlignment="1">
      <alignment horizontal="right"/>
    </xf>
    <xf numFmtId="4" fontId="1" fillId="0" borderId="34" xfId="33" applyNumberFormat="1" applyFont="1" applyFill="1" applyBorder="1" applyAlignment="1">
      <alignment horizontal="right"/>
    </xf>
    <xf numFmtId="4" fontId="1" fillId="0" borderId="35" xfId="33" applyNumberFormat="1" applyFont="1" applyFill="1" applyBorder="1" applyAlignment="1">
      <alignment horizontal="right"/>
    </xf>
    <xf numFmtId="4" fontId="1" fillId="12" borderId="37" xfId="33" applyNumberFormat="1" applyFont="1" applyFill="1" applyBorder="1"/>
    <xf numFmtId="4" fontId="1" fillId="0" borderId="39" xfId="33" applyNumberFormat="1" applyFont="1" applyFill="1" applyBorder="1" applyAlignment="1">
      <alignment horizontal="right"/>
    </xf>
    <xf numFmtId="4" fontId="1" fillId="0" borderId="40" xfId="33" applyNumberFormat="1" applyFont="1" applyFill="1" applyBorder="1" applyAlignment="1">
      <alignment horizontal="right"/>
    </xf>
    <xf numFmtId="4" fontId="1" fillId="0" borderId="237" xfId="33" applyNumberFormat="1" applyFont="1" applyFill="1" applyBorder="1" applyAlignment="1">
      <alignment horizontal="right"/>
    </xf>
    <xf numFmtId="4" fontId="1" fillId="0" borderId="172" xfId="33" applyNumberFormat="1" applyFont="1" applyFill="1" applyBorder="1" applyAlignment="1">
      <alignment horizontal="right"/>
    </xf>
    <xf numFmtId="4" fontId="1" fillId="0" borderId="42" xfId="33" applyNumberFormat="1" applyFont="1" applyFill="1" applyBorder="1" applyAlignment="1">
      <alignment horizontal="right"/>
    </xf>
    <xf numFmtId="4" fontId="1" fillId="12" borderId="137" xfId="33" applyNumberFormat="1" applyFont="1" applyFill="1" applyBorder="1"/>
    <xf numFmtId="4" fontId="1" fillId="0" borderId="22" xfId="33" applyNumberFormat="1" applyFont="1" applyFill="1" applyBorder="1" applyAlignment="1">
      <alignment horizontal="right"/>
    </xf>
    <xf numFmtId="4" fontId="1" fillId="12" borderId="215" xfId="33" applyNumberFormat="1" applyFont="1" applyFill="1" applyBorder="1"/>
    <xf numFmtId="4" fontId="1" fillId="0" borderId="116" xfId="33" applyNumberFormat="1" applyFont="1" applyBorder="1" applyAlignment="1">
      <alignment horizontal="right"/>
    </xf>
    <xf numFmtId="4" fontId="1" fillId="0" borderId="194" xfId="33" applyNumberFormat="1" applyFont="1" applyFill="1" applyBorder="1" applyAlignment="1">
      <alignment horizontal="right"/>
    </xf>
    <xf numFmtId="4" fontId="1" fillId="0" borderId="200" xfId="33" applyNumberFormat="1" applyFont="1" applyFill="1" applyBorder="1" applyAlignment="1">
      <alignment horizontal="right"/>
    </xf>
    <xf numFmtId="4" fontId="1" fillId="0" borderId="216" xfId="33" applyNumberFormat="1" applyFont="1" applyFill="1" applyBorder="1" applyAlignment="1">
      <alignment horizontal="right"/>
    </xf>
    <xf numFmtId="4" fontId="1" fillId="0" borderId="195" xfId="33" applyNumberFormat="1" applyFont="1" applyFill="1" applyBorder="1" applyAlignment="1">
      <alignment horizontal="right"/>
    </xf>
    <xf numFmtId="4" fontId="1" fillId="12" borderId="217" xfId="33" applyNumberFormat="1" applyFont="1" applyFill="1" applyBorder="1"/>
    <xf numFmtId="4" fontId="1" fillId="0" borderId="45" xfId="33" applyNumberFormat="1" applyFont="1" applyBorder="1" applyAlignment="1">
      <alignment horizontal="right"/>
    </xf>
    <xf numFmtId="4" fontId="1" fillId="0" borderId="218" xfId="33" applyNumberFormat="1" applyFont="1" applyFill="1" applyBorder="1" applyAlignment="1">
      <alignment horizontal="right"/>
    </xf>
    <xf numFmtId="4" fontId="1" fillId="0" borderId="219" xfId="33" applyNumberFormat="1" applyFont="1" applyFill="1" applyBorder="1" applyAlignment="1">
      <alignment horizontal="right"/>
    </xf>
    <xf numFmtId="4" fontId="1" fillId="0" borderId="220" xfId="33" applyNumberFormat="1" applyFont="1" applyFill="1" applyBorder="1" applyAlignment="1">
      <alignment horizontal="right"/>
    </xf>
    <xf numFmtId="4" fontId="1" fillId="0" borderId="72" xfId="33" applyNumberFormat="1" applyFont="1" applyFill="1" applyBorder="1" applyAlignment="1">
      <alignment horizontal="right"/>
    </xf>
    <xf numFmtId="4" fontId="1" fillId="0" borderId="221" xfId="33" applyNumberFormat="1" applyFont="1" applyFill="1" applyBorder="1" applyAlignment="1">
      <alignment horizontal="right"/>
    </xf>
    <xf numFmtId="4" fontId="1" fillId="0" borderId="62" xfId="33" applyNumberFormat="1" applyFont="1" applyBorder="1" applyAlignment="1">
      <alignment horizontal="right"/>
    </xf>
    <xf numFmtId="164" fontId="1" fillId="0" borderId="35" xfId="33" applyNumberFormat="1" applyFont="1" applyFill="1" applyBorder="1" applyAlignment="1">
      <alignment horizontal="right"/>
    </xf>
    <xf numFmtId="4" fontId="1" fillId="12" borderId="63" xfId="33" applyNumberFormat="1" applyFont="1" applyFill="1" applyBorder="1"/>
    <xf numFmtId="4" fontId="1" fillId="0" borderId="68" xfId="33" applyNumberFormat="1" applyFont="1" applyBorder="1" applyAlignment="1">
      <alignment horizontal="right"/>
    </xf>
    <xf numFmtId="4" fontId="1" fillId="0" borderId="69" xfId="33" applyNumberFormat="1" applyFont="1" applyBorder="1" applyAlignment="1">
      <alignment horizontal="right"/>
    </xf>
    <xf numFmtId="4" fontId="1" fillId="0" borderId="70" xfId="33" applyNumberFormat="1" applyFont="1" applyBorder="1" applyAlignment="1">
      <alignment horizontal="right"/>
    </xf>
    <xf numFmtId="4" fontId="1" fillId="4" borderId="64" xfId="33" applyNumberFormat="1" applyFont="1" applyFill="1" applyBorder="1" applyAlignment="1">
      <alignment horizontal="right"/>
    </xf>
    <xf numFmtId="4" fontId="1" fillId="10" borderId="50" xfId="33" applyNumberFormat="1" applyFont="1" applyFill="1" applyBorder="1" applyAlignment="1">
      <alignment horizontal="center" vertical="center"/>
    </xf>
    <xf numFmtId="4" fontId="1" fillId="12" borderId="54" xfId="8" applyNumberFormat="1" applyFont="1" applyFill="1" applyBorder="1"/>
    <xf numFmtId="4" fontId="1" fillId="0" borderId="92" xfId="33" applyNumberFormat="1" applyFont="1" applyBorder="1" applyAlignment="1">
      <alignment horizontal="right"/>
    </xf>
    <xf numFmtId="4" fontId="1" fillId="0" borderId="51" xfId="33" applyNumberFormat="1" applyFont="1" applyFill="1" applyBorder="1" applyAlignment="1">
      <alignment horizontal="right"/>
    </xf>
    <xf numFmtId="4" fontId="1" fillId="0" borderId="52" xfId="33" applyNumberFormat="1" applyFont="1" applyFill="1" applyBorder="1" applyAlignment="1">
      <alignment horizontal="right"/>
    </xf>
    <xf numFmtId="4" fontId="1" fillId="0" borderId="53" xfId="33" applyNumberFormat="1" applyFont="1" applyFill="1" applyBorder="1" applyAlignment="1">
      <alignment horizontal="right"/>
    </xf>
    <xf numFmtId="4" fontId="1" fillId="0" borderId="61" xfId="33" applyNumberFormat="1" applyFont="1" applyFill="1" applyBorder="1" applyAlignment="1">
      <alignment horizontal="right"/>
    </xf>
    <xf numFmtId="4" fontId="1" fillId="0" borderId="110" xfId="33" applyNumberFormat="1" applyFont="1" applyBorder="1" applyAlignment="1">
      <alignment horizontal="right"/>
    </xf>
    <xf numFmtId="4" fontId="1" fillId="12" borderId="44" xfId="33" applyNumberFormat="1" applyFont="1" applyFill="1" applyBorder="1"/>
    <xf numFmtId="4" fontId="1" fillId="0" borderId="46" xfId="33" applyNumberFormat="1" applyFont="1" applyFill="1" applyBorder="1" applyAlignment="1">
      <alignment horizontal="right"/>
    </xf>
    <xf numFmtId="4" fontId="1" fillId="0" borderId="47" xfId="33" applyNumberFormat="1" applyFont="1" applyFill="1" applyBorder="1" applyAlignment="1">
      <alignment horizontal="right"/>
    </xf>
    <xf numFmtId="4" fontId="1" fillId="10" borderId="43" xfId="8" applyNumberFormat="1" applyFont="1" applyFill="1" applyBorder="1" applyAlignment="1">
      <alignment horizontal="center" vertical="center" wrapText="1"/>
    </xf>
    <xf numFmtId="4" fontId="1" fillId="0" borderId="41" xfId="33" applyNumberFormat="1" applyFont="1" applyFill="1" applyBorder="1" applyAlignment="1">
      <alignment horizontal="right"/>
    </xf>
    <xf numFmtId="4" fontId="1" fillId="10" borderId="56" xfId="33" applyNumberFormat="1" applyFont="1" applyFill="1" applyBorder="1" applyAlignment="1">
      <alignment horizontal="center" vertical="center"/>
    </xf>
    <xf numFmtId="4" fontId="1" fillId="12" borderId="77" xfId="8" applyNumberFormat="1" applyFont="1" applyFill="1" applyBorder="1"/>
    <xf numFmtId="4" fontId="1" fillId="0" borderId="78" xfId="33" applyNumberFormat="1" applyFont="1" applyFill="1" applyBorder="1" applyAlignment="1">
      <alignment horizontal="right"/>
    </xf>
    <xf numFmtId="4" fontId="1" fillId="0" borderId="79" xfId="33" applyNumberFormat="1" applyFont="1" applyFill="1" applyBorder="1" applyAlignment="1">
      <alignment horizontal="right"/>
    </xf>
    <xf numFmtId="4" fontId="1" fillId="0" borderId="80" xfId="33" applyNumberFormat="1" applyFont="1" applyFill="1" applyBorder="1" applyAlignment="1">
      <alignment horizontal="right"/>
    </xf>
    <xf numFmtId="4" fontId="1" fillId="0" borderId="81" xfId="33" applyNumberFormat="1" applyFont="1" applyFill="1" applyBorder="1" applyAlignment="1">
      <alignment horizontal="right"/>
    </xf>
    <xf numFmtId="4" fontId="1" fillId="10" borderId="92" xfId="33" applyNumberFormat="1" applyFont="1" applyFill="1" applyBorder="1" applyAlignment="1">
      <alignment horizontal="center" vertical="center"/>
    </xf>
    <xf numFmtId="4" fontId="1" fillId="10" borderId="93" xfId="33" applyNumberFormat="1" applyFont="1" applyFill="1" applyBorder="1" applyAlignment="1">
      <alignment horizontal="center" vertical="center"/>
    </xf>
    <xf numFmtId="4" fontId="1" fillId="12" borderId="94" xfId="8" applyNumberFormat="1" applyFont="1" applyFill="1" applyBorder="1"/>
    <xf numFmtId="4" fontId="1" fillId="0" borderId="93" xfId="33" applyNumberFormat="1" applyFont="1" applyBorder="1" applyAlignment="1">
      <alignment horizontal="right"/>
    </xf>
    <xf numFmtId="4" fontId="1" fillId="0" borderId="96" xfId="33" applyNumberFormat="1" applyFont="1" applyFill="1" applyBorder="1" applyAlignment="1">
      <alignment horizontal="right"/>
    </xf>
    <xf numFmtId="4" fontId="1" fillId="0" borderId="97" xfId="33" applyNumberFormat="1" applyFont="1" applyFill="1" applyBorder="1" applyAlignment="1">
      <alignment horizontal="right"/>
    </xf>
    <xf numFmtId="4" fontId="1" fillId="0" borderId="98" xfId="33" applyNumberFormat="1" applyFont="1" applyFill="1" applyBorder="1" applyAlignment="1">
      <alignment horizontal="right"/>
    </xf>
    <xf numFmtId="4" fontId="1" fillId="0" borderId="99" xfId="33" applyNumberFormat="1" applyFont="1" applyFill="1" applyBorder="1" applyAlignment="1">
      <alignment horizontal="right"/>
    </xf>
    <xf numFmtId="4" fontId="1" fillId="0" borderId="113" xfId="33" applyNumberFormat="1" applyFont="1" applyFill="1" applyBorder="1" applyAlignment="1">
      <alignment horizontal="right"/>
    </xf>
    <xf numFmtId="4" fontId="1" fillId="4" borderId="17" xfId="33" applyNumberFormat="1" applyFont="1" applyFill="1" applyBorder="1"/>
    <xf numFmtId="4" fontId="1" fillId="12" borderId="181" xfId="8" applyNumberFormat="1" applyFont="1" applyFill="1" applyBorder="1"/>
    <xf numFmtId="4" fontId="1" fillId="0" borderId="21" xfId="33" applyNumberFormat="1" applyFont="1" applyBorder="1" applyAlignment="1">
      <alignment horizontal="right"/>
    </xf>
    <xf numFmtId="164" fontId="1" fillId="0" borderId="67" xfId="33" applyNumberFormat="1" applyFont="1" applyFill="1" applyBorder="1" applyAlignment="1">
      <alignment horizontal="right"/>
    </xf>
    <xf numFmtId="4" fontId="1" fillId="0" borderId="135" xfId="33" applyNumberFormat="1" applyFont="1" applyBorder="1" applyAlignment="1">
      <alignment horizontal="right"/>
    </xf>
    <xf numFmtId="4" fontId="1" fillId="12" borderId="55" xfId="33" applyNumberFormat="1" applyFont="1" applyFill="1" applyBorder="1"/>
    <xf numFmtId="4" fontId="1" fillId="0" borderId="222" xfId="33" applyNumberFormat="1" applyFont="1" applyBorder="1" applyAlignment="1">
      <alignment horizontal="right"/>
    </xf>
    <xf numFmtId="4" fontId="1" fillId="0" borderId="57" xfId="33" applyNumberFormat="1" applyFont="1" applyFill="1" applyBorder="1" applyAlignment="1">
      <alignment horizontal="right"/>
    </xf>
    <xf numFmtId="4" fontId="1" fillId="0" borderId="58" xfId="33" applyNumberFormat="1" applyFont="1" applyFill="1" applyBorder="1" applyAlignment="1">
      <alignment horizontal="right"/>
    </xf>
    <xf numFmtId="4" fontId="1" fillId="0" borderId="59" xfId="33" applyNumberFormat="1" applyFont="1" applyFill="1" applyBorder="1" applyAlignment="1">
      <alignment horizontal="right"/>
    </xf>
    <xf numFmtId="4" fontId="1" fillId="0" borderId="17" xfId="33" applyNumberFormat="1" applyFont="1" applyFill="1" applyBorder="1" applyAlignment="1">
      <alignment horizontal="right"/>
    </xf>
    <xf numFmtId="4" fontId="1" fillId="0" borderId="183" xfId="33" applyNumberFormat="1" applyFont="1" applyBorder="1" applyAlignment="1">
      <alignment horizontal="right"/>
    </xf>
    <xf numFmtId="4" fontId="1" fillId="0" borderId="184" xfId="33" applyNumberFormat="1" applyFont="1" applyFill="1" applyBorder="1" applyAlignment="1">
      <alignment horizontal="right"/>
    </xf>
    <xf numFmtId="4" fontId="1" fillId="0" borderId="223" xfId="33" applyNumberFormat="1" applyFont="1" applyFill="1" applyBorder="1" applyAlignment="1">
      <alignment horizontal="right"/>
    </xf>
    <xf numFmtId="4" fontId="1" fillId="0" borderId="224" xfId="33" applyNumberFormat="1" applyFont="1" applyFill="1" applyBorder="1" applyAlignment="1">
      <alignment horizontal="right"/>
    </xf>
    <xf numFmtId="4" fontId="1" fillId="0" borderId="185" xfId="33" applyNumberFormat="1" applyFont="1" applyFill="1" applyBorder="1" applyAlignment="1">
      <alignment horizontal="right"/>
    </xf>
    <xf numFmtId="4" fontId="1" fillId="12" borderId="187" xfId="33" applyNumberFormat="1" applyFont="1" applyFill="1" applyBorder="1"/>
    <xf numFmtId="4" fontId="1" fillId="12" borderId="17" xfId="33" applyNumberFormat="1" applyFont="1" applyFill="1" applyBorder="1"/>
    <xf numFmtId="4" fontId="1" fillId="10" borderId="108" xfId="33" applyNumberFormat="1" applyFont="1" applyFill="1" applyBorder="1" applyAlignment="1">
      <alignment horizontal="center" vertical="center"/>
    </xf>
    <xf numFmtId="4" fontId="1" fillId="10" borderId="109" xfId="33" applyNumberFormat="1" applyFont="1" applyFill="1" applyBorder="1" applyAlignment="1">
      <alignment horizontal="center" vertical="center"/>
    </xf>
    <xf numFmtId="4" fontId="1" fillId="10" borderId="110" xfId="33" applyNumberFormat="1" applyFont="1" applyFill="1" applyBorder="1" applyAlignment="1">
      <alignment horizontal="center" vertical="center"/>
    </xf>
    <xf numFmtId="4" fontId="1" fillId="12" borderId="188" xfId="8" applyNumberFormat="1" applyFont="1" applyFill="1" applyBorder="1"/>
    <xf numFmtId="4" fontId="1" fillId="0" borderId="189" xfId="33" applyNumberFormat="1" applyFont="1" applyFill="1" applyBorder="1" applyAlignment="1">
      <alignment horizontal="right"/>
    </xf>
    <xf numFmtId="4" fontId="1" fillId="0" borderId="225" xfId="33" applyNumberFormat="1" applyFont="1" applyFill="1" applyBorder="1" applyAlignment="1">
      <alignment horizontal="right"/>
    </xf>
    <xf numFmtId="4" fontId="1" fillId="0" borderId="226" xfId="33" applyNumberFormat="1" applyFont="1" applyFill="1" applyBorder="1" applyAlignment="1">
      <alignment horizontal="right"/>
    </xf>
    <xf numFmtId="4" fontId="1" fillId="0" borderId="190" xfId="33" applyNumberFormat="1" applyFont="1" applyFill="1" applyBorder="1" applyAlignment="1">
      <alignment horizontal="right"/>
    </xf>
    <xf numFmtId="4" fontId="1" fillId="12" borderId="89" xfId="8" applyNumberFormat="1" applyFont="1" applyFill="1" applyBorder="1"/>
    <xf numFmtId="4" fontId="1" fillId="0" borderId="56" xfId="33" applyNumberFormat="1" applyFont="1" applyBorder="1" applyAlignment="1">
      <alignment horizontal="right"/>
    </xf>
    <xf numFmtId="4" fontId="1" fillId="0" borderId="90" xfId="33" applyNumberFormat="1" applyFont="1" applyFill="1" applyBorder="1" applyAlignment="1">
      <alignment horizontal="right"/>
    </xf>
    <xf numFmtId="4" fontId="1" fillId="0" borderId="227" xfId="33" applyNumberFormat="1" applyFont="1" applyFill="1" applyBorder="1" applyAlignment="1">
      <alignment horizontal="right"/>
    </xf>
    <xf numFmtId="4" fontId="1" fillId="0" borderId="228" xfId="33" applyNumberFormat="1" applyFont="1" applyFill="1" applyBorder="1" applyAlignment="1">
      <alignment horizontal="right"/>
    </xf>
    <xf numFmtId="4" fontId="1" fillId="0" borderId="91" xfId="33" applyNumberFormat="1" applyFont="1" applyFill="1" applyBorder="1" applyAlignment="1">
      <alignment horizontal="right"/>
    </xf>
    <xf numFmtId="4" fontId="1" fillId="0" borderId="191" xfId="33" applyNumberFormat="1" applyFont="1" applyBorder="1" applyAlignment="1">
      <alignment horizontal="right"/>
    </xf>
    <xf numFmtId="4" fontId="1" fillId="10" borderId="50" xfId="8" applyNumberFormat="1" applyFont="1" applyFill="1" applyBorder="1" applyAlignment="1">
      <alignment horizontal="center" vertical="center" wrapText="1"/>
    </xf>
    <xf numFmtId="4" fontId="1" fillId="12" borderId="229" xfId="33" applyNumberFormat="1" applyFont="1" applyFill="1" applyBorder="1"/>
    <xf numFmtId="4" fontId="1" fillId="10" borderId="38" xfId="8" applyNumberFormat="1" applyFont="1" applyFill="1" applyBorder="1" applyAlignment="1">
      <alignment horizontal="center" vertical="center" wrapText="1"/>
    </xf>
    <xf numFmtId="4" fontId="1" fillId="12" borderId="54" xfId="33" applyNumberFormat="1" applyFont="1" applyFill="1" applyBorder="1"/>
    <xf numFmtId="4" fontId="1" fillId="0" borderId="50" xfId="33" applyNumberFormat="1" applyFont="1" applyBorder="1" applyAlignment="1">
      <alignment horizontal="right"/>
    </xf>
    <xf numFmtId="4" fontId="1" fillId="4" borderId="195" xfId="33" applyNumberFormat="1" applyFont="1" applyFill="1" applyBorder="1"/>
    <xf numFmtId="4" fontId="1" fillId="0" borderId="181" xfId="33" applyNumberFormat="1" applyFont="1" applyFill="1" applyBorder="1" applyAlignment="1">
      <alignment horizontal="right"/>
    </xf>
    <xf numFmtId="4" fontId="1" fillId="4" borderId="247" xfId="33" applyNumberFormat="1" applyFont="1" applyFill="1" applyBorder="1"/>
    <xf numFmtId="4" fontId="1" fillId="4" borderId="140" xfId="33" applyNumberFormat="1" applyFont="1" applyFill="1" applyBorder="1"/>
    <xf numFmtId="4" fontId="1" fillId="12" borderId="71" xfId="33" applyNumberFormat="1" applyFont="1" applyFill="1" applyBorder="1"/>
    <xf numFmtId="4" fontId="1" fillId="0" borderId="73" xfId="33" applyNumberFormat="1" applyFont="1" applyFill="1" applyBorder="1" applyAlignment="1">
      <alignment horizontal="right"/>
    </xf>
    <xf numFmtId="4" fontId="1" fillId="0" borderId="74" xfId="33" applyNumberFormat="1" applyFont="1" applyFill="1" applyBorder="1" applyAlignment="1">
      <alignment horizontal="right"/>
    </xf>
    <xf numFmtId="164" fontId="14" fillId="0" borderId="230" xfId="33" applyNumberFormat="1" applyFill="1" applyBorder="1" applyAlignment="1">
      <alignment horizontal="right"/>
    </xf>
    <xf numFmtId="4" fontId="1" fillId="0" borderId="75" xfId="33" applyNumberFormat="1" applyFont="1" applyFill="1" applyBorder="1" applyAlignment="1">
      <alignment horizontal="right"/>
    </xf>
    <xf numFmtId="4" fontId="1" fillId="10" borderId="29" xfId="8" applyNumberFormat="1" applyFont="1" applyFill="1" applyBorder="1" applyAlignment="1">
      <alignment horizontal="center" vertical="center" wrapText="1"/>
    </xf>
    <xf numFmtId="4" fontId="1" fillId="0" borderId="119" xfId="33" applyNumberFormat="1" applyFont="1" applyBorder="1" applyAlignment="1">
      <alignment horizontal="right"/>
    </xf>
    <xf numFmtId="4" fontId="1" fillId="10" borderId="62" xfId="33" applyNumberFormat="1" applyFont="1" applyFill="1" applyBorder="1" applyAlignment="1">
      <alignment horizontal="center" vertical="center"/>
    </xf>
    <xf numFmtId="4" fontId="9" fillId="7" borderId="124" xfId="8" applyNumberFormat="1" applyFont="1" applyFill="1" applyBorder="1" applyAlignment="1">
      <alignment horizontal="right" vertical="center"/>
    </xf>
    <xf numFmtId="4" fontId="9" fillId="3" borderId="122" xfId="22" applyNumberFormat="1" applyFont="1" applyFill="1" applyBorder="1" applyAlignment="1">
      <alignment horizontal="right"/>
    </xf>
    <xf numFmtId="4" fontId="9" fillId="3" borderId="143" xfId="22" applyNumberFormat="1" applyFont="1" applyFill="1" applyBorder="1" applyAlignment="1">
      <alignment horizontal="right"/>
    </xf>
    <xf numFmtId="4" fontId="9" fillId="3" borderId="144" xfId="22" applyNumberFormat="1" applyFont="1" applyFill="1" applyBorder="1" applyAlignment="1">
      <alignment horizontal="right"/>
    </xf>
    <xf numFmtId="4" fontId="9" fillId="3" borderId="145" xfId="22" applyNumberFormat="1" applyFont="1" applyFill="1" applyBorder="1" applyAlignment="1">
      <alignment horizontal="right"/>
    </xf>
    <xf numFmtId="4" fontId="9" fillId="3" borderId="168" xfId="22" applyNumberFormat="1" applyFont="1" applyFill="1" applyBorder="1" applyAlignment="1">
      <alignment horizontal="right"/>
    </xf>
    <xf numFmtId="4" fontId="15" fillId="13" borderId="0" xfId="33" applyNumberFormat="1" applyFont="1" applyFill="1"/>
    <xf numFmtId="3" fontId="1" fillId="4" borderId="0" xfId="33" applyNumberFormat="1" applyFont="1" applyFill="1"/>
    <xf numFmtId="4" fontId="9" fillId="6" borderId="249" xfId="7" applyNumberFormat="1" applyFont="1" applyFill="1" applyBorder="1" applyAlignment="1">
      <alignment horizontal="center" vertical="center"/>
    </xf>
    <xf numFmtId="4" fontId="12" fillId="0" borderId="39" xfId="16" applyNumberFormat="1" applyFont="1" applyFill="1" applyBorder="1" applyAlignment="1">
      <alignment horizontal="right"/>
    </xf>
    <xf numFmtId="4" fontId="1" fillId="6" borderId="260" xfId="23" applyNumberFormat="1" applyFont="1" applyFill="1" applyBorder="1" applyAlignment="1">
      <alignment horizontal="right"/>
    </xf>
    <xf numFmtId="4" fontId="1" fillId="6" borderId="208" xfId="23" applyNumberFormat="1" applyFont="1" applyFill="1" applyBorder="1" applyAlignment="1">
      <alignment horizontal="right"/>
    </xf>
    <xf numFmtId="4" fontId="12" fillId="0" borderId="0" xfId="16" applyNumberFormat="1" applyFont="1" applyAlignment="1">
      <alignment horizontal="right"/>
    </xf>
    <xf numFmtId="164" fontId="1" fillId="0" borderId="42" xfId="23" applyNumberFormat="1" applyFont="1" applyFill="1" applyBorder="1" applyAlignment="1">
      <alignment horizontal="right"/>
    </xf>
    <xf numFmtId="4" fontId="1" fillId="6" borderId="194" xfId="23" applyNumberFormat="1" applyFont="1" applyFill="1" applyBorder="1" applyAlignment="1">
      <alignment horizontal="right"/>
    </xf>
    <xf numFmtId="4" fontId="1" fillId="6" borderId="27" xfId="23" applyNumberFormat="1" applyFont="1" applyFill="1" applyBorder="1" applyAlignment="1">
      <alignment horizontal="right"/>
    </xf>
    <xf numFmtId="4" fontId="1" fillId="11" borderId="195" xfId="8" applyNumberFormat="1" applyFont="1" applyFill="1" applyBorder="1" applyAlignment="1">
      <alignment vertical="center" wrapText="1"/>
    </xf>
    <xf numFmtId="4" fontId="9" fillId="7" borderId="129" xfId="8" applyNumberFormat="1" applyFont="1" applyFill="1" applyBorder="1" applyAlignment="1">
      <alignment horizontal="right" vertical="center"/>
    </xf>
    <xf numFmtId="4" fontId="9" fillId="7" borderId="242" xfId="8" applyNumberFormat="1" applyFont="1" applyFill="1" applyBorder="1" applyAlignment="1">
      <alignment horizontal="right" vertical="center"/>
    </xf>
    <xf numFmtId="4" fontId="1" fillId="6" borderId="253" xfId="23" applyNumberFormat="1" applyFont="1" applyFill="1" applyBorder="1" applyAlignment="1">
      <alignment horizontal="right"/>
    </xf>
    <xf numFmtId="4" fontId="12" fillId="0" borderId="0" xfId="26" applyNumberFormat="1" applyFont="1" applyAlignment="1">
      <alignment horizontal="right"/>
    </xf>
    <xf numFmtId="4" fontId="1" fillId="11" borderId="254" xfId="8" applyNumberFormat="1" applyFont="1" applyFill="1" applyBorder="1" applyAlignment="1">
      <alignment vertical="center" wrapText="1"/>
    </xf>
    <xf numFmtId="4" fontId="1" fillId="6" borderId="255" xfId="23" applyNumberFormat="1" applyFont="1" applyFill="1" applyBorder="1" applyAlignment="1">
      <alignment horizontal="right"/>
    </xf>
    <xf numFmtId="4" fontId="1" fillId="0" borderId="256" xfId="23" applyNumberFormat="1" applyFont="1" applyFill="1" applyBorder="1" applyAlignment="1">
      <alignment horizontal="right"/>
    </xf>
    <xf numFmtId="4" fontId="1" fillId="0" borderId="257" xfId="23" applyNumberFormat="1" applyFont="1" applyFill="1" applyBorder="1" applyAlignment="1">
      <alignment horizontal="right"/>
    </xf>
    <xf numFmtId="4" fontId="1" fillId="0" borderId="258" xfId="23" applyNumberFormat="1" applyFont="1" applyFill="1" applyBorder="1" applyAlignment="1">
      <alignment horizontal="right"/>
    </xf>
    <xf numFmtId="4" fontId="12" fillId="0" borderId="256" xfId="26" applyNumberFormat="1" applyFont="1" applyBorder="1" applyAlignment="1">
      <alignment horizontal="right"/>
    </xf>
    <xf numFmtId="4" fontId="12" fillId="0" borderId="259" xfId="26" applyNumberFormat="1" applyFont="1" applyBorder="1" applyAlignment="1">
      <alignment horizontal="right"/>
    </xf>
    <xf numFmtId="4" fontId="1" fillId="6" borderId="116" xfId="23" applyNumberFormat="1" applyFont="1" applyFill="1" applyBorder="1" applyAlignment="1">
      <alignment horizontal="right"/>
    </xf>
    <xf numFmtId="4" fontId="1" fillId="0" borderId="238" xfId="23" applyNumberFormat="1" applyFont="1" applyFill="1" applyBorder="1" applyAlignment="1">
      <alignment horizontal="right"/>
    </xf>
    <xf numFmtId="4" fontId="12" fillId="0" borderId="241" xfId="26" applyNumberFormat="1" applyFont="1" applyBorder="1" applyAlignment="1">
      <alignment horizontal="right"/>
    </xf>
    <xf numFmtId="4" fontId="12" fillId="0" borderId="158" xfId="26" applyNumberFormat="1" applyFont="1" applyBorder="1" applyAlignment="1">
      <alignment horizontal="right"/>
    </xf>
    <xf numFmtId="4" fontId="12" fillId="0" borderId="115" xfId="26" applyNumberFormat="1" applyFont="1" applyBorder="1" applyAlignment="1">
      <alignment horizontal="right"/>
    </xf>
    <xf numFmtId="4" fontId="12" fillId="0" borderId="243" xfId="26" applyNumberFormat="1" applyFont="1" applyBorder="1" applyAlignment="1">
      <alignment horizontal="right"/>
    </xf>
    <xf numFmtId="4" fontId="12" fillId="0" borderId="265" xfId="26" applyNumberFormat="1" applyFont="1" applyBorder="1" applyAlignment="1">
      <alignment horizontal="right"/>
    </xf>
    <xf numFmtId="4" fontId="12" fillId="0" borderId="129" xfId="26" applyNumberFormat="1" applyFont="1" applyBorder="1" applyAlignment="1">
      <alignment horizontal="right"/>
    </xf>
    <xf numFmtId="4" fontId="12" fillId="0" borderId="268" xfId="26" applyNumberFormat="1" applyFont="1" applyBorder="1" applyAlignment="1">
      <alignment horizontal="right"/>
    </xf>
    <xf numFmtId="4" fontId="12" fillId="0" borderId="54" xfId="26" applyNumberFormat="1" applyFont="1" applyBorder="1" applyAlignment="1">
      <alignment horizontal="right"/>
    </xf>
    <xf numFmtId="4" fontId="12" fillId="0" borderId="181" xfId="26" applyNumberFormat="1" applyFont="1" applyBorder="1" applyAlignment="1">
      <alignment horizontal="right"/>
    </xf>
    <xf numFmtId="4" fontId="12" fillId="0" borderId="117" xfId="26" applyNumberFormat="1" applyFont="1" applyBorder="1" applyAlignment="1">
      <alignment horizontal="right"/>
    </xf>
    <xf numFmtId="4" fontId="12" fillId="0" borderId="272" xfId="26" applyNumberFormat="1" applyFont="1" applyBorder="1" applyAlignment="1">
      <alignment horizontal="right"/>
    </xf>
    <xf numFmtId="4" fontId="12" fillId="0" borderId="263" xfId="26" applyNumberFormat="1" applyFont="1" applyBorder="1" applyAlignment="1">
      <alignment horizontal="right"/>
    </xf>
    <xf numFmtId="4" fontId="12" fillId="0" borderId="262" xfId="26" applyNumberFormat="1" applyFont="1" applyBorder="1" applyAlignment="1">
      <alignment horizontal="right"/>
    </xf>
    <xf numFmtId="4" fontId="12" fillId="0" borderId="141" xfId="26" applyNumberFormat="1" applyFont="1" applyBorder="1" applyAlignment="1">
      <alignment horizontal="right"/>
    </xf>
    <xf numFmtId="4" fontId="12" fillId="0" borderId="72" xfId="32" applyNumberFormat="1" applyFont="1" applyBorder="1" applyAlignment="1">
      <alignment horizontal="right"/>
    </xf>
    <xf numFmtId="4" fontId="9" fillId="7" borderId="245" xfId="8" applyNumberFormat="1" applyFont="1" applyFill="1" applyBorder="1" applyAlignment="1">
      <alignment vertical="center"/>
    </xf>
    <xf numFmtId="4" fontId="9" fillId="7" borderId="13" xfId="8" applyNumberFormat="1" applyFont="1" applyFill="1" applyBorder="1" applyAlignment="1">
      <alignment vertical="center"/>
    </xf>
    <xf numFmtId="4" fontId="9" fillId="7" borderId="169" xfId="8" applyNumberFormat="1" applyFont="1" applyFill="1" applyBorder="1" applyAlignment="1">
      <alignment vertical="center"/>
    </xf>
    <xf numFmtId="0" fontId="7" fillId="0" borderId="2" xfId="4" applyFont="1" applyBorder="1" applyAlignment="1" applyProtection="1">
      <alignment vertical="center" wrapText="1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vertical="center" wrapText="1"/>
    </xf>
    <xf numFmtId="4" fontId="1" fillId="11" borderId="209" xfId="8" applyNumberFormat="1" applyFont="1" applyFill="1" applyBorder="1" applyAlignment="1">
      <alignment horizontal="center" vertical="center" wrapText="1"/>
    </xf>
    <xf numFmtId="4" fontId="1" fillId="11" borderId="233" xfId="8" applyNumberFormat="1" applyFont="1" applyFill="1" applyBorder="1" applyAlignment="1">
      <alignment horizontal="center" vertical="center" wrapText="1"/>
    </xf>
    <xf numFmtId="4" fontId="9" fillId="7" borderId="126" xfId="8" applyNumberFormat="1" applyFont="1" applyFill="1" applyBorder="1" applyAlignment="1">
      <alignment horizontal="center" vertical="center" wrapText="1"/>
    </xf>
    <xf numFmtId="4" fontId="9" fillId="7" borderId="127" xfId="8" applyNumberFormat="1" applyFont="1" applyFill="1" applyBorder="1" applyAlignment="1">
      <alignment horizontal="center" vertical="center" wrapText="1"/>
    </xf>
    <xf numFmtId="4" fontId="9" fillId="3" borderId="122" xfId="8" applyNumberFormat="1" applyFont="1" applyFill="1" applyBorder="1" applyAlignment="1">
      <alignment horizontal="center"/>
    </xf>
    <xf numFmtId="4" fontId="9" fillId="3" borderId="123" xfId="8" applyNumberFormat="1" applyFont="1" applyFill="1" applyBorder="1" applyAlignment="1">
      <alignment horizontal="center"/>
    </xf>
    <xf numFmtId="4" fontId="1" fillId="11" borderId="199" xfId="8" applyNumberFormat="1" applyFont="1" applyFill="1" applyBorder="1" applyAlignment="1">
      <alignment horizontal="center" vertical="center" wrapText="1"/>
    </xf>
    <xf numFmtId="0" fontId="9" fillId="3" borderId="0" xfId="23" applyFont="1" applyFill="1" applyBorder="1" applyAlignment="1">
      <alignment horizontal="left" vertical="center"/>
    </xf>
    <xf numFmtId="4" fontId="9" fillId="6" borderId="198" xfId="7" applyNumberFormat="1" applyFont="1" applyFill="1" applyBorder="1" applyAlignment="1">
      <alignment horizontal="center" vertical="center"/>
    </xf>
    <xf numFmtId="4" fontId="9" fillId="6" borderId="231" xfId="7" applyNumberFormat="1" applyFont="1" applyFill="1" applyBorder="1" applyAlignment="1">
      <alignment horizontal="center" vertical="center"/>
    </xf>
    <xf numFmtId="4" fontId="9" fillId="6" borderId="126" xfId="7" applyNumberFormat="1" applyFont="1" applyFill="1" applyBorder="1" applyAlignment="1">
      <alignment horizontal="center" vertical="center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2" borderId="6" xfId="23" applyNumberFormat="1" applyFont="1" applyFill="1" applyBorder="1" applyAlignment="1">
      <alignment horizontal="center" vertical="center" wrapText="1"/>
    </xf>
    <xf numFmtId="4" fontId="1" fillId="2" borderId="9" xfId="23" applyNumberFormat="1" applyFont="1" applyFill="1" applyBorder="1" applyAlignment="1">
      <alignment horizontal="center" vertical="center" wrapText="1"/>
    </xf>
    <xf numFmtId="4" fontId="1" fillId="11" borderId="198" xfId="8" applyNumberFormat="1" applyFont="1" applyFill="1" applyBorder="1" applyAlignment="1">
      <alignment horizontal="center" vertical="center" wrapText="1"/>
    </xf>
    <xf numFmtId="4" fontId="1" fillId="10" borderId="29" xfId="8" applyNumberFormat="1" applyFont="1" applyFill="1" applyBorder="1" applyAlignment="1">
      <alignment horizontal="center" vertical="center" wrapText="1"/>
    </xf>
    <xf numFmtId="4" fontId="1" fillId="10" borderId="36" xfId="8" applyNumberFormat="1" applyFont="1" applyFill="1" applyBorder="1" applyAlignment="1">
      <alignment horizontal="center" vertical="center" wrapText="1"/>
    </xf>
    <xf numFmtId="4" fontId="1" fillId="10" borderId="192" xfId="8" applyNumberFormat="1" applyFont="1" applyFill="1" applyBorder="1" applyAlignment="1">
      <alignment horizontal="center" vertical="center" wrapText="1"/>
    </xf>
    <xf numFmtId="4" fontId="1" fillId="10" borderId="107" xfId="8" applyNumberFormat="1" applyFont="1" applyFill="1" applyBorder="1" applyAlignment="1">
      <alignment horizontal="center" vertical="center" wrapText="1"/>
    </xf>
    <xf numFmtId="4" fontId="1" fillId="10" borderId="120" xfId="8" applyNumberFormat="1" applyFont="1" applyFill="1" applyBorder="1" applyAlignment="1">
      <alignment horizontal="center" vertical="center" wrapText="1"/>
    </xf>
    <xf numFmtId="4" fontId="1" fillId="10" borderId="43" xfId="8" applyNumberFormat="1" applyFont="1" applyFill="1" applyBorder="1" applyAlignment="1">
      <alignment horizontal="center" vertical="center" wrapText="1"/>
    </xf>
    <xf numFmtId="4" fontId="9" fillId="7" borderId="122" xfId="8" applyNumberFormat="1" applyFont="1" applyFill="1" applyBorder="1" applyAlignment="1">
      <alignment horizontal="center" vertical="center" wrapText="1"/>
    </xf>
    <xf numFmtId="4" fontId="9" fillId="7" borderId="123" xfId="8" applyNumberFormat="1" applyFont="1" applyFill="1" applyBorder="1" applyAlignment="1">
      <alignment horizontal="center" vertical="center" wrapText="1"/>
    </xf>
    <xf numFmtId="4" fontId="9" fillId="3" borderId="126" xfId="8" applyNumberFormat="1" applyFont="1" applyFill="1" applyBorder="1" applyAlignment="1">
      <alignment horizontal="center"/>
    </xf>
    <xf numFmtId="4" fontId="9" fillId="3" borderId="127" xfId="8" applyNumberFormat="1" applyFont="1" applyFill="1" applyBorder="1" applyAlignment="1">
      <alignment horizontal="center"/>
    </xf>
    <xf numFmtId="0" fontId="9" fillId="3" borderId="0" xfId="33" applyFont="1" applyFill="1" applyBorder="1" applyAlignment="1">
      <alignment horizontal="left" vertical="center"/>
    </xf>
    <xf numFmtId="4" fontId="1" fillId="10" borderId="62" xfId="33" applyNumberFormat="1" applyFont="1" applyFill="1" applyBorder="1" applyAlignment="1">
      <alignment horizontal="center" vertical="center"/>
    </xf>
    <xf numFmtId="4" fontId="1" fillId="10" borderId="107" xfId="33" applyNumberFormat="1" applyFont="1" applyFill="1" applyBorder="1" applyAlignment="1">
      <alignment horizontal="center" vertical="center"/>
    </xf>
    <xf numFmtId="4" fontId="1" fillId="10" borderId="0" xfId="33" applyNumberFormat="1" applyFont="1" applyFill="1" applyBorder="1" applyAlignment="1">
      <alignment horizontal="center" vertical="center"/>
    </xf>
    <xf numFmtId="4" fontId="1" fillId="10" borderId="140" xfId="33" applyNumberFormat="1" applyFont="1" applyFill="1" applyBorder="1" applyAlignment="1">
      <alignment horizontal="center" vertical="center"/>
    </xf>
    <xf numFmtId="4" fontId="1" fillId="10" borderId="116" xfId="33" applyNumberFormat="1" applyFont="1" applyFill="1" applyBorder="1" applyAlignment="1">
      <alignment horizontal="center" vertical="center"/>
    </xf>
    <xf numFmtId="4" fontId="1" fillId="10" borderId="56" xfId="33" applyNumberFormat="1" applyFont="1" applyFill="1" applyBorder="1" applyAlignment="1">
      <alignment horizontal="center" vertical="center"/>
    </xf>
    <xf numFmtId="4" fontId="1" fillId="10" borderId="110" xfId="33" applyNumberFormat="1" applyFont="1" applyFill="1" applyBorder="1" applyAlignment="1">
      <alignment horizontal="center" vertical="center"/>
    </xf>
    <xf numFmtId="4" fontId="9" fillId="10" borderId="3" xfId="33" applyNumberFormat="1" applyFont="1" applyFill="1" applyBorder="1" applyAlignment="1">
      <alignment horizontal="center" vertical="center"/>
    </xf>
    <xf numFmtId="4" fontId="9" fillId="10" borderId="10" xfId="33" applyNumberFormat="1" applyFont="1" applyFill="1" applyBorder="1" applyAlignment="1">
      <alignment horizontal="center" vertical="center"/>
    </xf>
    <xf numFmtId="4" fontId="9" fillId="10" borderId="4" xfId="33" applyNumberFormat="1" applyFont="1" applyFill="1" applyBorder="1" applyAlignment="1">
      <alignment horizontal="center" vertical="center" wrapText="1"/>
    </xf>
    <xf numFmtId="4" fontId="9" fillId="10" borderId="11" xfId="33" applyNumberFormat="1" applyFont="1" applyFill="1" applyBorder="1" applyAlignment="1">
      <alignment horizontal="center" vertical="center" wrapText="1"/>
    </xf>
    <xf numFmtId="4" fontId="1" fillId="2" borderId="6" xfId="33" applyNumberFormat="1" applyFont="1" applyFill="1" applyBorder="1" applyAlignment="1">
      <alignment horizontal="center" vertical="center" wrapText="1"/>
    </xf>
    <xf numFmtId="4" fontId="1" fillId="2" borderId="9" xfId="33" applyNumberFormat="1" applyFont="1" applyFill="1" applyBorder="1" applyAlignment="1">
      <alignment horizontal="center" vertical="center" wrapText="1"/>
    </xf>
    <xf numFmtId="4" fontId="1" fillId="10" borderId="16" xfId="8" applyNumberFormat="1" applyFont="1" applyFill="1" applyBorder="1" applyAlignment="1">
      <alignment horizontal="center" vertical="center" wrapText="1"/>
    </xf>
    <xf numFmtId="4" fontId="1" fillId="10" borderId="21" xfId="8" applyNumberFormat="1" applyFont="1" applyFill="1" applyBorder="1" applyAlignment="1">
      <alignment horizontal="center" vertical="center" wrapText="1"/>
    </xf>
    <xf numFmtId="0" fontId="9" fillId="3" borderId="0" xfId="15" applyFont="1" applyFill="1" applyBorder="1" applyAlignment="1">
      <alignment vertical="center"/>
    </xf>
    <xf numFmtId="4" fontId="9" fillId="6" borderId="199" xfId="7" applyNumberFormat="1" applyFont="1" applyFill="1" applyBorder="1" applyAlignment="1">
      <alignment horizontal="center" vertical="center"/>
    </xf>
    <xf numFmtId="4" fontId="1" fillId="2" borderId="6" xfId="15" applyNumberFormat="1" applyFont="1" applyFill="1" applyBorder="1" applyAlignment="1">
      <alignment horizontal="center" vertical="center" wrapText="1"/>
    </xf>
    <xf numFmtId="4" fontId="1" fillId="2" borderId="9" xfId="15" applyNumberFormat="1" applyFont="1" applyFill="1" applyBorder="1" applyAlignment="1">
      <alignment horizontal="center" vertical="center" wrapText="1"/>
    </xf>
    <xf numFmtId="4" fontId="1" fillId="8" borderId="16" xfId="8" applyNumberFormat="1" applyFont="1" applyFill="1" applyBorder="1" applyAlignment="1">
      <alignment horizontal="center" vertical="center" wrapText="1"/>
    </xf>
    <xf numFmtId="4" fontId="1" fillId="8" borderId="135" xfId="8" applyNumberFormat="1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vertical="center"/>
    </xf>
    <xf numFmtId="4" fontId="9" fillId="5" borderId="5" xfId="5" applyNumberFormat="1" applyFont="1" applyFill="1" applyBorder="1" applyAlignment="1">
      <alignment horizontal="center" vertical="center"/>
    </xf>
    <xf numFmtId="4" fontId="9" fillId="5" borderId="12" xfId="5" applyNumberFormat="1" applyFont="1" applyFill="1" applyBorder="1" applyAlignment="1">
      <alignment horizontal="center" vertical="center"/>
    </xf>
    <xf numFmtId="4" fontId="9" fillId="5" borderId="4" xfId="5" applyNumberFormat="1" applyFont="1" applyFill="1" applyBorder="1" applyAlignment="1">
      <alignment horizontal="center" vertical="center"/>
    </xf>
    <xf numFmtId="4" fontId="9" fillId="5" borderId="11" xfId="5" applyNumberFormat="1" applyFont="1" applyFill="1" applyBorder="1" applyAlignment="1">
      <alignment horizontal="center" vertical="center"/>
    </xf>
    <xf numFmtId="4" fontId="1" fillId="2" borderId="6" xfId="5" applyNumberFormat="1" applyFont="1" applyFill="1" applyBorder="1" applyAlignment="1">
      <alignment horizontal="center" vertical="center" wrapText="1"/>
    </xf>
    <xf numFmtId="4" fontId="1" fillId="2" borderId="9" xfId="5" applyNumberFormat="1" applyFont="1" applyFill="1" applyBorder="1" applyAlignment="1">
      <alignment horizontal="center" vertical="center" wrapText="1"/>
    </xf>
    <xf numFmtId="4" fontId="1" fillId="8" borderId="29" xfId="8" applyNumberFormat="1" applyFont="1" applyFill="1" applyBorder="1" applyAlignment="1">
      <alignment horizontal="center" vertical="center" wrapText="1"/>
    </xf>
    <xf numFmtId="4" fontId="1" fillId="8" borderId="107" xfId="8" applyNumberFormat="1" applyFont="1" applyFill="1" applyBorder="1" applyAlignment="1">
      <alignment horizontal="center" vertical="center" wrapText="1"/>
    </xf>
    <xf numFmtId="4" fontId="1" fillId="8" borderId="110" xfId="5" applyNumberFormat="1" applyFont="1" applyFill="1" applyBorder="1" applyAlignment="1">
      <alignment horizontal="center" vertical="center"/>
    </xf>
    <xf numFmtId="4" fontId="1" fillId="8" borderId="21" xfId="5" applyNumberFormat="1" applyFont="1" applyFill="1" applyBorder="1" applyAlignment="1">
      <alignment horizontal="center" vertical="center"/>
    </xf>
    <xf numFmtId="4" fontId="1" fillId="8" borderId="36" xfId="8" applyNumberFormat="1" applyFont="1" applyFill="1" applyBorder="1" applyAlignment="1">
      <alignment horizontal="center" vertical="center" wrapText="1"/>
    </xf>
    <xf numFmtId="4" fontId="1" fillId="8" borderId="43" xfId="8" applyNumberFormat="1" applyFont="1" applyFill="1" applyBorder="1" applyAlignment="1">
      <alignment horizontal="center" vertical="center" wrapText="1"/>
    </xf>
    <xf numFmtId="4" fontId="1" fillId="8" borderId="38" xfId="5" applyNumberFormat="1" applyFont="1" applyFill="1" applyBorder="1" applyAlignment="1">
      <alignment horizontal="center" vertical="center"/>
    </xf>
    <xf numFmtId="4" fontId="1" fillId="8" borderId="107" xfId="5" applyNumberFormat="1" applyFont="1" applyFill="1" applyBorder="1" applyAlignment="1">
      <alignment horizontal="center" vertical="center"/>
    </xf>
    <xf numFmtId="4" fontId="1" fillId="8" borderId="56" xfId="5" applyNumberFormat="1" applyFont="1" applyFill="1" applyBorder="1" applyAlignment="1">
      <alignment horizontal="center" vertical="center"/>
    </xf>
    <xf numFmtId="4" fontId="1" fillId="8" borderId="192" xfId="8" applyNumberFormat="1" applyFont="1" applyFill="1" applyBorder="1" applyAlignment="1">
      <alignment horizontal="center" vertical="center" wrapText="1"/>
    </xf>
    <xf numFmtId="4" fontId="1" fillId="8" borderId="38" xfId="8" applyNumberFormat="1" applyFont="1" applyFill="1" applyBorder="1" applyAlignment="1">
      <alignment horizontal="center" vertical="center" wrapText="1"/>
    </xf>
    <xf numFmtId="4" fontId="1" fillId="8" borderId="76" xfId="8" applyNumberFormat="1" applyFont="1" applyFill="1" applyBorder="1" applyAlignment="1">
      <alignment horizontal="center" vertical="center" wrapText="1"/>
    </xf>
    <xf numFmtId="4" fontId="1" fillId="8" borderId="120" xfId="8" applyNumberFormat="1" applyFont="1" applyFill="1" applyBorder="1" applyAlignment="1">
      <alignment horizontal="center" vertical="center" wrapText="1"/>
    </xf>
    <xf numFmtId="4" fontId="1" fillId="6" borderId="29" xfId="8" applyNumberFormat="1" applyFont="1" applyFill="1" applyBorder="1" applyAlignment="1">
      <alignment horizontal="center" vertical="center" wrapText="1"/>
    </xf>
    <xf numFmtId="4" fontId="1" fillId="6" borderId="36" xfId="8" applyNumberFormat="1" applyFont="1" applyFill="1" applyBorder="1" applyAlignment="1">
      <alignment horizontal="center" vertical="center" wrapText="1"/>
    </xf>
    <xf numFmtId="4" fontId="1" fillId="6" borderId="118" xfId="8" applyNumberFormat="1" applyFont="1" applyFill="1" applyBorder="1" applyAlignment="1">
      <alignment horizontal="center" vertical="center" wrapText="1"/>
    </xf>
    <xf numFmtId="4" fontId="1" fillId="6" borderId="120" xfId="8" applyNumberFormat="1" applyFont="1" applyFill="1" applyBorder="1" applyAlignment="1">
      <alignment horizontal="center" vertical="center" wrapText="1"/>
    </xf>
    <xf numFmtId="4" fontId="1" fillId="6" borderId="43" xfId="8" applyNumberFormat="1" applyFont="1" applyFill="1" applyBorder="1" applyAlignment="1">
      <alignment horizontal="center" vertical="center" wrapText="1"/>
    </xf>
    <xf numFmtId="4" fontId="1" fillId="6" borderId="105" xfId="5" applyNumberFormat="1" applyFont="1" applyFill="1" applyBorder="1" applyAlignment="1">
      <alignment horizontal="center" vertical="center"/>
    </xf>
    <xf numFmtId="4" fontId="1" fillId="6" borderId="106" xfId="5" applyNumberFormat="1" applyFont="1" applyFill="1" applyBorder="1" applyAlignment="1">
      <alignment horizontal="center" vertical="center"/>
    </xf>
    <xf numFmtId="4" fontId="1" fillId="6" borderId="110" xfId="5" applyNumberFormat="1" applyFont="1" applyFill="1" applyBorder="1" applyAlignment="1">
      <alignment horizontal="center" vertical="center"/>
    </xf>
    <xf numFmtId="4" fontId="1" fillId="6" borderId="21" xfId="5" applyNumberFormat="1" applyFont="1" applyFill="1" applyBorder="1" applyAlignment="1">
      <alignment horizontal="center" vertical="center"/>
    </xf>
    <xf numFmtId="4" fontId="1" fillId="6" borderId="56" xfId="5" applyNumberFormat="1" applyFont="1" applyFill="1" applyBorder="1" applyAlignment="1">
      <alignment horizontal="center" vertical="center"/>
    </xf>
    <xf numFmtId="4" fontId="1" fillId="6" borderId="107" xfId="8" applyNumberFormat="1" applyFont="1" applyFill="1" applyBorder="1" applyAlignment="1">
      <alignment horizontal="center" vertical="center" wrapText="1"/>
    </xf>
    <xf numFmtId="4" fontId="9" fillId="5" borderId="3" xfId="5" applyNumberFormat="1" applyFont="1" applyFill="1" applyBorder="1" applyAlignment="1">
      <alignment horizontal="center" vertical="center"/>
    </xf>
    <xf numFmtId="4" fontId="9" fillId="5" borderId="10" xfId="5" applyNumberFormat="1" applyFont="1" applyFill="1" applyBorder="1" applyAlignment="1">
      <alignment horizontal="center" vertical="center"/>
    </xf>
    <xf numFmtId="4" fontId="9" fillId="5" borderId="4" xfId="5" applyNumberFormat="1" applyFont="1" applyFill="1" applyBorder="1" applyAlignment="1">
      <alignment horizontal="center" vertical="center" wrapText="1"/>
    </xf>
    <xf numFmtId="4" fontId="9" fillId="5" borderId="11" xfId="5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4" fontId="1" fillId="6" borderId="16" xfId="8" applyNumberFormat="1" applyFont="1" applyFill="1" applyBorder="1" applyAlignment="1">
      <alignment horizontal="center" vertical="center" wrapText="1"/>
    </xf>
    <xf numFmtId="4" fontId="1" fillId="6" borderId="21" xfId="8" applyNumberFormat="1" applyFont="1" applyFill="1" applyBorder="1" applyAlignment="1">
      <alignment horizontal="center" vertical="center" wrapText="1"/>
    </xf>
    <xf numFmtId="4" fontId="1" fillId="6" borderId="116" xfId="8" applyNumberFormat="1" applyFont="1" applyFill="1" applyBorder="1" applyAlignment="1">
      <alignment horizontal="center" vertical="center" wrapText="1"/>
    </xf>
    <xf numFmtId="4" fontId="1" fillId="6" borderId="135" xfId="8" applyNumberFormat="1" applyFont="1" applyFill="1" applyBorder="1" applyAlignment="1">
      <alignment horizontal="center" vertical="center" wrapText="1"/>
    </xf>
    <xf numFmtId="4" fontId="1" fillId="6" borderId="0" xfId="5" applyNumberFormat="1" applyFont="1" applyFill="1" applyBorder="1" applyAlignment="1">
      <alignment horizontal="center" vertical="center"/>
    </xf>
    <xf numFmtId="4" fontId="1" fillId="6" borderId="140" xfId="5" applyNumberFormat="1" applyFont="1" applyFill="1" applyBorder="1" applyAlignment="1">
      <alignment horizontal="center" vertical="center"/>
    </xf>
    <xf numFmtId="4" fontId="1" fillId="6" borderId="146" xfId="9" applyNumberFormat="1" applyFont="1" applyFill="1" applyBorder="1" applyAlignment="1">
      <alignment horizontal="center" vertical="center"/>
    </xf>
    <xf numFmtId="4" fontId="1" fillId="6" borderId="0" xfId="9" applyNumberFormat="1" applyFont="1" applyFill="1" applyBorder="1" applyAlignment="1">
      <alignment horizontal="center" vertical="center"/>
    </xf>
    <xf numFmtId="4" fontId="1" fillId="6" borderId="140" xfId="9" applyNumberFormat="1" applyFont="1" applyFill="1" applyBorder="1" applyAlignment="1">
      <alignment horizontal="center" vertical="center"/>
    </xf>
    <xf numFmtId="4" fontId="9" fillId="5" borderId="3" xfId="9" applyNumberFormat="1" applyFont="1" applyFill="1" applyBorder="1" applyAlignment="1">
      <alignment horizontal="center" vertical="center"/>
    </xf>
    <xf numFmtId="4" fontId="9" fillId="5" borderId="10" xfId="9" applyNumberFormat="1" applyFont="1" applyFill="1" applyBorder="1" applyAlignment="1">
      <alignment horizontal="center" vertical="center"/>
    </xf>
    <xf numFmtId="4" fontId="9" fillId="5" borderId="4" xfId="9" applyNumberFormat="1" applyFont="1" applyFill="1" applyBorder="1" applyAlignment="1">
      <alignment horizontal="center" vertical="center" wrapText="1"/>
    </xf>
    <xf numFmtId="4" fontId="9" fillId="5" borderId="11" xfId="9" applyNumberFormat="1" applyFont="1" applyFill="1" applyBorder="1" applyAlignment="1">
      <alignment horizontal="center" vertical="center" wrapText="1"/>
    </xf>
    <xf numFmtId="4" fontId="1" fillId="2" borderId="6" xfId="9" applyNumberFormat="1" applyFont="1" applyFill="1" applyBorder="1" applyAlignment="1">
      <alignment horizontal="center" vertical="center" wrapText="1"/>
    </xf>
    <xf numFmtId="4" fontId="1" fillId="2" borderId="9" xfId="9" applyNumberFormat="1" applyFont="1" applyFill="1" applyBorder="1" applyAlignment="1">
      <alignment horizontal="center" vertical="center" wrapText="1"/>
    </xf>
    <xf numFmtId="4" fontId="1" fillId="6" borderId="148" xfId="9" applyNumberFormat="1" applyFont="1" applyFill="1" applyBorder="1" applyAlignment="1">
      <alignment horizontal="center" vertical="center"/>
    </xf>
    <xf numFmtId="4" fontId="1" fillId="6" borderId="149" xfId="9" applyNumberFormat="1" applyFont="1" applyFill="1" applyBorder="1" applyAlignment="1">
      <alignment horizontal="center" vertical="center"/>
    </xf>
    <xf numFmtId="4" fontId="1" fillId="6" borderId="150" xfId="9" applyNumberFormat="1" applyFont="1" applyFill="1" applyBorder="1" applyAlignment="1">
      <alignment horizontal="center" vertical="center"/>
    </xf>
    <xf numFmtId="4" fontId="9" fillId="3" borderId="126" xfId="12" applyNumberFormat="1" applyFont="1" applyFill="1" applyBorder="1" applyAlignment="1">
      <alignment horizontal="center"/>
    </xf>
    <xf numFmtId="4" fontId="9" fillId="3" borderId="127" xfId="12" applyNumberFormat="1" applyFont="1" applyFill="1" applyBorder="1" applyAlignment="1">
      <alignment horizontal="center"/>
    </xf>
    <xf numFmtId="4" fontId="1" fillId="6" borderId="116" xfId="12" applyNumberFormat="1" applyFont="1" applyFill="1" applyBorder="1" applyAlignment="1">
      <alignment horizontal="center" vertical="center" wrapText="1"/>
    </xf>
    <xf numFmtId="4" fontId="1" fillId="6" borderId="135" xfId="12" applyNumberFormat="1" applyFont="1" applyFill="1" applyBorder="1" applyAlignment="1">
      <alignment horizontal="center" vertical="center" wrapText="1"/>
    </xf>
    <xf numFmtId="4" fontId="1" fillId="6" borderId="29" xfId="12" applyNumberFormat="1" applyFont="1" applyFill="1" applyBorder="1" applyAlignment="1">
      <alignment horizontal="center" vertical="center" wrapText="1"/>
    </xf>
    <xf numFmtId="4" fontId="1" fillId="6" borderId="36" xfId="12" applyNumberFormat="1" applyFont="1" applyFill="1" applyBorder="1" applyAlignment="1">
      <alignment horizontal="center" vertical="center" wrapText="1"/>
    </xf>
    <xf numFmtId="4" fontId="1" fillId="6" borderId="118" xfId="12" applyNumberFormat="1" applyFont="1" applyFill="1" applyBorder="1" applyAlignment="1">
      <alignment horizontal="center" vertical="center" wrapText="1"/>
    </xf>
    <xf numFmtId="4" fontId="1" fillId="6" borderId="43" xfId="12" applyNumberFormat="1" applyFont="1" applyFill="1" applyBorder="1" applyAlignment="1">
      <alignment horizontal="center" vertical="center" wrapText="1"/>
    </xf>
    <xf numFmtId="4" fontId="9" fillId="7" borderId="122" xfId="12" applyNumberFormat="1" applyFont="1" applyFill="1" applyBorder="1" applyAlignment="1">
      <alignment horizontal="center" vertical="center" wrapText="1"/>
    </xf>
    <xf numFmtId="4" fontId="9" fillId="7" borderId="123" xfId="12" applyNumberFormat="1" applyFont="1" applyFill="1" applyBorder="1" applyAlignment="1">
      <alignment horizontal="center" vertical="center" wrapText="1"/>
    </xf>
    <xf numFmtId="4" fontId="1" fillId="6" borderId="120" xfId="12" applyNumberFormat="1" applyFont="1" applyFill="1" applyBorder="1" applyAlignment="1">
      <alignment horizontal="center" vertical="center" wrapText="1"/>
    </xf>
    <xf numFmtId="4" fontId="9" fillId="2" borderId="5" xfId="10" applyNumberFormat="1" applyFont="1" applyFill="1" applyBorder="1" applyAlignment="1">
      <alignment horizontal="center" vertical="center" wrapText="1"/>
    </xf>
    <xf numFmtId="4" fontId="9" fillId="2" borderId="6" xfId="10" applyNumberFormat="1" applyFont="1" applyFill="1" applyBorder="1" applyAlignment="1">
      <alignment horizontal="center" vertical="center" wrapText="1"/>
    </xf>
    <xf numFmtId="4" fontId="9" fillId="2" borderId="7" xfId="10" applyNumberFormat="1" applyFont="1" applyFill="1" applyBorder="1" applyAlignment="1">
      <alignment horizontal="center" vertical="center" wrapText="1"/>
    </xf>
    <xf numFmtId="4" fontId="9" fillId="2" borderId="8" xfId="10" applyNumberFormat="1" applyFont="1" applyFill="1" applyBorder="1" applyAlignment="1">
      <alignment horizontal="center" vertical="center" wrapText="1"/>
    </xf>
    <xf numFmtId="4" fontId="1" fillId="6" borderId="16" xfId="12" applyNumberFormat="1" applyFont="1" applyFill="1" applyBorder="1" applyAlignment="1">
      <alignment horizontal="center" vertical="center" wrapText="1"/>
    </xf>
    <xf numFmtId="0" fontId="9" fillId="3" borderId="0" xfId="9" applyFont="1" applyFill="1" applyBorder="1" applyAlignment="1">
      <alignment vertical="center"/>
    </xf>
    <xf numFmtId="0" fontId="1" fillId="4" borderId="0" xfId="33" applyFont="1" applyFill="1" applyBorder="1"/>
    <xf numFmtId="0" fontId="9" fillId="0" borderId="0" xfId="33" applyFont="1" applyFill="1" applyBorder="1" applyAlignment="1">
      <alignment horizontal="center" vertical="top"/>
    </xf>
    <xf numFmtId="4" fontId="1" fillId="6" borderId="31" xfId="33" applyNumberFormat="1" applyFont="1" applyFill="1" applyBorder="1" applyAlignment="1">
      <alignment horizontal="right"/>
    </xf>
    <xf numFmtId="4" fontId="1" fillId="0" borderId="193" xfId="33" applyNumberFormat="1" applyFont="1" applyFill="1" applyBorder="1" applyAlignment="1">
      <alignment horizontal="right"/>
    </xf>
    <xf numFmtId="4" fontId="1" fillId="0" borderId="261" xfId="33" applyNumberFormat="1" applyFont="1" applyFill="1" applyBorder="1" applyAlignment="1">
      <alignment horizontal="right"/>
    </xf>
    <xf numFmtId="4" fontId="1" fillId="6" borderId="135" xfId="33" applyNumberFormat="1" applyFont="1" applyFill="1" applyBorder="1" applyAlignment="1">
      <alignment horizontal="right"/>
    </xf>
    <xf numFmtId="4" fontId="1" fillId="0" borderId="260" xfId="33" applyNumberFormat="1" applyFont="1" applyFill="1" applyBorder="1" applyAlignment="1">
      <alignment horizontal="right"/>
    </xf>
    <xf numFmtId="4" fontId="1" fillId="0" borderId="262" xfId="33" applyNumberFormat="1" applyFont="1" applyFill="1" applyBorder="1" applyAlignment="1">
      <alignment horizontal="right"/>
    </xf>
    <xf numFmtId="4" fontId="1" fillId="0" borderId="117" xfId="33" applyNumberFormat="1" applyFont="1" applyFill="1" applyBorder="1" applyAlignment="1">
      <alignment horizontal="right"/>
    </xf>
    <xf numFmtId="4" fontId="1" fillId="0" borderId="202" xfId="33" applyNumberFormat="1" applyFont="1" applyFill="1" applyBorder="1" applyAlignment="1">
      <alignment horizontal="right"/>
    </xf>
    <xf numFmtId="4" fontId="1" fillId="6" borderId="69" xfId="33" applyNumberFormat="1" applyFont="1" applyFill="1" applyBorder="1" applyAlignment="1">
      <alignment horizontal="right"/>
    </xf>
    <xf numFmtId="4" fontId="1" fillId="0" borderId="263" xfId="33" applyNumberFormat="1" applyFont="1" applyFill="1" applyBorder="1" applyAlignment="1">
      <alignment horizontal="right"/>
    </xf>
    <xf numFmtId="4" fontId="1" fillId="0" borderId="243" xfId="33" applyNumberFormat="1" applyFont="1" applyFill="1" applyBorder="1" applyAlignment="1">
      <alignment horizontal="right"/>
    </xf>
    <xf numFmtId="4" fontId="1" fillId="0" borderId="115" xfId="33" applyNumberFormat="1" applyFont="1" applyFill="1" applyBorder="1" applyAlignment="1">
      <alignment horizontal="right"/>
    </xf>
    <xf numFmtId="4" fontId="1" fillId="6" borderId="50" xfId="33" applyNumberFormat="1" applyFont="1" applyFill="1" applyBorder="1" applyAlignment="1">
      <alignment horizontal="right"/>
    </xf>
    <xf numFmtId="4" fontId="1" fillId="0" borderId="208" xfId="33" applyNumberFormat="1" applyFont="1" applyFill="1" applyBorder="1" applyAlignment="1">
      <alignment horizontal="right"/>
    </xf>
    <xf numFmtId="4" fontId="1" fillId="0" borderId="141" xfId="33" applyNumberFormat="1" applyFont="1" applyFill="1" applyBorder="1" applyAlignment="1">
      <alignment horizontal="right"/>
    </xf>
    <xf numFmtId="4" fontId="1" fillId="0" borderId="54" xfId="33" applyNumberFormat="1" applyFont="1" applyFill="1" applyBorder="1" applyAlignment="1">
      <alignment horizontal="right"/>
    </xf>
    <xf numFmtId="4" fontId="1" fillId="0" borderId="238" xfId="33" applyNumberFormat="1" applyFont="1" applyFill="1" applyBorder="1" applyAlignment="1">
      <alignment horizontal="right"/>
    </xf>
    <xf numFmtId="4" fontId="1" fillId="0" borderId="264" xfId="33" applyNumberFormat="1" applyFont="1" applyFill="1" applyBorder="1" applyAlignment="1">
      <alignment horizontal="right"/>
    </xf>
    <xf numFmtId="4" fontId="1" fillId="0" borderId="240" xfId="33" applyNumberFormat="1" applyFont="1" applyFill="1" applyBorder="1" applyAlignment="1">
      <alignment horizontal="right"/>
    </xf>
    <xf numFmtId="4" fontId="1" fillId="6" borderId="193" xfId="33" applyNumberFormat="1" applyFont="1" applyFill="1" applyBorder="1" applyAlignment="1">
      <alignment horizontal="right"/>
    </xf>
    <xf numFmtId="4" fontId="1" fillId="6" borderId="265" xfId="33" applyNumberFormat="1" applyFont="1" applyFill="1" applyBorder="1" applyAlignment="1">
      <alignment horizontal="right"/>
    </xf>
    <xf numFmtId="4" fontId="1" fillId="0" borderId="265" xfId="33" applyNumberFormat="1" applyFont="1" applyFill="1" applyBorder="1" applyAlignment="1">
      <alignment horizontal="right"/>
    </xf>
    <xf numFmtId="4" fontId="1" fillId="6" borderId="132" xfId="33" applyNumberFormat="1" applyFont="1" applyFill="1" applyBorder="1" applyAlignment="1">
      <alignment horizontal="right"/>
    </xf>
    <xf numFmtId="4" fontId="1" fillId="0" borderId="129" xfId="33" applyNumberFormat="1" applyFont="1" applyFill="1" applyBorder="1" applyAlignment="1">
      <alignment horizontal="right"/>
    </xf>
    <xf numFmtId="4" fontId="1" fillId="0" borderId="266" xfId="33" applyNumberFormat="1" applyFont="1" applyFill="1" applyBorder="1" applyAlignment="1">
      <alignment horizontal="right"/>
    </xf>
    <xf numFmtId="4" fontId="1" fillId="0" borderId="267" xfId="33" applyNumberFormat="1" applyFont="1" applyFill="1" applyBorder="1" applyAlignment="1">
      <alignment horizontal="right"/>
    </xf>
    <xf numFmtId="4" fontId="1" fillId="0" borderId="256" xfId="33" applyNumberFormat="1" applyFont="1" applyFill="1" applyBorder="1" applyAlignment="1">
      <alignment horizontal="right"/>
    </xf>
    <xf numFmtId="4" fontId="1" fillId="6" borderId="253" xfId="33" applyNumberFormat="1" applyFont="1" applyFill="1" applyBorder="1" applyAlignment="1">
      <alignment horizontal="right"/>
    </xf>
    <xf numFmtId="4" fontId="1" fillId="0" borderId="232" xfId="33" applyNumberFormat="1" applyFont="1" applyFill="1" applyBorder="1" applyAlignment="1">
      <alignment horizontal="right"/>
    </xf>
    <xf numFmtId="4" fontId="1" fillId="6" borderId="269" xfId="33" applyNumberFormat="1" applyFont="1" applyFill="1" applyBorder="1" applyAlignment="1">
      <alignment horizontal="right"/>
    </xf>
    <xf numFmtId="4" fontId="1" fillId="0" borderId="239" xfId="33" applyNumberFormat="1" applyFont="1" applyFill="1" applyBorder="1" applyAlignment="1">
      <alignment horizontal="right"/>
    </xf>
    <xf numFmtId="4" fontId="1" fillId="6" borderId="260" xfId="33" applyNumberFormat="1" applyFont="1" applyFill="1" applyBorder="1" applyAlignment="1">
      <alignment horizontal="right"/>
    </xf>
    <xf numFmtId="4" fontId="1" fillId="0" borderId="235" xfId="33" applyNumberFormat="1" applyFont="1" applyFill="1" applyBorder="1" applyAlignment="1">
      <alignment horizontal="right"/>
    </xf>
    <xf numFmtId="4" fontId="1" fillId="6" borderId="208" xfId="33" applyNumberFormat="1" applyFont="1" applyFill="1" applyBorder="1" applyAlignment="1">
      <alignment horizontal="right"/>
    </xf>
    <xf numFmtId="4" fontId="1" fillId="0" borderId="236" xfId="33" applyNumberFormat="1" applyFont="1" applyFill="1" applyBorder="1" applyAlignment="1">
      <alignment horizontal="right"/>
    </xf>
    <xf numFmtId="4" fontId="1" fillId="0" borderId="241" xfId="33" applyNumberFormat="1" applyFont="1" applyFill="1" applyBorder="1" applyAlignment="1">
      <alignment horizontal="right"/>
    </xf>
    <xf numFmtId="4" fontId="1" fillId="6" borderId="270" xfId="33" applyNumberFormat="1" applyFont="1" applyFill="1" applyBorder="1" applyAlignment="1">
      <alignment horizontal="right"/>
    </xf>
    <xf numFmtId="4" fontId="1" fillId="4" borderId="39" xfId="33" applyNumberFormat="1" applyFont="1" applyFill="1" applyBorder="1" applyAlignment="1">
      <alignment horizontal="right"/>
    </xf>
    <xf numFmtId="4" fontId="1" fillId="0" borderId="234" xfId="33" applyNumberFormat="1" applyFont="1" applyFill="1" applyBorder="1" applyAlignment="1">
      <alignment horizontal="right"/>
    </xf>
    <xf numFmtId="4" fontId="1" fillId="4" borderId="57" xfId="33" applyNumberFormat="1" applyFont="1" applyFill="1" applyBorder="1" applyAlignment="1">
      <alignment horizontal="right"/>
    </xf>
    <xf numFmtId="4" fontId="1" fillId="6" borderId="271" xfId="33" applyNumberFormat="1" applyFont="1" applyFill="1" applyBorder="1" applyAlignment="1">
      <alignment horizontal="right"/>
    </xf>
    <xf numFmtId="4" fontId="1" fillId="0" borderId="158" xfId="33" applyNumberFormat="1" applyFont="1" applyFill="1" applyBorder="1" applyAlignment="1">
      <alignment horizontal="right"/>
    </xf>
    <xf numFmtId="4" fontId="1" fillId="0" borderId="159" xfId="33" applyNumberFormat="1" applyFont="1" applyFill="1" applyBorder="1" applyAlignment="1">
      <alignment horizontal="right"/>
    </xf>
    <xf numFmtId="4" fontId="1" fillId="6" borderId="243" xfId="33" applyNumberFormat="1" applyFont="1" applyFill="1" applyBorder="1" applyAlignment="1">
      <alignment horizontal="right"/>
    </xf>
    <xf numFmtId="4" fontId="1" fillId="11" borderId="207" xfId="33" applyNumberFormat="1" applyFont="1" applyFill="1" applyBorder="1"/>
    <xf numFmtId="4" fontId="1" fillId="11" borderId="199" xfId="33" applyNumberFormat="1" applyFont="1" applyFill="1" applyBorder="1"/>
    <xf numFmtId="4" fontId="9" fillId="7" borderId="126" xfId="8" applyNumberFormat="1" applyFont="1" applyFill="1" applyBorder="1" applyAlignment="1">
      <alignment vertical="center"/>
    </xf>
    <xf numFmtId="4" fontId="9" fillId="7" borderId="244" xfId="8" applyNumberFormat="1" applyFont="1" applyFill="1" applyBorder="1" applyAlignment="1">
      <alignment vertical="center"/>
    </xf>
    <xf numFmtId="4" fontId="9" fillId="7" borderId="15" xfId="8" applyNumberFormat="1" applyFont="1" applyFill="1" applyBorder="1" applyAlignment="1">
      <alignment vertical="center"/>
    </xf>
    <xf numFmtId="4" fontId="9" fillId="3" borderId="126" xfId="8" applyNumberFormat="1" applyFont="1" applyFill="1" applyBorder="1"/>
    <xf numFmtId="4" fontId="9" fillId="3" borderId="246" xfId="8" applyNumberFormat="1" applyFont="1" applyFill="1" applyBorder="1"/>
    <xf numFmtId="4" fontId="1" fillId="4" borderId="0" xfId="33" applyNumberFormat="1" applyFont="1" applyFill="1" applyAlignment="1">
      <alignment horizontal="center" vertical="top"/>
    </xf>
    <xf numFmtId="0" fontId="1" fillId="4" borderId="0" xfId="33" applyFont="1" applyFill="1" applyAlignment="1">
      <alignment horizontal="left" vertical="top"/>
    </xf>
  </cellXfs>
  <cellStyles count="34">
    <cellStyle name="Hipervínculo_2.1.26. 2008-2010.Ppales.rdos._tipo establec._especie" xfId="4"/>
    <cellStyle name="Normal" xfId="0" builtinId="0"/>
    <cellStyle name="Normal 10" xfId="16"/>
    <cellStyle name="Normal 10_2.3.4. 2020_04_Peces_fase_especie" xfId="26"/>
    <cellStyle name="Normal 11" xfId="23"/>
    <cellStyle name="Normal 12" xfId="33"/>
    <cellStyle name="Normal 2" xfId="5"/>
    <cellStyle name="Normal 2_2.1.16. 2008-2010.Ppales.macrom._tipo acui._establec" xfId="1"/>
    <cellStyle name="Normal 3" xfId="9"/>
    <cellStyle name="Normal 3 2" xfId="24"/>
    <cellStyle name="Normal 3_2.3.4. 2020_04_Peces_fase_especie" xfId="27"/>
    <cellStyle name="Normal 4" xfId="15"/>
    <cellStyle name="Normal 4 2" xfId="25"/>
    <cellStyle name="Normal 4_2.3.4. 2020_04_Peces_fase_especie" xfId="28"/>
    <cellStyle name="Normal 5" xfId="17"/>
    <cellStyle name="Normal 5_2.3.4. 2020_04_Peces_fase_especie" xfId="29"/>
    <cellStyle name="Normal 6" xfId="18"/>
    <cellStyle name="Normal 6_2.3.4. 2020_04_Peces_fase_especie" xfId="30"/>
    <cellStyle name="Normal 7" xfId="19"/>
    <cellStyle name="Normal 7_2.3.4. 2020_04_Peces_fase_especie" xfId="31"/>
    <cellStyle name="Normal 8" xfId="20"/>
    <cellStyle name="Normal 8_2.3.4. 2020_04_Peces_fase_especie" xfId="32"/>
    <cellStyle name="Normal 9" xfId="21"/>
    <cellStyle name="Normal_2.1.26. 2008-2010.Ppales.rdos._tipo establec._especie" xfId="2"/>
    <cellStyle name="Normal_acu_resto tablas_28mar07" xfId="14"/>
    <cellStyle name="Normal_acu_resto tablas_28mar07_6 cubos 02-10 2.3.6 Prod_peces_fase_especie_CCAA_10 2" xfId="11"/>
    <cellStyle name="Normal_acu_resto tablas_28mar07_6 cubos 02-10 2.3.6 Prod_peces_fase_especie_CCAA_10_2010_04_Peces_fase_especie_CA" xfId="7"/>
    <cellStyle name="Normal_acu_usos_2005_6 cubos 02-10 2.3.6 Prod_peces_fase_especie_CCAA_10 2" xfId="10"/>
    <cellStyle name="Normal_acu_usos_2005_6 cubos 02-10 2.3.6 Prod_peces_fase_especie_CCAA_10_2010_04_Peces_fase_especie_CA" xfId="6"/>
    <cellStyle name="Normal_Desglose" xfId="22"/>
    <cellStyle name="Normal_Lista Tablas_1" xfId="3"/>
    <cellStyle name="Normal_PRODUCCIÓN_6 cubos 02-10 2.3.6 Prod_peces_fase_especie_CCAA_10 2" xfId="12"/>
    <cellStyle name="Normal_PRODUCCIÓN_6 cubos 02-10 2.3.6 Prod_peces_fase_especie_CCAA_10_2010_04_Peces_fase_especie_CA" xfId="8"/>
    <cellStyle name="Porcentual 2" xfId="1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INDEACU/INDEACU%202020-2021(P)_2021-2022(P)/INDEACU%202021-2022(P)/121223_TABLAS%20GALICIA/Versi&#243;n%202/2.3.4.%202022_04_Peces_fase_especie_SE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9" width="11.42578125" style="1" customWidth="1"/>
    <col min="10" max="256" width="11.42578125" style="1"/>
    <col min="257" max="258" width="3.140625" style="1" customWidth="1"/>
    <col min="259" max="259" width="9.28515625" style="1" customWidth="1"/>
    <col min="260" max="265" width="11.42578125" style="1" customWidth="1"/>
    <col min="266" max="512" width="11.42578125" style="1"/>
    <col min="513" max="514" width="3.140625" style="1" customWidth="1"/>
    <col min="515" max="515" width="9.28515625" style="1" customWidth="1"/>
    <col min="516" max="521" width="11.42578125" style="1" customWidth="1"/>
    <col min="522" max="768" width="11.42578125" style="1"/>
    <col min="769" max="770" width="3.140625" style="1" customWidth="1"/>
    <col min="771" max="771" width="9.28515625" style="1" customWidth="1"/>
    <col min="772" max="777" width="11.42578125" style="1" customWidth="1"/>
    <col min="778" max="1024" width="11.42578125" style="1"/>
    <col min="1025" max="1026" width="3.140625" style="1" customWidth="1"/>
    <col min="1027" max="1027" width="9.28515625" style="1" customWidth="1"/>
    <col min="1028" max="1033" width="11.42578125" style="1" customWidth="1"/>
    <col min="1034" max="1280" width="11.42578125" style="1"/>
    <col min="1281" max="1282" width="3.140625" style="1" customWidth="1"/>
    <col min="1283" max="1283" width="9.28515625" style="1" customWidth="1"/>
    <col min="1284" max="1289" width="11.42578125" style="1" customWidth="1"/>
    <col min="1290" max="1536" width="11.42578125" style="1"/>
    <col min="1537" max="1538" width="3.140625" style="1" customWidth="1"/>
    <col min="1539" max="1539" width="9.28515625" style="1" customWidth="1"/>
    <col min="1540" max="1545" width="11.42578125" style="1" customWidth="1"/>
    <col min="1546" max="1792" width="11.42578125" style="1"/>
    <col min="1793" max="1794" width="3.140625" style="1" customWidth="1"/>
    <col min="1795" max="1795" width="9.28515625" style="1" customWidth="1"/>
    <col min="1796" max="1801" width="11.42578125" style="1" customWidth="1"/>
    <col min="1802" max="2048" width="11.42578125" style="1"/>
    <col min="2049" max="2050" width="3.140625" style="1" customWidth="1"/>
    <col min="2051" max="2051" width="9.28515625" style="1" customWidth="1"/>
    <col min="2052" max="2057" width="11.42578125" style="1" customWidth="1"/>
    <col min="2058" max="2304" width="11.42578125" style="1"/>
    <col min="2305" max="2306" width="3.140625" style="1" customWidth="1"/>
    <col min="2307" max="2307" width="9.28515625" style="1" customWidth="1"/>
    <col min="2308" max="2313" width="11.42578125" style="1" customWidth="1"/>
    <col min="2314" max="2560" width="11.42578125" style="1"/>
    <col min="2561" max="2562" width="3.140625" style="1" customWidth="1"/>
    <col min="2563" max="2563" width="9.28515625" style="1" customWidth="1"/>
    <col min="2564" max="2569" width="11.42578125" style="1" customWidth="1"/>
    <col min="2570" max="2816" width="11.42578125" style="1"/>
    <col min="2817" max="2818" width="3.140625" style="1" customWidth="1"/>
    <col min="2819" max="2819" width="9.28515625" style="1" customWidth="1"/>
    <col min="2820" max="2825" width="11.42578125" style="1" customWidth="1"/>
    <col min="2826" max="3072" width="11.42578125" style="1"/>
    <col min="3073" max="3074" width="3.140625" style="1" customWidth="1"/>
    <col min="3075" max="3075" width="9.28515625" style="1" customWidth="1"/>
    <col min="3076" max="3081" width="11.42578125" style="1" customWidth="1"/>
    <col min="3082" max="3328" width="11.42578125" style="1"/>
    <col min="3329" max="3330" width="3.140625" style="1" customWidth="1"/>
    <col min="3331" max="3331" width="9.28515625" style="1" customWidth="1"/>
    <col min="3332" max="3337" width="11.42578125" style="1" customWidth="1"/>
    <col min="3338" max="3584" width="11.42578125" style="1"/>
    <col min="3585" max="3586" width="3.140625" style="1" customWidth="1"/>
    <col min="3587" max="3587" width="9.28515625" style="1" customWidth="1"/>
    <col min="3588" max="3593" width="11.42578125" style="1" customWidth="1"/>
    <col min="3594" max="3840" width="11.42578125" style="1"/>
    <col min="3841" max="3842" width="3.140625" style="1" customWidth="1"/>
    <col min="3843" max="3843" width="9.28515625" style="1" customWidth="1"/>
    <col min="3844" max="3849" width="11.42578125" style="1" customWidth="1"/>
    <col min="3850" max="4096" width="11.42578125" style="1"/>
    <col min="4097" max="4098" width="3.140625" style="1" customWidth="1"/>
    <col min="4099" max="4099" width="9.28515625" style="1" customWidth="1"/>
    <col min="4100" max="4105" width="11.42578125" style="1" customWidth="1"/>
    <col min="4106" max="4352" width="11.42578125" style="1"/>
    <col min="4353" max="4354" width="3.140625" style="1" customWidth="1"/>
    <col min="4355" max="4355" width="9.28515625" style="1" customWidth="1"/>
    <col min="4356" max="4361" width="11.42578125" style="1" customWidth="1"/>
    <col min="4362" max="4608" width="11.42578125" style="1"/>
    <col min="4609" max="4610" width="3.140625" style="1" customWidth="1"/>
    <col min="4611" max="4611" width="9.28515625" style="1" customWidth="1"/>
    <col min="4612" max="4617" width="11.42578125" style="1" customWidth="1"/>
    <col min="4618" max="4864" width="11.42578125" style="1"/>
    <col min="4865" max="4866" width="3.140625" style="1" customWidth="1"/>
    <col min="4867" max="4867" width="9.28515625" style="1" customWidth="1"/>
    <col min="4868" max="4873" width="11.42578125" style="1" customWidth="1"/>
    <col min="4874" max="5120" width="11.42578125" style="1"/>
    <col min="5121" max="5122" width="3.140625" style="1" customWidth="1"/>
    <col min="5123" max="5123" width="9.28515625" style="1" customWidth="1"/>
    <col min="5124" max="5129" width="11.42578125" style="1" customWidth="1"/>
    <col min="5130" max="5376" width="11.42578125" style="1"/>
    <col min="5377" max="5378" width="3.140625" style="1" customWidth="1"/>
    <col min="5379" max="5379" width="9.28515625" style="1" customWidth="1"/>
    <col min="5380" max="5385" width="11.42578125" style="1" customWidth="1"/>
    <col min="5386" max="5632" width="11.42578125" style="1"/>
    <col min="5633" max="5634" width="3.140625" style="1" customWidth="1"/>
    <col min="5635" max="5635" width="9.28515625" style="1" customWidth="1"/>
    <col min="5636" max="5641" width="11.42578125" style="1" customWidth="1"/>
    <col min="5642" max="5888" width="11.42578125" style="1"/>
    <col min="5889" max="5890" width="3.140625" style="1" customWidth="1"/>
    <col min="5891" max="5891" width="9.28515625" style="1" customWidth="1"/>
    <col min="5892" max="5897" width="11.42578125" style="1" customWidth="1"/>
    <col min="5898" max="6144" width="11.42578125" style="1"/>
    <col min="6145" max="6146" width="3.140625" style="1" customWidth="1"/>
    <col min="6147" max="6147" width="9.28515625" style="1" customWidth="1"/>
    <col min="6148" max="6153" width="11.42578125" style="1" customWidth="1"/>
    <col min="6154" max="6400" width="11.42578125" style="1"/>
    <col min="6401" max="6402" width="3.140625" style="1" customWidth="1"/>
    <col min="6403" max="6403" width="9.28515625" style="1" customWidth="1"/>
    <col min="6404" max="6409" width="11.42578125" style="1" customWidth="1"/>
    <col min="6410" max="6656" width="11.42578125" style="1"/>
    <col min="6657" max="6658" width="3.140625" style="1" customWidth="1"/>
    <col min="6659" max="6659" width="9.28515625" style="1" customWidth="1"/>
    <col min="6660" max="6665" width="11.42578125" style="1" customWidth="1"/>
    <col min="6666" max="6912" width="11.42578125" style="1"/>
    <col min="6913" max="6914" width="3.140625" style="1" customWidth="1"/>
    <col min="6915" max="6915" width="9.28515625" style="1" customWidth="1"/>
    <col min="6916" max="6921" width="11.42578125" style="1" customWidth="1"/>
    <col min="6922" max="7168" width="11.42578125" style="1"/>
    <col min="7169" max="7170" width="3.140625" style="1" customWidth="1"/>
    <col min="7171" max="7171" width="9.28515625" style="1" customWidth="1"/>
    <col min="7172" max="7177" width="11.42578125" style="1" customWidth="1"/>
    <col min="7178" max="7424" width="11.42578125" style="1"/>
    <col min="7425" max="7426" width="3.140625" style="1" customWidth="1"/>
    <col min="7427" max="7427" width="9.28515625" style="1" customWidth="1"/>
    <col min="7428" max="7433" width="11.42578125" style="1" customWidth="1"/>
    <col min="7434" max="7680" width="11.42578125" style="1"/>
    <col min="7681" max="7682" width="3.140625" style="1" customWidth="1"/>
    <col min="7683" max="7683" width="9.28515625" style="1" customWidth="1"/>
    <col min="7684" max="7689" width="11.42578125" style="1" customWidth="1"/>
    <col min="7690" max="7936" width="11.42578125" style="1"/>
    <col min="7937" max="7938" width="3.140625" style="1" customWidth="1"/>
    <col min="7939" max="7939" width="9.28515625" style="1" customWidth="1"/>
    <col min="7940" max="7945" width="11.42578125" style="1" customWidth="1"/>
    <col min="7946" max="8192" width="11.42578125" style="1"/>
    <col min="8193" max="8194" width="3.140625" style="1" customWidth="1"/>
    <col min="8195" max="8195" width="9.28515625" style="1" customWidth="1"/>
    <col min="8196" max="8201" width="11.42578125" style="1" customWidth="1"/>
    <col min="8202" max="8448" width="11.42578125" style="1"/>
    <col min="8449" max="8450" width="3.140625" style="1" customWidth="1"/>
    <col min="8451" max="8451" width="9.28515625" style="1" customWidth="1"/>
    <col min="8452" max="8457" width="11.42578125" style="1" customWidth="1"/>
    <col min="8458" max="8704" width="11.42578125" style="1"/>
    <col min="8705" max="8706" width="3.140625" style="1" customWidth="1"/>
    <col min="8707" max="8707" width="9.28515625" style="1" customWidth="1"/>
    <col min="8708" max="8713" width="11.42578125" style="1" customWidth="1"/>
    <col min="8714" max="8960" width="11.42578125" style="1"/>
    <col min="8961" max="8962" width="3.140625" style="1" customWidth="1"/>
    <col min="8963" max="8963" width="9.28515625" style="1" customWidth="1"/>
    <col min="8964" max="8969" width="11.42578125" style="1" customWidth="1"/>
    <col min="8970" max="9216" width="11.42578125" style="1"/>
    <col min="9217" max="9218" width="3.140625" style="1" customWidth="1"/>
    <col min="9219" max="9219" width="9.28515625" style="1" customWidth="1"/>
    <col min="9220" max="9225" width="11.42578125" style="1" customWidth="1"/>
    <col min="9226" max="9472" width="11.42578125" style="1"/>
    <col min="9473" max="9474" width="3.140625" style="1" customWidth="1"/>
    <col min="9475" max="9475" width="9.28515625" style="1" customWidth="1"/>
    <col min="9476" max="9481" width="11.42578125" style="1" customWidth="1"/>
    <col min="9482" max="9728" width="11.42578125" style="1"/>
    <col min="9729" max="9730" width="3.140625" style="1" customWidth="1"/>
    <col min="9731" max="9731" width="9.28515625" style="1" customWidth="1"/>
    <col min="9732" max="9737" width="11.42578125" style="1" customWidth="1"/>
    <col min="9738" max="9984" width="11.42578125" style="1"/>
    <col min="9985" max="9986" width="3.140625" style="1" customWidth="1"/>
    <col min="9987" max="9987" width="9.28515625" style="1" customWidth="1"/>
    <col min="9988" max="9993" width="11.4257812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9" width="11.4257812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5" width="11.4257812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1" width="11.4257812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7" width="11.4257812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3" width="11.4257812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9" width="11.4257812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5" width="11.4257812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1" width="11.4257812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7" width="11.4257812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3" width="11.4257812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9" width="11.4257812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5" width="11.4257812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1" width="11.4257812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7" width="11.4257812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3" width="11.4257812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9" width="11.4257812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5" width="11.4257812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1" width="11.4257812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7" width="11.4257812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3" width="11.4257812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9" width="11.4257812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5" width="11.4257812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1" width="11.4257812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7" width="11.42578125" style="1" customWidth="1"/>
    <col min="16138" max="16384" width="11.42578125" style="1"/>
  </cols>
  <sheetData>
    <row r="7" spans="2:9" ht="15.75" x14ac:dyDescent="0.2">
      <c r="B7" s="813" t="s">
        <v>0</v>
      </c>
      <c r="C7" s="813"/>
      <c r="D7" s="813"/>
      <c r="E7" s="813"/>
      <c r="F7" s="813"/>
      <c r="G7" s="813"/>
      <c r="H7" s="813"/>
      <c r="I7" s="813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814" t="s">
        <v>2</v>
      </c>
      <c r="D11" s="814"/>
      <c r="E11" s="814"/>
      <c r="F11" s="814"/>
      <c r="G11" s="814"/>
      <c r="H11" s="814"/>
      <c r="I11" s="814"/>
    </row>
    <row r="12" spans="2:9" ht="12.75" customHeight="1" x14ac:dyDescent="0.2">
      <c r="B12" s="2"/>
      <c r="C12" s="814"/>
      <c r="D12" s="814"/>
      <c r="E12" s="814"/>
      <c r="F12" s="814"/>
      <c r="G12" s="814"/>
      <c r="H12" s="814"/>
      <c r="I12" s="814"/>
    </row>
    <row r="13" spans="2:9" x14ac:dyDescent="0.2">
      <c r="B13" s="2"/>
      <c r="C13" s="4"/>
      <c r="D13" s="4"/>
      <c r="E13" s="4"/>
      <c r="F13" s="4"/>
      <c r="G13" s="4"/>
      <c r="H13" s="4"/>
      <c r="I13" s="5"/>
    </row>
    <row r="14" spans="2:9" s="8" customFormat="1" ht="33" customHeight="1" thickBot="1" x14ac:dyDescent="0.3">
      <c r="B14" s="6"/>
      <c r="C14" s="7" t="s">
        <v>3</v>
      </c>
      <c r="D14" s="812" t="s">
        <v>213</v>
      </c>
      <c r="E14" s="812"/>
      <c r="F14" s="812"/>
      <c r="G14" s="812"/>
      <c r="H14" s="812"/>
      <c r="I14" s="812"/>
    </row>
    <row r="15" spans="2:9" s="8" customFormat="1" ht="33" customHeight="1" thickBot="1" x14ac:dyDescent="0.3">
      <c r="B15" s="6"/>
      <c r="C15" s="7" t="s">
        <v>5</v>
      </c>
      <c r="D15" s="812" t="s">
        <v>204</v>
      </c>
      <c r="E15" s="812"/>
      <c r="F15" s="812"/>
      <c r="G15" s="812"/>
      <c r="H15" s="812"/>
      <c r="I15" s="812"/>
    </row>
    <row r="16" spans="2:9" s="8" customFormat="1" ht="33" customHeight="1" thickBot="1" x14ac:dyDescent="0.3">
      <c r="B16" s="6"/>
      <c r="C16" s="7" t="s">
        <v>7</v>
      </c>
      <c r="D16" s="812" t="s">
        <v>200</v>
      </c>
      <c r="E16" s="812"/>
      <c r="F16" s="812"/>
      <c r="G16" s="812"/>
      <c r="H16" s="812"/>
      <c r="I16" s="812"/>
    </row>
    <row r="17" spans="2:9" s="8" customFormat="1" ht="33" customHeight="1" thickBot="1" x14ac:dyDescent="0.3">
      <c r="B17" s="6"/>
      <c r="C17" s="7" t="s">
        <v>9</v>
      </c>
      <c r="D17" s="812" t="s">
        <v>193</v>
      </c>
      <c r="E17" s="812"/>
      <c r="F17" s="812"/>
      <c r="G17" s="812"/>
      <c r="H17" s="812"/>
      <c r="I17" s="812"/>
    </row>
    <row r="18" spans="2:9" s="8" customFormat="1" ht="33" customHeight="1" thickBot="1" x14ac:dyDescent="0.3">
      <c r="B18" s="6"/>
      <c r="C18" s="7" t="s">
        <v>11</v>
      </c>
      <c r="D18" s="812" t="s">
        <v>176</v>
      </c>
      <c r="E18" s="812"/>
      <c r="F18" s="812"/>
      <c r="G18" s="812"/>
      <c r="H18" s="812"/>
      <c r="I18" s="812"/>
    </row>
    <row r="19" spans="2:9" s="8" customFormat="1" ht="33" customHeight="1" thickBot="1" x14ac:dyDescent="0.3">
      <c r="B19" s="6"/>
      <c r="C19" s="7" t="s">
        <v>13</v>
      </c>
      <c r="D19" s="812" t="s">
        <v>158</v>
      </c>
      <c r="E19" s="812"/>
      <c r="F19" s="812"/>
      <c r="G19" s="812"/>
      <c r="H19" s="812"/>
      <c r="I19" s="812"/>
    </row>
    <row r="20" spans="2:9" s="8" customFormat="1" ht="33" customHeight="1" thickBot="1" x14ac:dyDescent="0.3">
      <c r="B20" s="6"/>
      <c r="C20" s="7" t="s">
        <v>15</v>
      </c>
      <c r="D20" s="812" t="s">
        <v>154</v>
      </c>
      <c r="E20" s="812"/>
      <c r="F20" s="812"/>
      <c r="G20" s="812"/>
      <c r="H20" s="812"/>
      <c r="I20" s="812"/>
    </row>
    <row r="21" spans="2:9" s="8" customFormat="1" ht="33" customHeight="1" thickBot="1" x14ac:dyDescent="0.3">
      <c r="B21" s="6"/>
      <c r="C21" s="7" t="s">
        <v>17</v>
      </c>
      <c r="D21" s="812" t="s">
        <v>4</v>
      </c>
      <c r="E21" s="812"/>
      <c r="F21" s="812"/>
      <c r="G21" s="812"/>
      <c r="H21" s="812"/>
      <c r="I21" s="812"/>
    </row>
    <row r="22" spans="2:9" s="8" customFormat="1" ht="33" customHeight="1" thickBot="1" x14ac:dyDescent="0.3">
      <c r="B22" s="6"/>
      <c r="C22" s="7" t="s">
        <v>19</v>
      </c>
      <c r="D22" s="812" t="s">
        <v>6</v>
      </c>
      <c r="E22" s="812"/>
      <c r="F22" s="812"/>
      <c r="G22" s="812"/>
      <c r="H22" s="812"/>
      <c r="I22" s="812"/>
    </row>
    <row r="23" spans="2:9" s="8" customFormat="1" ht="33" customHeight="1" thickBot="1" x14ac:dyDescent="0.3">
      <c r="B23" s="6"/>
      <c r="C23" s="7" t="s">
        <v>21</v>
      </c>
      <c r="D23" s="812" t="s">
        <v>8</v>
      </c>
      <c r="E23" s="812"/>
      <c r="F23" s="812"/>
      <c r="G23" s="812"/>
      <c r="H23" s="812"/>
      <c r="I23" s="812"/>
    </row>
    <row r="24" spans="2:9" s="8" customFormat="1" ht="33" customHeight="1" thickBot="1" x14ac:dyDescent="0.3">
      <c r="B24" s="6"/>
      <c r="C24" s="7" t="s">
        <v>23</v>
      </c>
      <c r="D24" s="811" t="s">
        <v>10</v>
      </c>
      <c r="E24" s="811"/>
      <c r="F24" s="811"/>
      <c r="G24" s="811"/>
      <c r="H24" s="811"/>
      <c r="I24" s="811"/>
    </row>
    <row r="25" spans="2:9" s="8" customFormat="1" ht="33" customHeight="1" thickBot="1" x14ac:dyDescent="0.3">
      <c r="B25" s="6"/>
      <c r="C25" s="7" t="s">
        <v>25</v>
      </c>
      <c r="D25" s="811" t="s">
        <v>12</v>
      </c>
      <c r="E25" s="811"/>
      <c r="F25" s="811"/>
      <c r="G25" s="811"/>
      <c r="H25" s="811"/>
      <c r="I25" s="811"/>
    </row>
    <row r="26" spans="2:9" s="8" customFormat="1" ht="33" customHeight="1" thickBot="1" x14ac:dyDescent="0.3">
      <c r="B26" s="6"/>
      <c r="C26" s="7" t="s">
        <v>27</v>
      </c>
      <c r="D26" s="811" t="s">
        <v>14</v>
      </c>
      <c r="E26" s="811"/>
      <c r="F26" s="811"/>
      <c r="G26" s="811"/>
      <c r="H26" s="811"/>
      <c r="I26" s="811"/>
    </row>
    <row r="27" spans="2:9" s="8" customFormat="1" ht="33" customHeight="1" thickBot="1" x14ac:dyDescent="0.3">
      <c r="B27" s="6"/>
      <c r="C27" s="7" t="s">
        <v>29</v>
      </c>
      <c r="D27" s="811" t="s">
        <v>16</v>
      </c>
      <c r="E27" s="811"/>
      <c r="F27" s="811"/>
      <c r="G27" s="811"/>
      <c r="H27" s="811"/>
      <c r="I27" s="811"/>
    </row>
    <row r="28" spans="2:9" s="8" customFormat="1" ht="33" customHeight="1" thickBot="1" x14ac:dyDescent="0.3">
      <c r="B28" s="6"/>
      <c r="C28" s="7" t="s">
        <v>153</v>
      </c>
      <c r="D28" s="811" t="s">
        <v>18</v>
      </c>
      <c r="E28" s="811"/>
      <c r="F28" s="811"/>
      <c r="G28" s="811"/>
      <c r="H28" s="811"/>
      <c r="I28" s="811"/>
    </row>
    <row r="29" spans="2:9" s="8" customFormat="1" ht="33" customHeight="1" thickBot="1" x14ac:dyDescent="0.3">
      <c r="B29" s="6"/>
      <c r="C29" s="7" t="s">
        <v>157</v>
      </c>
      <c r="D29" s="811" t="s">
        <v>20</v>
      </c>
      <c r="E29" s="811"/>
      <c r="F29" s="811"/>
      <c r="G29" s="811"/>
      <c r="H29" s="811"/>
      <c r="I29" s="811"/>
    </row>
    <row r="30" spans="2:9" s="8" customFormat="1" ht="33" customHeight="1" thickBot="1" x14ac:dyDescent="0.3">
      <c r="B30" s="6"/>
      <c r="C30" s="7" t="s">
        <v>175</v>
      </c>
      <c r="D30" s="811" t="s">
        <v>22</v>
      </c>
      <c r="E30" s="811"/>
      <c r="F30" s="811"/>
      <c r="G30" s="811"/>
      <c r="H30" s="811"/>
      <c r="I30" s="811"/>
    </row>
    <row r="31" spans="2:9" s="8" customFormat="1" ht="33" customHeight="1" thickBot="1" x14ac:dyDescent="0.3">
      <c r="B31" s="6"/>
      <c r="C31" s="7" t="s">
        <v>192</v>
      </c>
      <c r="D31" s="811" t="s">
        <v>24</v>
      </c>
      <c r="E31" s="811"/>
      <c r="F31" s="811"/>
      <c r="G31" s="811"/>
      <c r="H31" s="811"/>
      <c r="I31" s="811"/>
    </row>
    <row r="32" spans="2:9" s="8" customFormat="1" ht="33" customHeight="1" thickBot="1" x14ac:dyDescent="0.3">
      <c r="B32" s="6"/>
      <c r="C32" s="7" t="s">
        <v>199</v>
      </c>
      <c r="D32" s="811" t="s">
        <v>26</v>
      </c>
      <c r="E32" s="811"/>
      <c r="F32" s="811"/>
      <c r="G32" s="811"/>
      <c r="H32" s="811"/>
      <c r="I32" s="811"/>
    </row>
    <row r="33" spans="2:9" s="8" customFormat="1" ht="33" customHeight="1" thickBot="1" x14ac:dyDescent="0.3">
      <c r="B33" s="6"/>
      <c r="C33" s="7" t="s">
        <v>205</v>
      </c>
      <c r="D33" s="811" t="s">
        <v>28</v>
      </c>
      <c r="E33" s="811"/>
      <c r="F33" s="811"/>
      <c r="G33" s="811"/>
      <c r="H33" s="811"/>
      <c r="I33" s="811"/>
    </row>
    <row r="34" spans="2:9" s="8" customFormat="1" ht="33" customHeight="1" thickBot="1" x14ac:dyDescent="0.3">
      <c r="B34" s="6"/>
      <c r="C34" s="7" t="s">
        <v>212</v>
      </c>
      <c r="D34" s="811" t="s">
        <v>30</v>
      </c>
      <c r="E34" s="811"/>
      <c r="F34" s="811"/>
      <c r="G34" s="811"/>
      <c r="H34" s="811"/>
      <c r="I34" s="811"/>
    </row>
  </sheetData>
  <mergeCells count="23"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</mergeCells>
  <hyperlinks>
    <hyperlink ref="D23:I23" location="'2013'!A1" display="Año 2013. Producción de peces. Valor y cantidad, por fase de cultivo, especie y C. A. de producción"/>
    <hyperlink ref="D25:I25" location="'2011'!A1" display="Año 2011. Producción de peces. Valor y cantidad, por fase de cultivo, especie y C. A. de producción"/>
    <hyperlink ref="D26:I26" location="'2010'!A1" display="Año 2010. Producción de peces. Valor y cantidad, por fase de cultivo, especie y C. A. de producción"/>
    <hyperlink ref="D27:I27" location="'2009'!A1" display="Año 2009. Producción de peces. Valor y cantidad, por fase de cultivo, especie y C. A. de producción"/>
    <hyperlink ref="D28:I28" location="'2008'!A1" display="Año 2008. Producción de peces. Valor y cantidad, por fase de cultivo, especie y C. A. de producción"/>
    <hyperlink ref="D29:I29" location="'2007'!A1" display="Año 2007. Producción de peces. Valor y cantidad, por fase de cultivo, especie y C. A. de producción"/>
    <hyperlink ref="D30:I30" location="'2006'!A1" display="Año 2006. Producción de peces. Valor y cantidad, por fase de cultivo, especie y C. A. de producción"/>
    <hyperlink ref="D31:I31" location="'2005'!A1" display="Año 2005. Producción de peces. Valor y cantidad, por fase de cultivo, especie y C. A. de producción"/>
    <hyperlink ref="D32:I32" location="'2004'!A1" display="Año 2004. Producción de peces. Valor y cantidad, por fase de cultivo, especie y C. A. de producción"/>
    <hyperlink ref="D33:I33" location="'2003'!A1" display="Año 2003. Producción de peces. Valor y cantidad, por fase de cultivo, especie y C. A. de producción"/>
    <hyperlink ref="D34:I34" location="'2002'!A1" display="Año 2002. Producción de peces. Valor y cantidad, por fase de cultivo, especie y C. A. de producción"/>
    <hyperlink ref="D24:I24" location="'2012'!A1" display="Año 2012. Producción de peces. Valor y cantidad, por fase de cultivo, especie y C. A. de producción"/>
    <hyperlink ref="D21:I21" location="'2015'!A1" display="Año 2015. Producción de peces. Valor y cantidad, por fase de cultivo, especie y C. A. de producción"/>
    <hyperlink ref="D22:I22" location="'2014'!A1" display="Año 2014. Producción de peces. Valor y cantidad, por fase de cultivo, especie y C. A. de producción"/>
    <hyperlink ref="D20:I20" location="'2016'!A1" display="Año 2016. Producción de peces. Valor y cantidad, por fase de cultivo, especie y C. A. de producción"/>
    <hyperlink ref="D19:I19" location="'2017'!A1" display="Año 2017. Producción de peces. Valor y cantidad, por fase de cultivo, especie y C. A. de producción"/>
    <hyperlink ref="D18:I18" location="'2018'!A1" display="Año 2018. Producción de peces. Valor y cantidad, por fase de cultivo, especie y C. A. de producción"/>
    <hyperlink ref="D17:I17" location="'2019'!A1" display="Año 2019. Producción de peces. Valor y cantidad, por fase de cultivo, especie y C. A. de producción"/>
    <hyperlink ref="D16:I16" location="'2020'!A1" display="Año 2020. Producción de peces. Valor y cantidad, por fase de cultivo, especie y C. A. de producción"/>
    <hyperlink ref="D15:I15" location="'2021'!A1" display="Año 2021. Producción de peces. Valor y cantidad, por fase de cultivo, especie y C. A. de producción"/>
    <hyperlink ref="D14:I14" location="'2022'!A1" display="Año 2022. Producción de peces. Valor y cantidad, por fase de cultivo, especie y C. A. de producción"/>
  </hyperlinks>
  <pageMargins left="0.59055118110236227" right="0.55118110236220474" top="0.55118110236220474" bottom="0.74803149606299213" header="0.31496062992125984" footer="0.31496062992125984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showGridLines="0" zoomScale="70" zoomScaleNormal="70" zoomScaleSheetLayoutView="25" workbookViewId="0">
      <selection activeCell="D14" sqref="D14:I14"/>
    </sheetView>
  </sheetViews>
  <sheetFormatPr baseColWidth="10" defaultRowHeight="12.75" x14ac:dyDescent="0.2"/>
  <cols>
    <col min="1" max="1" width="2.28515625" style="12" customWidth="1"/>
    <col min="2" max="2" width="28.140625" style="138" customWidth="1"/>
    <col min="3" max="3" width="26.28515625" style="138" bestFit="1" customWidth="1"/>
    <col min="4" max="13" width="16.140625" style="138" customWidth="1"/>
    <col min="14" max="16" width="27.140625" style="12" bestFit="1" customWidth="1"/>
    <col min="17" max="17" width="17.7109375" style="12" bestFit="1" customWidth="1"/>
    <col min="18" max="18" width="14" style="12" bestFit="1" customWidth="1"/>
    <col min="19" max="19" width="17.42578125" style="12" bestFit="1" customWidth="1"/>
    <col min="20" max="20" width="14.28515625" style="12" bestFit="1" customWidth="1"/>
    <col min="21" max="21" width="17.42578125" style="12" bestFit="1" customWidth="1"/>
    <col min="22" max="22" width="14.28515625" style="12" bestFit="1" customWidth="1"/>
    <col min="23" max="23" width="17.42578125" style="12" bestFit="1" customWidth="1"/>
    <col min="24" max="24" width="14.28515625" style="12" bestFit="1" customWidth="1"/>
    <col min="25" max="25" width="17.7109375" style="12" bestFit="1" customWidth="1"/>
    <col min="26" max="26" width="14.5703125" style="12" bestFit="1" customWidth="1"/>
    <col min="27" max="27" width="17.42578125" style="12" bestFit="1" customWidth="1"/>
    <col min="28" max="28" width="14.28515625" style="12" bestFit="1" customWidth="1"/>
    <col min="29" max="29" width="17.42578125" style="12" bestFit="1" customWidth="1"/>
    <col min="30" max="30" width="14.28515625" style="12" bestFit="1" customWidth="1"/>
    <col min="31" max="31" width="15.42578125" style="12" bestFit="1" customWidth="1"/>
    <col min="32" max="32" width="12.42578125" style="12" bestFit="1" customWidth="1"/>
    <col min="33" max="33" width="15.140625" style="12" bestFit="1" customWidth="1"/>
    <col min="34" max="34" width="12.140625" style="12" bestFit="1" customWidth="1"/>
    <col min="35" max="35" width="14.42578125" style="12" bestFit="1" customWidth="1"/>
    <col min="36" max="256" width="11.42578125" style="12"/>
    <col min="257" max="257" width="2.28515625" style="12" customWidth="1"/>
    <col min="258" max="258" width="28.140625" style="12" customWidth="1"/>
    <col min="259" max="259" width="26.28515625" style="12" bestFit="1" customWidth="1"/>
    <col min="260" max="269" width="16.140625" style="12" customWidth="1"/>
    <col min="270" max="272" width="27.140625" style="12" bestFit="1" customWidth="1"/>
    <col min="273" max="273" width="17.7109375" style="12" bestFit="1" customWidth="1"/>
    <col min="274" max="274" width="14" style="12" bestFit="1" customWidth="1"/>
    <col min="275" max="275" width="17.42578125" style="12" bestFit="1" customWidth="1"/>
    <col min="276" max="276" width="14.28515625" style="12" bestFit="1" customWidth="1"/>
    <col min="277" max="277" width="17.42578125" style="12" bestFit="1" customWidth="1"/>
    <col min="278" max="278" width="14.28515625" style="12" bestFit="1" customWidth="1"/>
    <col min="279" max="279" width="17.42578125" style="12" bestFit="1" customWidth="1"/>
    <col min="280" max="280" width="14.28515625" style="12" bestFit="1" customWidth="1"/>
    <col min="281" max="281" width="17.7109375" style="12" bestFit="1" customWidth="1"/>
    <col min="282" max="282" width="14.5703125" style="12" bestFit="1" customWidth="1"/>
    <col min="283" max="283" width="17.42578125" style="12" bestFit="1" customWidth="1"/>
    <col min="284" max="284" width="14.28515625" style="12" bestFit="1" customWidth="1"/>
    <col min="285" max="285" width="17.42578125" style="12" bestFit="1" customWidth="1"/>
    <col min="286" max="286" width="14.28515625" style="12" bestFit="1" customWidth="1"/>
    <col min="287" max="287" width="15.42578125" style="12" bestFit="1" customWidth="1"/>
    <col min="288" max="288" width="12.42578125" style="12" bestFit="1" customWidth="1"/>
    <col min="289" max="289" width="15.140625" style="12" bestFit="1" customWidth="1"/>
    <col min="290" max="290" width="12.140625" style="12" bestFit="1" customWidth="1"/>
    <col min="291" max="291" width="14.42578125" style="12" bestFit="1" customWidth="1"/>
    <col min="292" max="512" width="11.42578125" style="12"/>
    <col min="513" max="513" width="2.28515625" style="12" customWidth="1"/>
    <col min="514" max="514" width="28.140625" style="12" customWidth="1"/>
    <col min="515" max="515" width="26.28515625" style="12" bestFit="1" customWidth="1"/>
    <col min="516" max="525" width="16.140625" style="12" customWidth="1"/>
    <col min="526" max="528" width="27.140625" style="12" bestFit="1" customWidth="1"/>
    <col min="529" max="529" width="17.7109375" style="12" bestFit="1" customWidth="1"/>
    <col min="530" max="530" width="14" style="12" bestFit="1" customWidth="1"/>
    <col min="531" max="531" width="17.42578125" style="12" bestFit="1" customWidth="1"/>
    <col min="532" max="532" width="14.28515625" style="12" bestFit="1" customWidth="1"/>
    <col min="533" max="533" width="17.42578125" style="12" bestFit="1" customWidth="1"/>
    <col min="534" max="534" width="14.28515625" style="12" bestFit="1" customWidth="1"/>
    <col min="535" max="535" width="17.42578125" style="12" bestFit="1" customWidth="1"/>
    <col min="536" max="536" width="14.28515625" style="12" bestFit="1" customWidth="1"/>
    <col min="537" max="537" width="17.7109375" style="12" bestFit="1" customWidth="1"/>
    <col min="538" max="538" width="14.5703125" style="12" bestFit="1" customWidth="1"/>
    <col min="539" max="539" width="17.42578125" style="12" bestFit="1" customWidth="1"/>
    <col min="540" max="540" width="14.28515625" style="12" bestFit="1" customWidth="1"/>
    <col min="541" max="541" width="17.42578125" style="12" bestFit="1" customWidth="1"/>
    <col min="542" max="542" width="14.28515625" style="12" bestFit="1" customWidth="1"/>
    <col min="543" max="543" width="15.42578125" style="12" bestFit="1" customWidth="1"/>
    <col min="544" max="544" width="12.42578125" style="12" bestFit="1" customWidth="1"/>
    <col min="545" max="545" width="15.140625" style="12" bestFit="1" customWidth="1"/>
    <col min="546" max="546" width="12.140625" style="12" bestFit="1" customWidth="1"/>
    <col min="547" max="547" width="14.42578125" style="12" bestFit="1" customWidth="1"/>
    <col min="548" max="768" width="11.42578125" style="12"/>
    <col min="769" max="769" width="2.28515625" style="12" customWidth="1"/>
    <col min="770" max="770" width="28.140625" style="12" customWidth="1"/>
    <col min="771" max="771" width="26.28515625" style="12" bestFit="1" customWidth="1"/>
    <col min="772" max="781" width="16.140625" style="12" customWidth="1"/>
    <col min="782" max="784" width="27.140625" style="12" bestFit="1" customWidth="1"/>
    <col min="785" max="785" width="17.7109375" style="12" bestFit="1" customWidth="1"/>
    <col min="786" max="786" width="14" style="12" bestFit="1" customWidth="1"/>
    <col min="787" max="787" width="17.42578125" style="12" bestFit="1" customWidth="1"/>
    <col min="788" max="788" width="14.28515625" style="12" bestFit="1" customWidth="1"/>
    <col min="789" max="789" width="17.42578125" style="12" bestFit="1" customWidth="1"/>
    <col min="790" max="790" width="14.28515625" style="12" bestFit="1" customWidth="1"/>
    <col min="791" max="791" width="17.42578125" style="12" bestFit="1" customWidth="1"/>
    <col min="792" max="792" width="14.28515625" style="12" bestFit="1" customWidth="1"/>
    <col min="793" max="793" width="17.7109375" style="12" bestFit="1" customWidth="1"/>
    <col min="794" max="794" width="14.5703125" style="12" bestFit="1" customWidth="1"/>
    <col min="795" max="795" width="17.42578125" style="12" bestFit="1" customWidth="1"/>
    <col min="796" max="796" width="14.28515625" style="12" bestFit="1" customWidth="1"/>
    <col min="797" max="797" width="17.42578125" style="12" bestFit="1" customWidth="1"/>
    <col min="798" max="798" width="14.28515625" style="12" bestFit="1" customWidth="1"/>
    <col min="799" max="799" width="15.42578125" style="12" bestFit="1" customWidth="1"/>
    <col min="800" max="800" width="12.42578125" style="12" bestFit="1" customWidth="1"/>
    <col min="801" max="801" width="15.140625" style="12" bestFit="1" customWidth="1"/>
    <col min="802" max="802" width="12.140625" style="12" bestFit="1" customWidth="1"/>
    <col min="803" max="803" width="14.42578125" style="12" bestFit="1" customWidth="1"/>
    <col min="804" max="1024" width="11.42578125" style="12"/>
    <col min="1025" max="1025" width="2.28515625" style="12" customWidth="1"/>
    <col min="1026" max="1026" width="28.140625" style="12" customWidth="1"/>
    <col min="1027" max="1027" width="26.28515625" style="12" bestFit="1" customWidth="1"/>
    <col min="1028" max="1037" width="16.140625" style="12" customWidth="1"/>
    <col min="1038" max="1040" width="27.140625" style="12" bestFit="1" customWidth="1"/>
    <col min="1041" max="1041" width="17.7109375" style="12" bestFit="1" customWidth="1"/>
    <col min="1042" max="1042" width="14" style="12" bestFit="1" customWidth="1"/>
    <col min="1043" max="1043" width="17.42578125" style="12" bestFit="1" customWidth="1"/>
    <col min="1044" max="1044" width="14.28515625" style="12" bestFit="1" customWidth="1"/>
    <col min="1045" max="1045" width="17.42578125" style="12" bestFit="1" customWidth="1"/>
    <col min="1046" max="1046" width="14.28515625" style="12" bestFit="1" customWidth="1"/>
    <col min="1047" max="1047" width="17.42578125" style="12" bestFit="1" customWidth="1"/>
    <col min="1048" max="1048" width="14.28515625" style="12" bestFit="1" customWidth="1"/>
    <col min="1049" max="1049" width="17.7109375" style="12" bestFit="1" customWidth="1"/>
    <col min="1050" max="1050" width="14.5703125" style="12" bestFit="1" customWidth="1"/>
    <col min="1051" max="1051" width="17.42578125" style="12" bestFit="1" customWidth="1"/>
    <col min="1052" max="1052" width="14.28515625" style="12" bestFit="1" customWidth="1"/>
    <col min="1053" max="1053" width="17.42578125" style="12" bestFit="1" customWidth="1"/>
    <col min="1054" max="1054" width="14.28515625" style="12" bestFit="1" customWidth="1"/>
    <col min="1055" max="1055" width="15.42578125" style="12" bestFit="1" customWidth="1"/>
    <col min="1056" max="1056" width="12.42578125" style="12" bestFit="1" customWidth="1"/>
    <col min="1057" max="1057" width="15.140625" style="12" bestFit="1" customWidth="1"/>
    <col min="1058" max="1058" width="12.140625" style="12" bestFit="1" customWidth="1"/>
    <col min="1059" max="1059" width="14.42578125" style="12" bestFit="1" customWidth="1"/>
    <col min="1060" max="1280" width="11.42578125" style="12"/>
    <col min="1281" max="1281" width="2.28515625" style="12" customWidth="1"/>
    <col min="1282" max="1282" width="28.140625" style="12" customWidth="1"/>
    <col min="1283" max="1283" width="26.28515625" style="12" bestFit="1" customWidth="1"/>
    <col min="1284" max="1293" width="16.140625" style="12" customWidth="1"/>
    <col min="1294" max="1296" width="27.140625" style="12" bestFit="1" customWidth="1"/>
    <col min="1297" max="1297" width="17.7109375" style="12" bestFit="1" customWidth="1"/>
    <col min="1298" max="1298" width="14" style="12" bestFit="1" customWidth="1"/>
    <col min="1299" max="1299" width="17.42578125" style="12" bestFit="1" customWidth="1"/>
    <col min="1300" max="1300" width="14.28515625" style="12" bestFit="1" customWidth="1"/>
    <col min="1301" max="1301" width="17.42578125" style="12" bestFit="1" customWidth="1"/>
    <col min="1302" max="1302" width="14.28515625" style="12" bestFit="1" customWidth="1"/>
    <col min="1303" max="1303" width="17.42578125" style="12" bestFit="1" customWidth="1"/>
    <col min="1304" max="1304" width="14.28515625" style="12" bestFit="1" customWidth="1"/>
    <col min="1305" max="1305" width="17.7109375" style="12" bestFit="1" customWidth="1"/>
    <col min="1306" max="1306" width="14.5703125" style="12" bestFit="1" customWidth="1"/>
    <col min="1307" max="1307" width="17.42578125" style="12" bestFit="1" customWidth="1"/>
    <col min="1308" max="1308" width="14.28515625" style="12" bestFit="1" customWidth="1"/>
    <col min="1309" max="1309" width="17.42578125" style="12" bestFit="1" customWidth="1"/>
    <col min="1310" max="1310" width="14.28515625" style="12" bestFit="1" customWidth="1"/>
    <col min="1311" max="1311" width="15.42578125" style="12" bestFit="1" customWidth="1"/>
    <col min="1312" max="1312" width="12.42578125" style="12" bestFit="1" customWidth="1"/>
    <col min="1313" max="1313" width="15.140625" style="12" bestFit="1" customWidth="1"/>
    <col min="1314" max="1314" width="12.140625" style="12" bestFit="1" customWidth="1"/>
    <col min="1315" max="1315" width="14.42578125" style="12" bestFit="1" customWidth="1"/>
    <col min="1316" max="1536" width="11.42578125" style="12"/>
    <col min="1537" max="1537" width="2.28515625" style="12" customWidth="1"/>
    <col min="1538" max="1538" width="28.140625" style="12" customWidth="1"/>
    <col min="1539" max="1539" width="26.28515625" style="12" bestFit="1" customWidth="1"/>
    <col min="1540" max="1549" width="16.140625" style="12" customWidth="1"/>
    <col min="1550" max="1552" width="27.140625" style="12" bestFit="1" customWidth="1"/>
    <col min="1553" max="1553" width="17.7109375" style="12" bestFit="1" customWidth="1"/>
    <col min="1554" max="1554" width="14" style="12" bestFit="1" customWidth="1"/>
    <col min="1555" max="1555" width="17.42578125" style="12" bestFit="1" customWidth="1"/>
    <col min="1556" max="1556" width="14.28515625" style="12" bestFit="1" customWidth="1"/>
    <col min="1557" max="1557" width="17.42578125" style="12" bestFit="1" customWidth="1"/>
    <col min="1558" max="1558" width="14.28515625" style="12" bestFit="1" customWidth="1"/>
    <col min="1559" max="1559" width="17.42578125" style="12" bestFit="1" customWidth="1"/>
    <col min="1560" max="1560" width="14.28515625" style="12" bestFit="1" customWidth="1"/>
    <col min="1561" max="1561" width="17.7109375" style="12" bestFit="1" customWidth="1"/>
    <col min="1562" max="1562" width="14.5703125" style="12" bestFit="1" customWidth="1"/>
    <col min="1563" max="1563" width="17.42578125" style="12" bestFit="1" customWidth="1"/>
    <col min="1564" max="1564" width="14.28515625" style="12" bestFit="1" customWidth="1"/>
    <col min="1565" max="1565" width="17.42578125" style="12" bestFit="1" customWidth="1"/>
    <col min="1566" max="1566" width="14.28515625" style="12" bestFit="1" customWidth="1"/>
    <col min="1567" max="1567" width="15.42578125" style="12" bestFit="1" customWidth="1"/>
    <col min="1568" max="1568" width="12.42578125" style="12" bestFit="1" customWidth="1"/>
    <col min="1569" max="1569" width="15.140625" style="12" bestFit="1" customWidth="1"/>
    <col min="1570" max="1570" width="12.140625" style="12" bestFit="1" customWidth="1"/>
    <col min="1571" max="1571" width="14.42578125" style="12" bestFit="1" customWidth="1"/>
    <col min="1572" max="1792" width="11.42578125" style="12"/>
    <col min="1793" max="1793" width="2.28515625" style="12" customWidth="1"/>
    <col min="1794" max="1794" width="28.140625" style="12" customWidth="1"/>
    <col min="1795" max="1795" width="26.28515625" style="12" bestFit="1" customWidth="1"/>
    <col min="1796" max="1805" width="16.140625" style="12" customWidth="1"/>
    <col min="1806" max="1808" width="27.140625" style="12" bestFit="1" customWidth="1"/>
    <col min="1809" max="1809" width="17.7109375" style="12" bestFit="1" customWidth="1"/>
    <col min="1810" max="1810" width="14" style="12" bestFit="1" customWidth="1"/>
    <col min="1811" max="1811" width="17.42578125" style="12" bestFit="1" customWidth="1"/>
    <col min="1812" max="1812" width="14.28515625" style="12" bestFit="1" customWidth="1"/>
    <col min="1813" max="1813" width="17.42578125" style="12" bestFit="1" customWidth="1"/>
    <col min="1814" max="1814" width="14.28515625" style="12" bestFit="1" customWidth="1"/>
    <col min="1815" max="1815" width="17.42578125" style="12" bestFit="1" customWidth="1"/>
    <col min="1816" max="1816" width="14.28515625" style="12" bestFit="1" customWidth="1"/>
    <col min="1817" max="1817" width="17.7109375" style="12" bestFit="1" customWidth="1"/>
    <col min="1818" max="1818" width="14.5703125" style="12" bestFit="1" customWidth="1"/>
    <col min="1819" max="1819" width="17.42578125" style="12" bestFit="1" customWidth="1"/>
    <col min="1820" max="1820" width="14.28515625" style="12" bestFit="1" customWidth="1"/>
    <col min="1821" max="1821" width="17.42578125" style="12" bestFit="1" customWidth="1"/>
    <col min="1822" max="1822" width="14.28515625" style="12" bestFit="1" customWidth="1"/>
    <col min="1823" max="1823" width="15.42578125" style="12" bestFit="1" customWidth="1"/>
    <col min="1824" max="1824" width="12.42578125" style="12" bestFit="1" customWidth="1"/>
    <col min="1825" max="1825" width="15.140625" style="12" bestFit="1" customWidth="1"/>
    <col min="1826" max="1826" width="12.140625" style="12" bestFit="1" customWidth="1"/>
    <col min="1827" max="1827" width="14.42578125" style="12" bestFit="1" customWidth="1"/>
    <col min="1828" max="2048" width="11.42578125" style="12"/>
    <col min="2049" max="2049" width="2.28515625" style="12" customWidth="1"/>
    <col min="2050" max="2050" width="28.140625" style="12" customWidth="1"/>
    <col min="2051" max="2051" width="26.28515625" style="12" bestFit="1" customWidth="1"/>
    <col min="2052" max="2061" width="16.140625" style="12" customWidth="1"/>
    <col min="2062" max="2064" width="27.140625" style="12" bestFit="1" customWidth="1"/>
    <col min="2065" max="2065" width="17.7109375" style="12" bestFit="1" customWidth="1"/>
    <col min="2066" max="2066" width="14" style="12" bestFit="1" customWidth="1"/>
    <col min="2067" max="2067" width="17.42578125" style="12" bestFit="1" customWidth="1"/>
    <col min="2068" max="2068" width="14.28515625" style="12" bestFit="1" customWidth="1"/>
    <col min="2069" max="2069" width="17.42578125" style="12" bestFit="1" customWidth="1"/>
    <col min="2070" max="2070" width="14.28515625" style="12" bestFit="1" customWidth="1"/>
    <col min="2071" max="2071" width="17.42578125" style="12" bestFit="1" customWidth="1"/>
    <col min="2072" max="2072" width="14.28515625" style="12" bestFit="1" customWidth="1"/>
    <col min="2073" max="2073" width="17.7109375" style="12" bestFit="1" customWidth="1"/>
    <col min="2074" max="2074" width="14.5703125" style="12" bestFit="1" customWidth="1"/>
    <col min="2075" max="2075" width="17.42578125" style="12" bestFit="1" customWidth="1"/>
    <col min="2076" max="2076" width="14.28515625" style="12" bestFit="1" customWidth="1"/>
    <col min="2077" max="2077" width="17.42578125" style="12" bestFit="1" customWidth="1"/>
    <col min="2078" max="2078" width="14.28515625" style="12" bestFit="1" customWidth="1"/>
    <col min="2079" max="2079" width="15.42578125" style="12" bestFit="1" customWidth="1"/>
    <col min="2080" max="2080" width="12.42578125" style="12" bestFit="1" customWidth="1"/>
    <col min="2081" max="2081" width="15.140625" style="12" bestFit="1" customWidth="1"/>
    <col min="2082" max="2082" width="12.140625" style="12" bestFit="1" customWidth="1"/>
    <col min="2083" max="2083" width="14.42578125" style="12" bestFit="1" customWidth="1"/>
    <col min="2084" max="2304" width="11.42578125" style="12"/>
    <col min="2305" max="2305" width="2.28515625" style="12" customWidth="1"/>
    <col min="2306" max="2306" width="28.140625" style="12" customWidth="1"/>
    <col min="2307" max="2307" width="26.28515625" style="12" bestFit="1" customWidth="1"/>
    <col min="2308" max="2317" width="16.140625" style="12" customWidth="1"/>
    <col min="2318" max="2320" width="27.140625" style="12" bestFit="1" customWidth="1"/>
    <col min="2321" max="2321" width="17.7109375" style="12" bestFit="1" customWidth="1"/>
    <col min="2322" max="2322" width="14" style="12" bestFit="1" customWidth="1"/>
    <col min="2323" max="2323" width="17.42578125" style="12" bestFit="1" customWidth="1"/>
    <col min="2324" max="2324" width="14.28515625" style="12" bestFit="1" customWidth="1"/>
    <col min="2325" max="2325" width="17.42578125" style="12" bestFit="1" customWidth="1"/>
    <col min="2326" max="2326" width="14.28515625" style="12" bestFit="1" customWidth="1"/>
    <col min="2327" max="2327" width="17.42578125" style="12" bestFit="1" customWidth="1"/>
    <col min="2328" max="2328" width="14.28515625" style="12" bestFit="1" customWidth="1"/>
    <col min="2329" max="2329" width="17.7109375" style="12" bestFit="1" customWidth="1"/>
    <col min="2330" max="2330" width="14.5703125" style="12" bestFit="1" customWidth="1"/>
    <col min="2331" max="2331" width="17.42578125" style="12" bestFit="1" customWidth="1"/>
    <col min="2332" max="2332" width="14.28515625" style="12" bestFit="1" customWidth="1"/>
    <col min="2333" max="2333" width="17.42578125" style="12" bestFit="1" customWidth="1"/>
    <col min="2334" max="2334" width="14.28515625" style="12" bestFit="1" customWidth="1"/>
    <col min="2335" max="2335" width="15.42578125" style="12" bestFit="1" customWidth="1"/>
    <col min="2336" max="2336" width="12.42578125" style="12" bestFit="1" customWidth="1"/>
    <col min="2337" max="2337" width="15.140625" style="12" bestFit="1" customWidth="1"/>
    <col min="2338" max="2338" width="12.140625" style="12" bestFit="1" customWidth="1"/>
    <col min="2339" max="2339" width="14.42578125" style="12" bestFit="1" customWidth="1"/>
    <col min="2340" max="2560" width="11.42578125" style="12"/>
    <col min="2561" max="2561" width="2.28515625" style="12" customWidth="1"/>
    <col min="2562" max="2562" width="28.140625" style="12" customWidth="1"/>
    <col min="2563" max="2563" width="26.28515625" style="12" bestFit="1" customWidth="1"/>
    <col min="2564" max="2573" width="16.140625" style="12" customWidth="1"/>
    <col min="2574" max="2576" width="27.140625" style="12" bestFit="1" customWidth="1"/>
    <col min="2577" max="2577" width="17.7109375" style="12" bestFit="1" customWidth="1"/>
    <col min="2578" max="2578" width="14" style="12" bestFit="1" customWidth="1"/>
    <col min="2579" max="2579" width="17.42578125" style="12" bestFit="1" customWidth="1"/>
    <col min="2580" max="2580" width="14.28515625" style="12" bestFit="1" customWidth="1"/>
    <col min="2581" max="2581" width="17.42578125" style="12" bestFit="1" customWidth="1"/>
    <col min="2582" max="2582" width="14.28515625" style="12" bestFit="1" customWidth="1"/>
    <col min="2583" max="2583" width="17.42578125" style="12" bestFit="1" customWidth="1"/>
    <col min="2584" max="2584" width="14.28515625" style="12" bestFit="1" customWidth="1"/>
    <col min="2585" max="2585" width="17.7109375" style="12" bestFit="1" customWidth="1"/>
    <col min="2586" max="2586" width="14.5703125" style="12" bestFit="1" customWidth="1"/>
    <col min="2587" max="2587" width="17.42578125" style="12" bestFit="1" customWidth="1"/>
    <col min="2588" max="2588" width="14.28515625" style="12" bestFit="1" customWidth="1"/>
    <col min="2589" max="2589" width="17.42578125" style="12" bestFit="1" customWidth="1"/>
    <col min="2590" max="2590" width="14.28515625" style="12" bestFit="1" customWidth="1"/>
    <col min="2591" max="2591" width="15.42578125" style="12" bestFit="1" customWidth="1"/>
    <col min="2592" max="2592" width="12.42578125" style="12" bestFit="1" customWidth="1"/>
    <col min="2593" max="2593" width="15.140625" style="12" bestFit="1" customWidth="1"/>
    <col min="2594" max="2594" width="12.140625" style="12" bestFit="1" customWidth="1"/>
    <col min="2595" max="2595" width="14.42578125" style="12" bestFit="1" customWidth="1"/>
    <col min="2596" max="2816" width="11.42578125" style="12"/>
    <col min="2817" max="2817" width="2.28515625" style="12" customWidth="1"/>
    <col min="2818" max="2818" width="28.140625" style="12" customWidth="1"/>
    <col min="2819" max="2819" width="26.28515625" style="12" bestFit="1" customWidth="1"/>
    <col min="2820" max="2829" width="16.140625" style="12" customWidth="1"/>
    <col min="2830" max="2832" width="27.140625" style="12" bestFit="1" customWidth="1"/>
    <col min="2833" max="2833" width="17.7109375" style="12" bestFit="1" customWidth="1"/>
    <col min="2834" max="2834" width="14" style="12" bestFit="1" customWidth="1"/>
    <col min="2835" max="2835" width="17.42578125" style="12" bestFit="1" customWidth="1"/>
    <col min="2836" max="2836" width="14.28515625" style="12" bestFit="1" customWidth="1"/>
    <col min="2837" max="2837" width="17.42578125" style="12" bestFit="1" customWidth="1"/>
    <col min="2838" max="2838" width="14.28515625" style="12" bestFit="1" customWidth="1"/>
    <col min="2839" max="2839" width="17.42578125" style="12" bestFit="1" customWidth="1"/>
    <col min="2840" max="2840" width="14.28515625" style="12" bestFit="1" customWidth="1"/>
    <col min="2841" max="2841" width="17.7109375" style="12" bestFit="1" customWidth="1"/>
    <col min="2842" max="2842" width="14.5703125" style="12" bestFit="1" customWidth="1"/>
    <col min="2843" max="2843" width="17.42578125" style="12" bestFit="1" customWidth="1"/>
    <col min="2844" max="2844" width="14.28515625" style="12" bestFit="1" customWidth="1"/>
    <col min="2845" max="2845" width="17.42578125" style="12" bestFit="1" customWidth="1"/>
    <col min="2846" max="2846" width="14.28515625" style="12" bestFit="1" customWidth="1"/>
    <col min="2847" max="2847" width="15.42578125" style="12" bestFit="1" customWidth="1"/>
    <col min="2848" max="2848" width="12.42578125" style="12" bestFit="1" customWidth="1"/>
    <col min="2849" max="2849" width="15.140625" style="12" bestFit="1" customWidth="1"/>
    <col min="2850" max="2850" width="12.140625" style="12" bestFit="1" customWidth="1"/>
    <col min="2851" max="2851" width="14.42578125" style="12" bestFit="1" customWidth="1"/>
    <col min="2852" max="3072" width="11.42578125" style="12"/>
    <col min="3073" max="3073" width="2.28515625" style="12" customWidth="1"/>
    <col min="3074" max="3074" width="28.140625" style="12" customWidth="1"/>
    <col min="3075" max="3075" width="26.28515625" style="12" bestFit="1" customWidth="1"/>
    <col min="3076" max="3085" width="16.140625" style="12" customWidth="1"/>
    <col min="3086" max="3088" width="27.140625" style="12" bestFit="1" customWidth="1"/>
    <col min="3089" max="3089" width="17.7109375" style="12" bestFit="1" customWidth="1"/>
    <col min="3090" max="3090" width="14" style="12" bestFit="1" customWidth="1"/>
    <col min="3091" max="3091" width="17.42578125" style="12" bestFit="1" customWidth="1"/>
    <col min="3092" max="3092" width="14.28515625" style="12" bestFit="1" customWidth="1"/>
    <col min="3093" max="3093" width="17.42578125" style="12" bestFit="1" customWidth="1"/>
    <col min="3094" max="3094" width="14.28515625" style="12" bestFit="1" customWidth="1"/>
    <col min="3095" max="3095" width="17.42578125" style="12" bestFit="1" customWidth="1"/>
    <col min="3096" max="3096" width="14.28515625" style="12" bestFit="1" customWidth="1"/>
    <col min="3097" max="3097" width="17.7109375" style="12" bestFit="1" customWidth="1"/>
    <col min="3098" max="3098" width="14.5703125" style="12" bestFit="1" customWidth="1"/>
    <col min="3099" max="3099" width="17.42578125" style="12" bestFit="1" customWidth="1"/>
    <col min="3100" max="3100" width="14.28515625" style="12" bestFit="1" customWidth="1"/>
    <col min="3101" max="3101" width="17.42578125" style="12" bestFit="1" customWidth="1"/>
    <col min="3102" max="3102" width="14.28515625" style="12" bestFit="1" customWidth="1"/>
    <col min="3103" max="3103" width="15.42578125" style="12" bestFit="1" customWidth="1"/>
    <col min="3104" max="3104" width="12.42578125" style="12" bestFit="1" customWidth="1"/>
    <col min="3105" max="3105" width="15.140625" style="12" bestFit="1" customWidth="1"/>
    <col min="3106" max="3106" width="12.140625" style="12" bestFit="1" customWidth="1"/>
    <col min="3107" max="3107" width="14.42578125" style="12" bestFit="1" customWidth="1"/>
    <col min="3108" max="3328" width="11.42578125" style="12"/>
    <col min="3329" max="3329" width="2.28515625" style="12" customWidth="1"/>
    <col min="3330" max="3330" width="28.140625" style="12" customWidth="1"/>
    <col min="3331" max="3331" width="26.28515625" style="12" bestFit="1" customWidth="1"/>
    <col min="3332" max="3341" width="16.140625" style="12" customWidth="1"/>
    <col min="3342" max="3344" width="27.140625" style="12" bestFit="1" customWidth="1"/>
    <col min="3345" max="3345" width="17.7109375" style="12" bestFit="1" customWidth="1"/>
    <col min="3346" max="3346" width="14" style="12" bestFit="1" customWidth="1"/>
    <col min="3347" max="3347" width="17.42578125" style="12" bestFit="1" customWidth="1"/>
    <col min="3348" max="3348" width="14.28515625" style="12" bestFit="1" customWidth="1"/>
    <col min="3349" max="3349" width="17.42578125" style="12" bestFit="1" customWidth="1"/>
    <col min="3350" max="3350" width="14.28515625" style="12" bestFit="1" customWidth="1"/>
    <col min="3351" max="3351" width="17.42578125" style="12" bestFit="1" customWidth="1"/>
    <col min="3352" max="3352" width="14.28515625" style="12" bestFit="1" customWidth="1"/>
    <col min="3353" max="3353" width="17.7109375" style="12" bestFit="1" customWidth="1"/>
    <col min="3354" max="3354" width="14.5703125" style="12" bestFit="1" customWidth="1"/>
    <col min="3355" max="3355" width="17.42578125" style="12" bestFit="1" customWidth="1"/>
    <col min="3356" max="3356" width="14.28515625" style="12" bestFit="1" customWidth="1"/>
    <col min="3357" max="3357" width="17.42578125" style="12" bestFit="1" customWidth="1"/>
    <col min="3358" max="3358" width="14.28515625" style="12" bestFit="1" customWidth="1"/>
    <col min="3359" max="3359" width="15.42578125" style="12" bestFit="1" customWidth="1"/>
    <col min="3360" max="3360" width="12.42578125" style="12" bestFit="1" customWidth="1"/>
    <col min="3361" max="3361" width="15.140625" style="12" bestFit="1" customWidth="1"/>
    <col min="3362" max="3362" width="12.140625" style="12" bestFit="1" customWidth="1"/>
    <col min="3363" max="3363" width="14.42578125" style="12" bestFit="1" customWidth="1"/>
    <col min="3364" max="3584" width="11.42578125" style="12"/>
    <col min="3585" max="3585" width="2.28515625" style="12" customWidth="1"/>
    <col min="3586" max="3586" width="28.140625" style="12" customWidth="1"/>
    <col min="3587" max="3587" width="26.28515625" style="12" bestFit="1" customWidth="1"/>
    <col min="3588" max="3597" width="16.140625" style="12" customWidth="1"/>
    <col min="3598" max="3600" width="27.140625" style="12" bestFit="1" customWidth="1"/>
    <col min="3601" max="3601" width="17.7109375" style="12" bestFit="1" customWidth="1"/>
    <col min="3602" max="3602" width="14" style="12" bestFit="1" customWidth="1"/>
    <col min="3603" max="3603" width="17.42578125" style="12" bestFit="1" customWidth="1"/>
    <col min="3604" max="3604" width="14.28515625" style="12" bestFit="1" customWidth="1"/>
    <col min="3605" max="3605" width="17.42578125" style="12" bestFit="1" customWidth="1"/>
    <col min="3606" max="3606" width="14.28515625" style="12" bestFit="1" customWidth="1"/>
    <col min="3607" max="3607" width="17.42578125" style="12" bestFit="1" customWidth="1"/>
    <col min="3608" max="3608" width="14.28515625" style="12" bestFit="1" customWidth="1"/>
    <col min="3609" max="3609" width="17.7109375" style="12" bestFit="1" customWidth="1"/>
    <col min="3610" max="3610" width="14.5703125" style="12" bestFit="1" customWidth="1"/>
    <col min="3611" max="3611" width="17.42578125" style="12" bestFit="1" customWidth="1"/>
    <col min="3612" max="3612" width="14.28515625" style="12" bestFit="1" customWidth="1"/>
    <col min="3613" max="3613" width="17.42578125" style="12" bestFit="1" customWidth="1"/>
    <col min="3614" max="3614" width="14.28515625" style="12" bestFit="1" customWidth="1"/>
    <col min="3615" max="3615" width="15.42578125" style="12" bestFit="1" customWidth="1"/>
    <col min="3616" max="3616" width="12.42578125" style="12" bestFit="1" customWidth="1"/>
    <col min="3617" max="3617" width="15.140625" style="12" bestFit="1" customWidth="1"/>
    <col min="3618" max="3618" width="12.140625" style="12" bestFit="1" customWidth="1"/>
    <col min="3619" max="3619" width="14.42578125" style="12" bestFit="1" customWidth="1"/>
    <col min="3620" max="3840" width="11.42578125" style="12"/>
    <col min="3841" max="3841" width="2.28515625" style="12" customWidth="1"/>
    <col min="3842" max="3842" width="28.140625" style="12" customWidth="1"/>
    <col min="3843" max="3843" width="26.28515625" style="12" bestFit="1" customWidth="1"/>
    <col min="3844" max="3853" width="16.140625" style="12" customWidth="1"/>
    <col min="3854" max="3856" width="27.140625" style="12" bestFit="1" customWidth="1"/>
    <col min="3857" max="3857" width="17.7109375" style="12" bestFit="1" customWidth="1"/>
    <col min="3858" max="3858" width="14" style="12" bestFit="1" customWidth="1"/>
    <col min="3859" max="3859" width="17.42578125" style="12" bestFit="1" customWidth="1"/>
    <col min="3860" max="3860" width="14.28515625" style="12" bestFit="1" customWidth="1"/>
    <col min="3861" max="3861" width="17.42578125" style="12" bestFit="1" customWidth="1"/>
    <col min="3862" max="3862" width="14.28515625" style="12" bestFit="1" customWidth="1"/>
    <col min="3863" max="3863" width="17.42578125" style="12" bestFit="1" customWidth="1"/>
    <col min="3864" max="3864" width="14.28515625" style="12" bestFit="1" customWidth="1"/>
    <col min="3865" max="3865" width="17.7109375" style="12" bestFit="1" customWidth="1"/>
    <col min="3866" max="3866" width="14.5703125" style="12" bestFit="1" customWidth="1"/>
    <col min="3867" max="3867" width="17.42578125" style="12" bestFit="1" customWidth="1"/>
    <col min="3868" max="3868" width="14.28515625" style="12" bestFit="1" customWidth="1"/>
    <col min="3869" max="3869" width="17.42578125" style="12" bestFit="1" customWidth="1"/>
    <col min="3870" max="3870" width="14.28515625" style="12" bestFit="1" customWidth="1"/>
    <col min="3871" max="3871" width="15.42578125" style="12" bestFit="1" customWidth="1"/>
    <col min="3872" max="3872" width="12.42578125" style="12" bestFit="1" customWidth="1"/>
    <col min="3873" max="3873" width="15.140625" style="12" bestFit="1" customWidth="1"/>
    <col min="3874" max="3874" width="12.140625" style="12" bestFit="1" customWidth="1"/>
    <col min="3875" max="3875" width="14.42578125" style="12" bestFit="1" customWidth="1"/>
    <col min="3876" max="4096" width="11.42578125" style="12"/>
    <col min="4097" max="4097" width="2.28515625" style="12" customWidth="1"/>
    <col min="4098" max="4098" width="28.140625" style="12" customWidth="1"/>
    <col min="4099" max="4099" width="26.28515625" style="12" bestFit="1" customWidth="1"/>
    <col min="4100" max="4109" width="16.140625" style="12" customWidth="1"/>
    <col min="4110" max="4112" width="27.140625" style="12" bestFit="1" customWidth="1"/>
    <col min="4113" max="4113" width="17.7109375" style="12" bestFit="1" customWidth="1"/>
    <col min="4114" max="4114" width="14" style="12" bestFit="1" customWidth="1"/>
    <col min="4115" max="4115" width="17.42578125" style="12" bestFit="1" customWidth="1"/>
    <col min="4116" max="4116" width="14.28515625" style="12" bestFit="1" customWidth="1"/>
    <col min="4117" max="4117" width="17.42578125" style="12" bestFit="1" customWidth="1"/>
    <col min="4118" max="4118" width="14.28515625" style="12" bestFit="1" customWidth="1"/>
    <col min="4119" max="4119" width="17.42578125" style="12" bestFit="1" customWidth="1"/>
    <col min="4120" max="4120" width="14.28515625" style="12" bestFit="1" customWidth="1"/>
    <col min="4121" max="4121" width="17.7109375" style="12" bestFit="1" customWidth="1"/>
    <col min="4122" max="4122" width="14.5703125" style="12" bestFit="1" customWidth="1"/>
    <col min="4123" max="4123" width="17.42578125" style="12" bestFit="1" customWidth="1"/>
    <col min="4124" max="4124" width="14.28515625" style="12" bestFit="1" customWidth="1"/>
    <col min="4125" max="4125" width="17.42578125" style="12" bestFit="1" customWidth="1"/>
    <col min="4126" max="4126" width="14.28515625" style="12" bestFit="1" customWidth="1"/>
    <col min="4127" max="4127" width="15.42578125" style="12" bestFit="1" customWidth="1"/>
    <col min="4128" max="4128" width="12.42578125" style="12" bestFit="1" customWidth="1"/>
    <col min="4129" max="4129" width="15.140625" style="12" bestFit="1" customWidth="1"/>
    <col min="4130" max="4130" width="12.140625" style="12" bestFit="1" customWidth="1"/>
    <col min="4131" max="4131" width="14.42578125" style="12" bestFit="1" customWidth="1"/>
    <col min="4132" max="4352" width="11.42578125" style="12"/>
    <col min="4353" max="4353" width="2.28515625" style="12" customWidth="1"/>
    <col min="4354" max="4354" width="28.140625" style="12" customWidth="1"/>
    <col min="4355" max="4355" width="26.28515625" style="12" bestFit="1" customWidth="1"/>
    <col min="4356" max="4365" width="16.140625" style="12" customWidth="1"/>
    <col min="4366" max="4368" width="27.140625" style="12" bestFit="1" customWidth="1"/>
    <col min="4369" max="4369" width="17.7109375" style="12" bestFit="1" customWidth="1"/>
    <col min="4370" max="4370" width="14" style="12" bestFit="1" customWidth="1"/>
    <col min="4371" max="4371" width="17.42578125" style="12" bestFit="1" customWidth="1"/>
    <col min="4372" max="4372" width="14.28515625" style="12" bestFit="1" customWidth="1"/>
    <col min="4373" max="4373" width="17.42578125" style="12" bestFit="1" customWidth="1"/>
    <col min="4374" max="4374" width="14.28515625" style="12" bestFit="1" customWidth="1"/>
    <col min="4375" max="4375" width="17.42578125" style="12" bestFit="1" customWidth="1"/>
    <col min="4376" max="4376" width="14.28515625" style="12" bestFit="1" customWidth="1"/>
    <col min="4377" max="4377" width="17.7109375" style="12" bestFit="1" customWidth="1"/>
    <col min="4378" max="4378" width="14.5703125" style="12" bestFit="1" customWidth="1"/>
    <col min="4379" max="4379" width="17.42578125" style="12" bestFit="1" customWidth="1"/>
    <col min="4380" max="4380" width="14.28515625" style="12" bestFit="1" customWidth="1"/>
    <col min="4381" max="4381" width="17.42578125" style="12" bestFit="1" customWidth="1"/>
    <col min="4382" max="4382" width="14.28515625" style="12" bestFit="1" customWidth="1"/>
    <col min="4383" max="4383" width="15.42578125" style="12" bestFit="1" customWidth="1"/>
    <col min="4384" max="4384" width="12.42578125" style="12" bestFit="1" customWidth="1"/>
    <col min="4385" max="4385" width="15.140625" style="12" bestFit="1" customWidth="1"/>
    <col min="4386" max="4386" width="12.140625" style="12" bestFit="1" customWidth="1"/>
    <col min="4387" max="4387" width="14.42578125" style="12" bestFit="1" customWidth="1"/>
    <col min="4388" max="4608" width="11.42578125" style="12"/>
    <col min="4609" max="4609" width="2.28515625" style="12" customWidth="1"/>
    <col min="4610" max="4610" width="28.140625" style="12" customWidth="1"/>
    <col min="4611" max="4611" width="26.28515625" style="12" bestFit="1" customWidth="1"/>
    <col min="4612" max="4621" width="16.140625" style="12" customWidth="1"/>
    <col min="4622" max="4624" width="27.140625" style="12" bestFit="1" customWidth="1"/>
    <col min="4625" max="4625" width="17.7109375" style="12" bestFit="1" customWidth="1"/>
    <col min="4626" max="4626" width="14" style="12" bestFit="1" customWidth="1"/>
    <col min="4627" max="4627" width="17.42578125" style="12" bestFit="1" customWidth="1"/>
    <col min="4628" max="4628" width="14.28515625" style="12" bestFit="1" customWidth="1"/>
    <col min="4629" max="4629" width="17.42578125" style="12" bestFit="1" customWidth="1"/>
    <col min="4630" max="4630" width="14.28515625" style="12" bestFit="1" customWidth="1"/>
    <col min="4631" max="4631" width="17.42578125" style="12" bestFit="1" customWidth="1"/>
    <col min="4632" max="4632" width="14.28515625" style="12" bestFit="1" customWidth="1"/>
    <col min="4633" max="4633" width="17.7109375" style="12" bestFit="1" customWidth="1"/>
    <col min="4634" max="4634" width="14.5703125" style="12" bestFit="1" customWidth="1"/>
    <col min="4635" max="4635" width="17.42578125" style="12" bestFit="1" customWidth="1"/>
    <col min="4636" max="4636" width="14.28515625" style="12" bestFit="1" customWidth="1"/>
    <col min="4637" max="4637" width="17.42578125" style="12" bestFit="1" customWidth="1"/>
    <col min="4638" max="4638" width="14.28515625" style="12" bestFit="1" customWidth="1"/>
    <col min="4639" max="4639" width="15.42578125" style="12" bestFit="1" customWidth="1"/>
    <col min="4640" max="4640" width="12.42578125" style="12" bestFit="1" customWidth="1"/>
    <col min="4641" max="4641" width="15.140625" style="12" bestFit="1" customWidth="1"/>
    <col min="4642" max="4642" width="12.140625" style="12" bestFit="1" customWidth="1"/>
    <col min="4643" max="4643" width="14.42578125" style="12" bestFit="1" customWidth="1"/>
    <col min="4644" max="4864" width="11.42578125" style="12"/>
    <col min="4865" max="4865" width="2.28515625" style="12" customWidth="1"/>
    <col min="4866" max="4866" width="28.140625" style="12" customWidth="1"/>
    <col min="4867" max="4867" width="26.28515625" style="12" bestFit="1" customWidth="1"/>
    <col min="4868" max="4877" width="16.140625" style="12" customWidth="1"/>
    <col min="4878" max="4880" width="27.140625" style="12" bestFit="1" customWidth="1"/>
    <col min="4881" max="4881" width="17.7109375" style="12" bestFit="1" customWidth="1"/>
    <col min="4882" max="4882" width="14" style="12" bestFit="1" customWidth="1"/>
    <col min="4883" max="4883" width="17.42578125" style="12" bestFit="1" customWidth="1"/>
    <col min="4884" max="4884" width="14.28515625" style="12" bestFit="1" customWidth="1"/>
    <col min="4885" max="4885" width="17.42578125" style="12" bestFit="1" customWidth="1"/>
    <col min="4886" max="4886" width="14.28515625" style="12" bestFit="1" customWidth="1"/>
    <col min="4887" max="4887" width="17.42578125" style="12" bestFit="1" customWidth="1"/>
    <col min="4888" max="4888" width="14.28515625" style="12" bestFit="1" customWidth="1"/>
    <col min="4889" max="4889" width="17.7109375" style="12" bestFit="1" customWidth="1"/>
    <col min="4890" max="4890" width="14.5703125" style="12" bestFit="1" customWidth="1"/>
    <col min="4891" max="4891" width="17.42578125" style="12" bestFit="1" customWidth="1"/>
    <col min="4892" max="4892" width="14.28515625" style="12" bestFit="1" customWidth="1"/>
    <col min="4893" max="4893" width="17.42578125" style="12" bestFit="1" customWidth="1"/>
    <col min="4894" max="4894" width="14.28515625" style="12" bestFit="1" customWidth="1"/>
    <col min="4895" max="4895" width="15.42578125" style="12" bestFit="1" customWidth="1"/>
    <col min="4896" max="4896" width="12.42578125" style="12" bestFit="1" customWidth="1"/>
    <col min="4897" max="4897" width="15.140625" style="12" bestFit="1" customWidth="1"/>
    <col min="4898" max="4898" width="12.140625" style="12" bestFit="1" customWidth="1"/>
    <col min="4899" max="4899" width="14.42578125" style="12" bestFit="1" customWidth="1"/>
    <col min="4900" max="5120" width="11.42578125" style="12"/>
    <col min="5121" max="5121" width="2.28515625" style="12" customWidth="1"/>
    <col min="5122" max="5122" width="28.140625" style="12" customWidth="1"/>
    <col min="5123" max="5123" width="26.28515625" style="12" bestFit="1" customWidth="1"/>
    <col min="5124" max="5133" width="16.140625" style="12" customWidth="1"/>
    <col min="5134" max="5136" width="27.140625" style="12" bestFit="1" customWidth="1"/>
    <col min="5137" max="5137" width="17.7109375" style="12" bestFit="1" customWidth="1"/>
    <col min="5138" max="5138" width="14" style="12" bestFit="1" customWidth="1"/>
    <col min="5139" max="5139" width="17.42578125" style="12" bestFit="1" customWidth="1"/>
    <col min="5140" max="5140" width="14.28515625" style="12" bestFit="1" customWidth="1"/>
    <col min="5141" max="5141" width="17.42578125" style="12" bestFit="1" customWidth="1"/>
    <col min="5142" max="5142" width="14.28515625" style="12" bestFit="1" customWidth="1"/>
    <col min="5143" max="5143" width="17.42578125" style="12" bestFit="1" customWidth="1"/>
    <col min="5144" max="5144" width="14.28515625" style="12" bestFit="1" customWidth="1"/>
    <col min="5145" max="5145" width="17.7109375" style="12" bestFit="1" customWidth="1"/>
    <col min="5146" max="5146" width="14.5703125" style="12" bestFit="1" customWidth="1"/>
    <col min="5147" max="5147" width="17.42578125" style="12" bestFit="1" customWidth="1"/>
    <col min="5148" max="5148" width="14.28515625" style="12" bestFit="1" customWidth="1"/>
    <col min="5149" max="5149" width="17.42578125" style="12" bestFit="1" customWidth="1"/>
    <col min="5150" max="5150" width="14.28515625" style="12" bestFit="1" customWidth="1"/>
    <col min="5151" max="5151" width="15.42578125" style="12" bestFit="1" customWidth="1"/>
    <col min="5152" max="5152" width="12.42578125" style="12" bestFit="1" customWidth="1"/>
    <col min="5153" max="5153" width="15.140625" style="12" bestFit="1" customWidth="1"/>
    <col min="5154" max="5154" width="12.140625" style="12" bestFit="1" customWidth="1"/>
    <col min="5155" max="5155" width="14.42578125" style="12" bestFit="1" customWidth="1"/>
    <col min="5156" max="5376" width="11.42578125" style="12"/>
    <col min="5377" max="5377" width="2.28515625" style="12" customWidth="1"/>
    <col min="5378" max="5378" width="28.140625" style="12" customWidth="1"/>
    <col min="5379" max="5379" width="26.28515625" style="12" bestFit="1" customWidth="1"/>
    <col min="5380" max="5389" width="16.140625" style="12" customWidth="1"/>
    <col min="5390" max="5392" width="27.140625" style="12" bestFit="1" customWidth="1"/>
    <col min="5393" max="5393" width="17.7109375" style="12" bestFit="1" customWidth="1"/>
    <col min="5394" max="5394" width="14" style="12" bestFit="1" customWidth="1"/>
    <col min="5395" max="5395" width="17.42578125" style="12" bestFit="1" customWidth="1"/>
    <col min="5396" max="5396" width="14.28515625" style="12" bestFit="1" customWidth="1"/>
    <col min="5397" max="5397" width="17.42578125" style="12" bestFit="1" customWidth="1"/>
    <col min="5398" max="5398" width="14.28515625" style="12" bestFit="1" customWidth="1"/>
    <col min="5399" max="5399" width="17.42578125" style="12" bestFit="1" customWidth="1"/>
    <col min="5400" max="5400" width="14.28515625" style="12" bestFit="1" customWidth="1"/>
    <col min="5401" max="5401" width="17.7109375" style="12" bestFit="1" customWidth="1"/>
    <col min="5402" max="5402" width="14.5703125" style="12" bestFit="1" customWidth="1"/>
    <col min="5403" max="5403" width="17.42578125" style="12" bestFit="1" customWidth="1"/>
    <col min="5404" max="5404" width="14.28515625" style="12" bestFit="1" customWidth="1"/>
    <col min="5405" max="5405" width="17.42578125" style="12" bestFit="1" customWidth="1"/>
    <col min="5406" max="5406" width="14.28515625" style="12" bestFit="1" customWidth="1"/>
    <col min="5407" max="5407" width="15.42578125" style="12" bestFit="1" customWidth="1"/>
    <col min="5408" max="5408" width="12.42578125" style="12" bestFit="1" customWidth="1"/>
    <col min="5409" max="5409" width="15.140625" style="12" bestFit="1" customWidth="1"/>
    <col min="5410" max="5410" width="12.140625" style="12" bestFit="1" customWidth="1"/>
    <col min="5411" max="5411" width="14.42578125" style="12" bestFit="1" customWidth="1"/>
    <col min="5412" max="5632" width="11.42578125" style="12"/>
    <col min="5633" max="5633" width="2.28515625" style="12" customWidth="1"/>
    <col min="5634" max="5634" width="28.140625" style="12" customWidth="1"/>
    <col min="5635" max="5635" width="26.28515625" style="12" bestFit="1" customWidth="1"/>
    <col min="5636" max="5645" width="16.140625" style="12" customWidth="1"/>
    <col min="5646" max="5648" width="27.140625" style="12" bestFit="1" customWidth="1"/>
    <col min="5649" max="5649" width="17.7109375" style="12" bestFit="1" customWidth="1"/>
    <col min="5650" max="5650" width="14" style="12" bestFit="1" customWidth="1"/>
    <col min="5651" max="5651" width="17.42578125" style="12" bestFit="1" customWidth="1"/>
    <col min="5652" max="5652" width="14.28515625" style="12" bestFit="1" customWidth="1"/>
    <col min="5653" max="5653" width="17.42578125" style="12" bestFit="1" customWidth="1"/>
    <col min="5654" max="5654" width="14.28515625" style="12" bestFit="1" customWidth="1"/>
    <col min="5655" max="5655" width="17.42578125" style="12" bestFit="1" customWidth="1"/>
    <col min="5656" max="5656" width="14.28515625" style="12" bestFit="1" customWidth="1"/>
    <col min="5657" max="5657" width="17.7109375" style="12" bestFit="1" customWidth="1"/>
    <col min="5658" max="5658" width="14.5703125" style="12" bestFit="1" customWidth="1"/>
    <col min="5659" max="5659" width="17.42578125" style="12" bestFit="1" customWidth="1"/>
    <col min="5660" max="5660" width="14.28515625" style="12" bestFit="1" customWidth="1"/>
    <col min="5661" max="5661" width="17.42578125" style="12" bestFit="1" customWidth="1"/>
    <col min="5662" max="5662" width="14.28515625" style="12" bestFit="1" customWidth="1"/>
    <col min="5663" max="5663" width="15.42578125" style="12" bestFit="1" customWidth="1"/>
    <col min="5664" max="5664" width="12.42578125" style="12" bestFit="1" customWidth="1"/>
    <col min="5665" max="5665" width="15.140625" style="12" bestFit="1" customWidth="1"/>
    <col min="5666" max="5666" width="12.140625" style="12" bestFit="1" customWidth="1"/>
    <col min="5667" max="5667" width="14.42578125" style="12" bestFit="1" customWidth="1"/>
    <col min="5668" max="5888" width="11.42578125" style="12"/>
    <col min="5889" max="5889" width="2.28515625" style="12" customWidth="1"/>
    <col min="5890" max="5890" width="28.140625" style="12" customWidth="1"/>
    <col min="5891" max="5891" width="26.28515625" style="12" bestFit="1" customWidth="1"/>
    <col min="5892" max="5901" width="16.140625" style="12" customWidth="1"/>
    <col min="5902" max="5904" width="27.140625" style="12" bestFit="1" customWidth="1"/>
    <col min="5905" max="5905" width="17.7109375" style="12" bestFit="1" customWidth="1"/>
    <col min="5906" max="5906" width="14" style="12" bestFit="1" customWidth="1"/>
    <col min="5907" max="5907" width="17.42578125" style="12" bestFit="1" customWidth="1"/>
    <col min="5908" max="5908" width="14.28515625" style="12" bestFit="1" customWidth="1"/>
    <col min="5909" max="5909" width="17.42578125" style="12" bestFit="1" customWidth="1"/>
    <col min="5910" max="5910" width="14.28515625" style="12" bestFit="1" customWidth="1"/>
    <col min="5911" max="5911" width="17.42578125" style="12" bestFit="1" customWidth="1"/>
    <col min="5912" max="5912" width="14.28515625" style="12" bestFit="1" customWidth="1"/>
    <col min="5913" max="5913" width="17.7109375" style="12" bestFit="1" customWidth="1"/>
    <col min="5914" max="5914" width="14.5703125" style="12" bestFit="1" customWidth="1"/>
    <col min="5915" max="5915" width="17.42578125" style="12" bestFit="1" customWidth="1"/>
    <col min="5916" max="5916" width="14.28515625" style="12" bestFit="1" customWidth="1"/>
    <col min="5917" max="5917" width="17.42578125" style="12" bestFit="1" customWidth="1"/>
    <col min="5918" max="5918" width="14.28515625" style="12" bestFit="1" customWidth="1"/>
    <col min="5919" max="5919" width="15.42578125" style="12" bestFit="1" customWidth="1"/>
    <col min="5920" max="5920" width="12.42578125" style="12" bestFit="1" customWidth="1"/>
    <col min="5921" max="5921" width="15.140625" style="12" bestFit="1" customWidth="1"/>
    <col min="5922" max="5922" width="12.140625" style="12" bestFit="1" customWidth="1"/>
    <col min="5923" max="5923" width="14.42578125" style="12" bestFit="1" customWidth="1"/>
    <col min="5924" max="6144" width="11.42578125" style="12"/>
    <col min="6145" max="6145" width="2.28515625" style="12" customWidth="1"/>
    <col min="6146" max="6146" width="28.140625" style="12" customWidth="1"/>
    <col min="6147" max="6147" width="26.28515625" style="12" bestFit="1" customWidth="1"/>
    <col min="6148" max="6157" width="16.140625" style="12" customWidth="1"/>
    <col min="6158" max="6160" width="27.140625" style="12" bestFit="1" customWidth="1"/>
    <col min="6161" max="6161" width="17.7109375" style="12" bestFit="1" customWidth="1"/>
    <col min="6162" max="6162" width="14" style="12" bestFit="1" customWidth="1"/>
    <col min="6163" max="6163" width="17.42578125" style="12" bestFit="1" customWidth="1"/>
    <col min="6164" max="6164" width="14.28515625" style="12" bestFit="1" customWidth="1"/>
    <col min="6165" max="6165" width="17.42578125" style="12" bestFit="1" customWidth="1"/>
    <col min="6166" max="6166" width="14.28515625" style="12" bestFit="1" customWidth="1"/>
    <col min="6167" max="6167" width="17.42578125" style="12" bestFit="1" customWidth="1"/>
    <col min="6168" max="6168" width="14.28515625" style="12" bestFit="1" customWidth="1"/>
    <col min="6169" max="6169" width="17.7109375" style="12" bestFit="1" customWidth="1"/>
    <col min="6170" max="6170" width="14.5703125" style="12" bestFit="1" customWidth="1"/>
    <col min="6171" max="6171" width="17.42578125" style="12" bestFit="1" customWidth="1"/>
    <col min="6172" max="6172" width="14.28515625" style="12" bestFit="1" customWidth="1"/>
    <col min="6173" max="6173" width="17.42578125" style="12" bestFit="1" customWidth="1"/>
    <col min="6174" max="6174" width="14.28515625" style="12" bestFit="1" customWidth="1"/>
    <col min="6175" max="6175" width="15.42578125" style="12" bestFit="1" customWidth="1"/>
    <col min="6176" max="6176" width="12.42578125" style="12" bestFit="1" customWidth="1"/>
    <col min="6177" max="6177" width="15.140625" style="12" bestFit="1" customWidth="1"/>
    <col min="6178" max="6178" width="12.140625" style="12" bestFit="1" customWidth="1"/>
    <col min="6179" max="6179" width="14.42578125" style="12" bestFit="1" customWidth="1"/>
    <col min="6180" max="6400" width="11.42578125" style="12"/>
    <col min="6401" max="6401" width="2.28515625" style="12" customWidth="1"/>
    <col min="6402" max="6402" width="28.140625" style="12" customWidth="1"/>
    <col min="6403" max="6403" width="26.28515625" style="12" bestFit="1" customWidth="1"/>
    <col min="6404" max="6413" width="16.140625" style="12" customWidth="1"/>
    <col min="6414" max="6416" width="27.140625" style="12" bestFit="1" customWidth="1"/>
    <col min="6417" max="6417" width="17.7109375" style="12" bestFit="1" customWidth="1"/>
    <col min="6418" max="6418" width="14" style="12" bestFit="1" customWidth="1"/>
    <col min="6419" max="6419" width="17.42578125" style="12" bestFit="1" customWidth="1"/>
    <col min="6420" max="6420" width="14.28515625" style="12" bestFit="1" customWidth="1"/>
    <col min="6421" max="6421" width="17.42578125" style="12" bestFit="1" customWidth="1"/>
    <col min="6422" max="6422" width="14.28515625" style="12" bestFit="1" customWidth="1"/>
    <col min="6423" max="6423" width="17.42578125" style="12" bestFit="1" customWidth="1"/>
    <col min="6424" max="6424" width="14.28515625" style="12" bestFit="1" customWidth="1"/>
    <col min="6425" max="6425" width="17.7109375" style="12" bestFit="1" customWidth="1"/>
    <col min="6426" max="6426" width="14.5703125" style="12" bestFit="1" customWidth="1"/>
    <col min="6427" max="6427" width="17.42578125" style="12" bestFit="1" customWidth="1"/>
    <col min="6428" max="6428" width="14.28515625" style="12" bestFit="1" customWidth="1"/>
    <col min="6429" max="6429" width="17.42578125" style="12" bestFit="1" customWidth="1"/>
    <col min="6430" max="6430" width="14.28515625" style="12" bestFit="1" customWidth="1"/>
    <col min="6431" max="6431" width="15.42578125" style="12" bestFit="1" customWidth="1"/>
    <col min="6432" max="6432" width="12.42578125" style="12" bestFit="1" customWidth="1"/>
    <col min="6433" max="6433" width="15.140625" style="12" bestFit="1" customWidth="1"/>
    <col min="6434" max="6434" width="12.140625" style="12" bestFit="1" customWidth="1"/>
    <col min="6435" max="6435" width="14.42578125" style="12" bestFit="1" customWidth="1"/>
    <col min="6436" max="6656" width="11.42578125" style="12"/>
    <col min="6657" max="6657" width="2.28515625" style="12" customWidth="1"/>
    <col min="6658" max="6658" width="28.140625" style="12" customWidth="1"/>
    <col min="6659" max="6659" width="26.28515625" style="12" bestFit="1" customWidth="1"/>
    <col min="6660" max="6669" width="16.140625" style="12" customWidth="1"/>
    <col min="6670" max="6672" width="27.140625" style="12" bestFit="1" customWidth="1"/>
    <col min="6673" max="6673" width="17.7109375" style="12" bestFit="1" customWidth="1"/>
    <col min="6674" max="6674" width="14" style="12" bestFit="1" customWidth="1"/>
    <col min="6675" max="6675" width="17.42578125" style="12" bestFit="1" customWidth="1"/>
    <col min="6676" max="6676" width="14.28515625" style="12" bestFit="1" customWidth="1"/>
    <col min="6677" max="6677" width="17.42578125" style="12" bestFit="1" customWidth="1"/>
    <col min="6678" max="6678" width="14.28515625" style="12" bestFit="1" customWidth="1"/>
    <col min="6679" max="6679" width="17.42578125" style="12" bestFit="1" customWidth="1"/>
    <col min="6680" max="6680" width="14.28515625" style="12" bestFit="1" customWidth="1"/>
    <col min="6681" max="6681" width="17.7109375" style="12" bestFit="1" customWidth="1"/>
    <col min="6682" max="6682" width="14.5703125" style="12" bestFit="1" customWidth="1"/>
    <col min="6683" max="6683" width="17.42578125" style="12" bestFit="1" customWidth="1"/>
    <col min="6684" max="6684" width="14.28515625" style="12" bestFit="1" customWidth="1"/>
    <col min="6685" max="6685" width="17.42578125" style="12" bestFit="1" customWidth="1"/>
    <col min="6686" max="6686" width="14.28515625" style="12" bestFit="1" customWidth="1"/>
    <col min="6687" max="6687" width="15.42578125" style="12" bestFit="1" customWidth="1"/>
    <col min="6688" max="6688" width="12.42578125" style="12" bestFit="1" customWidth="1"/>
    <col min="6689" max="6689" width="15.140625" style="12" bestFit="1" customWidth="1"/>
    <col min="6690" max="6690" width="12.140625" style="12" bestFit="1" customWidth="1"/>
    <col min="6691" max="6691" width="14.42578125" style="12" bestFit="1" customWidth="1"/>
    <col min="6692" max="6912" width="11.42578125" style="12"/>
    <col min="6913" max="6913" width="2.28515625" style="12" customWidth="1"/>
    <col min="6914" max="6914" width="28.140625" style="12" customWidth="1"/>
    <col min="6915" max="6915" width="26.28515625" style="12" bestFit="1" customWidth="1"/>
    <col min="6916" max="6925" width="16.140625" style="12" customWidth="1"/>
    <col min="6926" max="6928" width="27.140625" style="12" bestFit="1" customWidth="1"/>
    <col min="6929" max="6929" width="17.7109375" style="12" bestFit="1" customWidth="1"/>
    <col min="6930" max="6930" width="14" style="12" bestFit="1" customWidth="1"/>
    <col min="6931" max="6931" width="17.42578125" style="12" bestFit="1" customWidth="1"/>
    <col min="6932" max="6932" width="14.28515625" style="12" bestFit="1" customWidth="1"/>
    <col min="6933" max="6933" width="17.42578125" style="12" bestFit="1" customWidth="1"/>
    <col min="6934" max="6934" width="14.28515625" style="12" bestFit="1" customWidth="1"/>
    <col min="6935" max="6935" width="17.42578125" style="12" bestFit="1" customWidth="1"/>
    <col min="6936" max="6936" width="14.28515625" style="12" bestFit="1" customWidth="1"/>
    <col min="6937" max="6937" width="17.7109375" style="12" bestFit="1" customWidth="1"/>
    <col min="6938" max="6938" width="14.5703125" style="12" bestFit="1" customWidth="1"/>
    <col min="6939" max="6939" width="17.42578125" style="12" bestFit="1" customWidth="1"/>
    <col min="6940" max="6940" width="14.28515625" style="12" bestFit="1" customWidth="1"/>
    <col min="6941" max="6941" width="17.42578125" style="12" bestFit="1" customWidth="1"/>
    <col min="6942" max="6942" width="14.28515625" style="12" bestFit="1" customWidth="1"/>
    <col min="6943" max="6943" width="15.42578125" style="12" bestFit="1" customWidth="1"/>
    <col min="6944" max="6944" width="12.42578125" style="12" bestFit="1" customWidth="1"/>
    <col min="6945" max="6945" width="15.140625" style="12" bestFit="1" customWidth="1"/>
    <col min="6946" max="6946" width="12.140625" style="12" bestFit="1" customWidth="1"/>
    <col min="6947" max="6947" width="14.42578125" style="12" bestFit="1" customWidth="1"/>
    <col min="6948" max="7168" width="11.42578125" style="12"/>
    <col min="7169" max="7169" width="2.28515625" style="12" customWidth="1"/>
    <col min="7170" max="7170" width="28.140625" style="12" customWidth="1"/>
    <col min="7171" max="7171" width="26.28515625" style="12" bestFit="1" customWidth="1"/>
    <col min="7172" max="7181" width="16.140625" style="12" customWidth="1"/>
    <col min="7182" max="7184" width="27.140625" style="12" bestFit="1" customWidth="1"/>
    <col min="7185" max="7185" width="17.7109375" style="12" bestFit="1" customWidth="1"/>
    <col min="7186" max="7186" width="14" style="12" bestFit="1" customWidth="1"/>
    <col min="7187" max="7187" width="17.42578125" style="12" bestFit="1" customWidth="1"/>
    <col min="7188" max="7188" width="14.28515625" style="12" bestFit="1" customWidth="1"/>
    <col min="7189" max="7189" width="17.42578125" style="12" bestFit="1" customWidth="1"/>
    <col min="7190" max="7190" width="14.28515625" style="12" bestFit="1" customWidth="1"/>
    <col min="7191" max="7191" width="17.42578125" style="12" bestFit="1" customWidth="1"/>
    <col min="7192" max="7192" width="14.28515625" style="12" bestFit="1" customWidth="1"/>
    <col min="7193" max="7193" width="17.7109375" style="12" bestFit="1" customWidth="1"/>
    <col min="7194" max="7194" width="14.5703125" style="12" bestFit="1" customWidth="1"/>
    <col min="7195" max="7195" width="17.42578125" style="12" bestFit="1" customWidth="1"/>
    <col min="7196" max="7196" width="14.28515625" style="12" bestFit="1" customWidth="1"/>
    <col min="7197" max="7197" width="17.42578125" style="12" bestFit="1" customWidth="1"/>
    <col min="7198" max="7198" width="14.28515625" style="12" bestFit="1" customWidth="1"/>
    <col min="7199" max="7199" width="15.42578125" style="12" bestFit="1" customWidth="1"/>
    <col min="7200" max="7200" width="12.42578125" style="12" bestFit="1" customWidth="1"/>
    <col min="7201" max="7201" width="15.140625" style="12" bestFit="1" customWidth="1"/>
    <col min="7202" max="7202" width="12.140625" style="12" bestFit="1" customWidth="1"/>
    <col min="7203" max="7203" width="14.42578125" style="12" bestFit="1" customWidth="1"/>
    <col min="7204" max="7424" width="11.42578125" style="12"/>
    <col min="7425" max="7425" width="2.28515625" style="12" customWidth="1"/>
    <col min="7426" max="7426" width="28.140625" style="12" customWidth="1"/>
    <col min="7427" max="7427" width="26.28515625" style="12" bestFit="1" customWidth="1"/>
    <col min="7428" max="7437" width="16.140625" style="12" customWidth="1"/>
    <col min="7438" max="7440" width="27.140625" style="12" bestFit="1" customWidth="1"/>
    <col min="7441" max="7441" width="17.7109375" style="12" bestFit="1" customWidth="1"/>
    <col min="7442" max="7442" width="14" style="12" bestFit="1" customWidth="1"/>
    <col min="7443" max="7443" width="17.42578125" style="12" bestFit="1" customWidth="1"/>
    <col min="7444" max="7444" width="14.28515625" style="12" bestFit="1" customWidth="1"/>
    <col min="7445" max="7445" width="17.42578125" style="12" bestFit="1" customWidth="1"/>
    <col min="7446" max="7446" width="14.28515625" style="12" bestFit="1" customWidth="1"/>
    <col min="7447" max="7447" width="17.42578125" style="12" bestFit="1" customWidth="1"/>
    <col min="7448" max="7448" width="14.28515625" style="12" bestFit="1" customWidth="1"/>
    <col min="7449" max="7449" width="17.7109375" style="12" bestFit="1" customWidth="1"/>
    <col min="7450" max="7450" width="14.5703125" style="12" bestFit="1" customWidth="1"/>
    <col min="7451" max="7451" width="17.42578125" style="12" bestFit="1" customWidth="1"/>
    <col min="7452" max="7452" width="14.28515625" style="12" bestFit="1" customWidth="1"/>
    <col min="7453" max="7453" width="17.42578125" style="12" bestFit="1" customWidth="1"/>
    <col min="7454" max="7454" width="14.28515625" style="12" bestFit="1" customWidth="1"/>
    <col min="7455" max="7455" width="15.42578125" style="12" bestFit="1" customWidth="1"/>
    <col min="7456" max="7456" width="12.42578125" style="12" bestFit="1" customWidth="1"/>
    <col min="7457" max="7457" width="15.140625" style="12" bestFit="1" customWidth="1"/>
    <col min="7458" max="7458" width="12.140625" style="12" bestFit="1" customWidth="1"/>
    <col min="7459" max="7459" width="14.42578125" style="12" bestFit="1" customWidth="1"/>
    <col min="7460" max="7680" width="11.42578125" style="12"/>
    <col min="7681" max="7681" width="2.28515625" style="12" customWidth="1"/>
    <col min="7682" max="7682" width="28.140625" style="12" customWidth="1"/>
    <col min="7683" max="7683" width="26.28515625" style="12" bestFit="1" customWidth="1"/>
    <col min="7684" max="7693" width="16.140625" style="12" customWidth="1"/>
    <col min="7694" max="7696" width="27.140625" style="12" bestFit="1" customWidth="1"/>
    <col min="7697" max="7697" width="17.7109375" style="12" bestFit="1" customWidth="1"/>
    <col min="7698" max="7698" width="14" style="12" bestFit="1" customWidth="1"/>
    <col min="7699" max="7699" width="17.42578125" style="12" bestFit="1" customWidth="1"/>
    <col min="7700" max="7700" width="14.28515625" style="12" bestFit="1" customWidth="1"/>
    <col min="7701" max="7701" width="17.42578125" style="12" bestFit="1" customWidth="1"/>
    <col min="7702" max="7702" width="14.28515625" style="12" bestFit="1" customWidth="1"/>
    <col min="7703" max="7703" width="17.42578125" style="12" bestFit="1" customWidth="1"/>
    <col min="7704" max="7704" width="14.28515625" style="12" bestFit="1" customWidth="1"/>
    <col min="7705" max="7705" width="17.7109375" style="12" bestFit="1" customWidth="1"/>
    <col min="7706" max="7706" width="14.5703125" style="12" bestFit="1" customWidth="1"/>
    <col min="7707" max="7707" width="17.42578125" style="12" bestFit="1" customWidth="1"/>
    <col min="7708" max="7708" width="14.28515625" style="12" bestFit="1" customWidth="1"/>
    <col min="7709" max="7709" width="17.42578125" style="12" bestFit="1" customWidth="1"/>
    <col min="7710" max="7710" width="14.28515625" style="12" bestFit="1" customWidth="1"/>
    <col min="7711" max="7711" width="15.42578125" style="12" bestFit="1" customWidth="1"/>
    <col min="7712" max="7712" width="12.42578125" style="12" bestFit="1" customWidth="1"/>
    <col min="7713" max="7713" width="15.140625" style="12" bestFit="1" customWidth="1"/>
    <col min="7714" max="7714" width="12.140625" style="12" bestFit="1" customWidth="1"/>
    <col min="7715" max="7715" width="14.42578125" style="12" bestFit="1" customWidth="1"/>
    <col min="7716" max="7936" width="11.42578125" style="12"/>
    <col min="7937" max="7937" width="2.28515625" style="12" customWidth="1"/>
    <col min="7938" max="7938" width="28.140625" style="12" customWidth="1"/>
    <col min="7939" max="7939" width="26.28515625" style="12" bestFit="1" customWidth="1"/>
    <col min="7940" max="7949" width="16.140625" style="12" customWidth="1"/>
    <col min="7950" max="7952" width="27.140625" style="12" bestFit="1" customWidth="1"/>
    <col min="7953" max="7953" width="17.7109375" style="12" bestFit="1" customWidth="1"/>
    <col min="7954" max="7954" width="14" style="12" bestFit="1" customWidth="1"/>
    <col min="7955" max="7955" width="17.42578125" style="12" bestFit="1" customWidth="1"/>
    <col min="7956" max="7956" width="14.28515625" style="12" bestFit="1" customWidth="1"/>
    <col min="7957" max="7957" width="17.42578125" style="12" bestFit="1" customWidth="1"/>
    <col min="7958" max="7958" width="14.28515625" style="12" bestFit="1" customWidth="1"/>
    <col min="7959" max="7959" width="17.42578125" style="12" bestFit="1" customWidth="1"/>
    <col min="7960" max="7960" width="14.28515625" style="12" bestFit="1" customWidth="1"/>
    <col min="7961" max="7961" width="17.7109375" style="12" bestFit="1" customWidth="1"/>
    <col min="7962" max="7962" width="14.5703125" style="12" bestFit="1" customWidth="1"/>
    <col min="7963" max="7963" width="17.42578125" style="12" bestFit="1" customWidth="1"/>
    <col min="7964" max="7964" width="14.28515625" style="12" bestFit="1" customWidth="1"/>
    <col min="7965" max="7965" width="17.42578125" style="12" bestFit="1" customWidth="1"/>
    <col min="7966" max="7966" width="14.28515625" style="12" bestFit="1" customWidth="1"/>
    <col min="7967" max="7967" width="15.42578125" style="12" bestFit="1" customWidth="1"/>
    <col min="7968" max="7968" width="12.42578125" style="12" bestFit="1" customWidth="1"/>
    <col min="7969" max="7969" width="15.140625" style="12" bestFit="1" customWidth="1"/>
    <col min="7970" max="7970" width="12.140625" style="12" bestFit="1" customWidth="1"/>
    <col min="7971" max="7971" width="14.42578125" style="12" bestFit="1" customWidth="1"/>
    <col min="7972" max="8192" width="11.42578125" style="12"/>
    <col min="8193" max="8193" width="2.28515625" style="12" customWidth="1"/>
    <col min="8194" max="8194" width="28.140625" style="12" customWidth="1"/>
    <col min="8195" max="8195" width="26.28515625" style="12" bestFit="1" customWidth="1"/>
    <col min="8196" max="8205" width="16.140625" style="12" customWidth="1"/>
    <col min="8206" max="8208" width="27.140625" style="12" bestFit="1" customWidth="1"/>
    <col min="8209" max="8209" width="17.7109375" style="12" bestFit="1" customWidth="1"/>
    <col min="8210" max="8210" width="14" style="12" bestFit="1" customWidth="1"/>
    <col min="8211" max="8211" width="17.42578125" style="12" bestFit="1" customWidth="1"/>
    <col min="8212" max="8212" width="14.28515625" style="12" bestFit="1" customWidth="1"/>
    <col min="8213" max="8213" width="17.42578125" style="12" bestFit="1" customWidth="1"/>
    <col min="8214" max="8214" width="14.28515625" style="12" bestFit="1" customWidth="1"/>
    <col min="8215" max="8215" width="17.42578125" style="12" bestFit="1" customWidth="1"/>
    <col min="8216" max="8216" width="14.28515625" style="12" bestFit="1" customWidth="1"/>
    <col min="8217" max="8217" width="17.7109375" style="12" bestFit="1" customWidth="1"/>
    <col min="8218" max="8218" width="14.5703125" style="12" bestFit="1" customWidth="1"/>
    <col min="8219" max="8219" width="17.42578125" style="12" bestFit="1" customWidth="1"/>
    <col min="8220" max="8220" width="14.28515625" style="12" bestFit="1" customWidth="1"/>
    <col min="8221" max="8221" width="17.42578125" style="12" bestFit="1" customWidth="1"/>
    <col min="8222" max="8222" width="14.28515625" style="12" bestFit="1" customWidth="1"/>
    <col min="8223" max="8223" width="15.42578125" style="12" bestFit="1" customWidth="1"/>
    <col min="8224" max="8224" width="12.42578125" style="12" bestFit="1" customWidth="1"/>
    <col min="8225" max="8225" width="15.140625" style="12" bestFit="1" customWidth="1"/>
    <col min="8226" max="8226" width="12.140625" style="12" bestFit="1" customWidth="1"/>
    <col min="8227" max="8227" width="14.42578125" style="12" bestFit="1" customWidth="1"/>
    <col min="8228" max="8448" width="11.42578125" style="12"/>
    <col min="8449" max="8449" width="2.28515625" style="12" customWidth="1"/>
    <col min="8450" max="8450" width="28.140625" style="12" customWidth="1"/>
    <col min="8451" max="8451" width="26.28515625" style="12" bestFit="1" customWidth="1"/>
    <col min="8452" max="8461" width="16.140625" style="12" customWidth="1"/>
    <col min="8462" max="8464" width="27.140625" style="12" bestFit="1" customWidth="1"/>
    <col min="8465" max="8465" width="17.7109375" style="12" bestFit="1" customWidth="1"/>
    <col min="8466" max="8466" width="14" style="12" bestFit="1" customWidth="1"/>
    <col min="8467" max="8467" width="17.42578125" style="12" bestFit="1" customWidth="1"/>
    <col min="8468" max="8468" width="14.28515625" style="12" bestFit="1" customWidth="1"/>
    <col min="8469" max="8469" width="17.42578125" style="12" bestFit="1" customWidth="1"/>
    <col min="8470" max="8470" width="14.28515625" style="12" bestFit="1" customWidth="1"/>
    <col min="8471" max="8471" width="17.42578125" style="12" bestFit="1" customWidth="1"/>
    <col min="8472" max="8472" width="14.28515625" style="12" bestFit="1" customWidth="1"/>
    <col min="8473" max="8473" width="17.7109375" style="12" bestFit="1" customWidth="1"/>
    <col min="8474" max="8474" width="14.5703125" style="12" bestFit="1" customWidth="1"/>
    <col min="8475" max="8475" width="17.42578125" style="12" bestFit="1" customWidth="1"/>
    <col min="8476" max="8476" width="14.28515625" style="12" bestFit="1" customWidth="1"/>
    <col min="8477" max="8477" width="17.42578125" style="12" bestFit="1" customWidth="1"/>
    <col min="8478" max="8478" width="14.28515625" style="12" bestFit="1" customWidth="1"/>
    <col min="8479" max="8479" width="15.42578125" style="12" bestFit="1" customWidth="1"/>
    <col min="8480" max="8480" width="12.42578125" style="12" bestFit="1" customWidth="1"/>
    <col min="8481" max="8481" width="15.140625" style="12" bestFit="1" customWidth="1"/>
    <col min="8482" max="8482" width="12.140625" style="12" bestFit="1" customWidth="1"/>
    <col min="8483" max="8483" width="14.42578125" style="12" bestFit="1" customWidth="1"/>
    <col min="8484" max="8704" width="11.42578125" style="12"/>
    <col min="8705" max="8705" width="2.28515625" style="12" customWidth="1"/>
    <col min="8706" max="8706" width="28.140625" style="12" customWidth="1"/>
    <col min="8707" max="8707" width="26.28515625" style="12" bestFit="1" customWidth="1"/>
    <col min="8708" max="8717" width="16.140625" style="12" customWidth="1"/>
    <col min="8718" max="8720" width="27.140625" style="12" bestFit="1" customWidth="1"/>
    <col min="8721" max="8721" width="17.7109375" style="12" bestFit="1" customWidth="1"/>
    <col min="8722" max="8722" width="14" style="12" bestFit="1" customWidth="1"/>
    <col min="8723" max="8723" width="17.42578125" style="12" bestFit="1" customWidth="1"/>
    <col min="8724" max="8724" width="14.28515625" style="12" bestFit="1" customWidth="1"/>
    <col min="8725" max="8725" width="17.42578125" style="12" bestFit="1" customWidth="1"/>
    <col min="8726" max="8726" width="14.28515625" style="12" bestFit="1" customWidth="1"/>
    <col min="8727" max="8727" width="17.42578125" style="12" bestFit="1" customWidth="1"/>
    <col min="8728" max="8728" width="14.28515625" style="12" bestFit="1" customWidth="1"/>
    <col min="8729" max="8729" width="17.7109375" style="12" bestFit="1" customWidth="1"/>
    <col min="8730" max="8730" width="14.5703125" style="12" bestFit="1" customWidth="1"/>
    <col min="8731" max="8731" width="17.42578125" style="12" bestFit="1" customWidth="1"/>
    <col min="8732" max="8732" width="14.28515625" style="12" bestFit="1" customWidth="1"/>
    <col min="8733" max="8733" width="17.42578125" style="12" bestFit="1" customWidth="1"/>
    <col min="8734" max="8734" width="14.28515625" style="12" bestFit="1" customWidth="1"/>
    <col min="8735" max="8735" width="15.42578125" style="12" bestFit="1" customWidth="1"/>
    <col min="8736" max="8736" width="12.42578125" style="12" bestFit="1" customWidth="1"/>
    <col min="8737" max="8737" width="15.140625" style="12" bestFit="1" customWidth="1"/>
    <col min="8738" max="8738" width="12.140625" style="12" bestFit="1" customWidth="1"/>
    <col min="8739" max="8739" width="14.42578125" style="12" bestFit="1" customWidth="1"/>
    <col min="8740" max="8960" width="11.42578125" style="12"/>
    <col min="8961" max="8961" width="2.28515625" style="12" customWidth="1"/>
    <col min="8962" max="8962" width="28.140625" style="12" customWidth="1"/>
    <col min="8963" max="8963" width="26.28515625" style="12" bestFit="1" customWidth="1"/>
    <col min="8964" max="8973" width="16.140625" style="12" customWidth="1"/>
    <col min="8974" max="8976" width="27.140625" style="12" bestFit="1" customWidth="1"/>
    <col min="8977" max="8977" width="17.7109375" style="12" bestFit="1" customWidth="1"/>
    <col min="8978" max="8978" width="14" style="12" bestFit="1" customWidth="1"/>
    <col min="8979" max="8979" width="17.42578125" style="12" bestFit="1" customWidth="1"/>
    <col min="8980" max="8980" width="14.28515625" style="12" bestFit="1" customWidth="1"/>
    <col min="8981" max="8981" width="17.42578125" style="12" bestFit="1" customWidth="1"/>
    <col min="8982" max="8982" width="14.28515625" style="12" bestFit="1" customWidth="1"/>
    <col min="8983" max="8983" width="17.42578125" style="12" bestFit="1" customWidth="1"/>
    <col min="8984" max="8984" width="14.28515625" style="12" bestFit="1" customWidth="1"/>
    <col min="8985" max="8985" width="17.7109375" style="12" bestFit="1" customWidth="1"/>
    <col min="8986" max="8986" width="14.5703125" style="12" bestFit="1" customWidth="1"/>
    <col min="8987" max="8987" width="17.42578125" style="12" bestFit="1" customWidth="1"/>
    <col min="8988" max="8988" width="14.28515625" style="12" bestFit="1" customWidth="1"/>
    <col min="8989" max="8989" width="17.42578125" style="12" bestFit="1" customWidth="1"/>
    <col min="8990" max="8990" width="14.28515625" style="12" bestFit="1" customWidth="1"/>
    <col min="8991" max="8991" width="15.42578125" style="12" bestFit="1" customWidth="1"/>
    <col min="8992" max="8992" width="12.42578125" style="12" bestFit="1" customWidth="1"/>
    <col min="8993" max="8993" width="15.140625" style="12" bestFit="1" customWidth="1"/>
    <col min="8994" max="8994" width="12.140625" style="12" bestFit="1" customWidth="1"/>
    <col min="8995" max="8995" width="14.42578125" style="12" bestFit="1" customWidth="1"/>
    <col min="8996" max="9216" width="11.42578125" style="12"/>
    <col min="9217" max="9217" width="2.28515625" style="12" customWidth="1"/>
    <col min="9218" max="9218" width="28.140625" style="12" customWidth="1"/>
    <col min="9219" max="9219" width="26.28515625" style="12" bestFit="1" customWidth="1"/>
    <col min="9220" max="9229" width="16.140625" style="12" customWidth="1"/>
    <col min="9230" max="9232" width="27.140625" style="12" bestFit="1" customWidth="1"/>
    <col min="9233" max="9233" width="17.7109375" style="12" bestFit="1" customWidth="1"/>
    <col min="9234" max="9234" width="14" style="12" bestFit="1" customWidth="1"/>
    <col min="9235" max="9235" width="17.42578125" style="12" bestFit="1" customWidth="1"/>
    <col min="9236" max="9236" width="14.28515625" style="12" bestFit="1" customWidth="1"/>
    <col min="9237" max="9237" width="17.42578125" style="12" bestFit="1" customWidth="1"/>
    <col min="9238" max="9238" width="14.28515625" style="12" bestFit="1" customWidth="1"/>
    <col min="9239" max="9239" width="17.42578125" style="12" bestFit="1" customWidth="1"/>
    <col min="9240" max="9240" width="14.28515625" style="12" bestFit="1" customWidth="1"/>
    <col min="9241" max="9241" width="17.7109375" style="12" bestFit="1" customWidth="1"/>
    <col min="9242" max="9242" width="14.5703125" style="12" bestFit="1" customWidth="1"/>
    <col min="9243" max="9243" width="17.42578125" style="12" bestFit="1" customWidth="1"/>
    <col min="9244" max="9244" width="14.28515625" style="12" bestFit="1" customWidth="1"/>
    <col min="9245" max="9245" width="17.42578125" style="12" bestFit="1" customWidth="1"/>
    <col min="9246" max="9246" width="14.28515625" style="12" bestFit="1" customWidth="1"/>
    <col min="9247" max="9247" width="15.42578125" style="12" bestFit="1" customWidth="1"/>
    <col min="9248" max="9248" width="12.42578125" style="12" bestFit="1" customWidth="1"/>
    <col min="9249" max="9249" width="15.140625" style="12" bestFit="1" customWidth="1"/>
    <col min="9250" max="9250" width="12.140625" style="12" bestFit="1" customWidth="1"/>
    <col min="9251" max="9251" width="14.42578125" style="12" bestFit="1" customWidth="1"/>
    <col min="9252" max="9472" width="11.42578125" style="12"/>
    <col min="9473" max="9473" width="2.28515625" style="12" customWidth="1"/>
    <col min="9474" max="9474" width="28.140625" style="12" customWidth="1"/>
    <col min="9475" max="9475" width="26.28515625" style="12" bestFit="1" customWidth="1"/>
    <col min="9476" max="9485" width="16.140625" style="12" customWidth="1"/>
    <col min="9486" max="9488" width="27.140625" style="12" bestFit="1" customWidth="1"/>
    <col min="9489" max="9489" width="17.7109375" style="12" bestFit="1" customWidth="1"/>
    <col min="9490" max="9490" width="14" style="12" bestFit="1" customWidth="1"/>
    <col min="9491" max="9491" width="17.42578125" style="12" bestFit="1" customWidth="1"/>
    <col min="9492" max="9492" width="14.28515625" style="12" bestFit="1" customWidth="1"/>
    <col min="9493" max="9493" width="17.42578125" style="12" bestFit="1" customWidth="1"/>
    <col min="9494" max="9494" width="14.28515625" style="12" bestFit="1" customWidth="1"/>
    <col min="9495" max="9495" width="17.42578125" style="12" bestFit="1" customWidth="1"/>
    <col min="9496" max="9496" width="14.28515625" style="12" bestFit="1" customWidth="1"/>
    <col min="9497" max="9497" width="17.7109375" style="12" bestFit="1" customWidth="1"/>
    <col min="9498" max="9498" width="14.5703125" style="12" bestFit="1" customWidth="1"/>
    <col min="9499" max="9499" width="17.42578125" style="12" bestFit="1" customWidth="1"/>
    <col min="9500" max="9500" width="14.28515625" style="12" bestFit="1" customWidth="1"/>
    <col min="9501" max="9501" width="17.42578125" style="12" bestFit="1" customWidth="1"/>
    <col min="9502" max="9502" width="14.28515625" style="12" bestFit="1" customWidth="1"/>
    <col min="9503" max="9503" width="15.42578125" style="12" bestFit="1" customWidth="1"/>
    <col min="9504" max="9504" width="12.42578125" style="12" bestFit="1" customWidth="1"/>
    <col min="9505" max="9505" width="15.140625" style="12" bestFit="1" customWidth="1"/>
    <col min="9506" max="9506" width="12.140625" style="12" bestFit="1" customWidth="1"/>
    <col min="9507" max="9507" width="14.42578125" style="12" bestFit="1" customWidth="1"/>
    <col min="9508" max="9728" width="11.42578125" style="12"/>
    <col min="9729" max="9729" width="2.28515625" style="12" customWidth="1"/>
    <col min="9730" max="9730" width="28.140625" style="12" customWidth="1"/>
    <col min="9731" max="9731" width="26.28515625" style="12" bestFit="1" customWidth="1"/>
    <col min="9732" max="9741" width="16.140625" style="12" customWidth="1"/>
    <col min="9742" max="9744" width="27.140625" style="12" bestFit="1" customWidth="1"/>
    <col min="9745" max="9745" width="17.7109375" style="12" bestFit="1" customWidth="1"/>
    <col min="9746" max="9746" width="14" style="12" bestFit="1" customWidth="1"/>
    <col min="9747" max="9747" width="17.42578125" style="12" bestFit="1" customWidth="1"/>
    <col min="9748" max="9748" width="14.28515625" style="12" bestFit="1" customWidth="1"/>
    <col min="9749" max="9749" width="17.42578125" style="12" bestFit="1" customWidth="1"/>
    <col min="9750" max="9750" width="14.28515625" style="12" bestFit="1" customWidth="1"/>
    <col min="9751" max="9751" width="17.42578125" style="12" bestFit="1" customWidth="1"/>
    <col min="9752" max="9752" width="14.28515625" style="12" bestFit="1" customWidth="1"/>
    <col min="9753" max="9753" width="17.7109375" style="12" bestFit="1" customWidth="1"/>
    <col min="9754" max="9754" width="14.5703125" style="12" bestFit="1" customWidth="1"/>
    <col min="9755" max="9755" width="17.42578125" style="12" bestFit="1" customWidth="1"/>
    <col min="9756" max="9756" width="14.28515625" style="12" bestFit="1" customWidth="1"/>
    <col min="9757" max="9757" width="17.42578125" style="12" bestFit="1" customWidth="1"/>
    <col min="9758" max="9758" width="14.28515625" style="12" bestFit="1" customWidth="1"/>
    <col min="9759" max="9759" width="15.42578125" style="12" bestFit="1" customWidth="1"/>
    <col min="9760" max="9760" width="12.42578125" style="12" bestFit="1" customWidth="1"/>
    <col min="9761" max="9761" width="15.140625" style="12" bestFit="1" customWidth="1"/>
    <col min="9762" max="9762" width="12.140625" style="12" bestFit="1" customWidth="1"/>
    <col min="9763" max="9763" width="14.42578125" style="12" bestFit="1" customWidth="1"/>
    <col min="9764" max="9984" width="11.42578125" style="12"/>
    <col min="9985" max="9985" width="2.28515625" style="12" customWidth="1"/>
    <col min="9986" max="9986" width="28.140625" style="12" customWidth="1"/>
    <col min="9987" max="9987" width="26.28515625" style="12" bestFit="1" customWidth="1"/>
    <col min="9988" max="9997" width="16.140625" style="12" customWidth="1"/>
    <col min="9998" max="10000" width="27.140625" style="12" bestFit="1" customWidth="1"/>
    <col min="10001" max="10001" width="17.7109375" style="12" bestFit="1" customWidth="1"/>
    <col min="10002" max="10002" width="14" style="12" bestFit="1" customWidth="1"/>
    <col min="10003" max="10003" width="17.42578125" style="12" bestFit="1" customWidth="1"/>
    <col min="10004" max="10004" width="14.28515625" style="12" bestFit="1" customWidth="1"/>
    <col min="10005" max="10005" width="17.42578125" style="12" bestFit="1" customWidth="1"/>
    <col min="10006" max="10006" width="14.28515625" style="12" bestFit="1" customWidth="1"/>
    <col min="10007" max="10007" width="17.42578125" style="12" bestFit="1" customWidth="1"/>
    <col min="10008" max="10008" width="14.28515625" style="12" bestFit="1" customWidth="1"/>
    <col min="10009" max="10009" width="17.7109375" style="12" bestFit="1" customWidth="1"/>
    <col min="10010" max="10010" width="14.5703125" style="12" bestFit="1" customWidth="1"/>
    <col min="10011" max="10011" width="17.42578125" style="12" bestFit="1" customWidth="1"/>
    <col min="10012" max="10012" width="14.28515625" style="12" bestFit="1" customWidth="1"/>
    <col min="10013" max="10013" width="17.42578125" style="12" bestFit="1" customWidth="1"/>
    <col min="10014" max="10014" width="14.28515625" style="12" bestFit="1" customWidth="1"/>
    <col min="10015" max="10015" width="15.42578125" style="12" bestFit="1" customWidth="1"/>
    <col min="10016" max="10016" width="12.42578125" style="12" bestFit="1" customWidth="1"/>
    <col min="10017" max="10017" width="15.140625" style="12" bestFit="1" customWidth="1"/>
    <col min="10018" max="10018" width="12.140625" style="12" bestFit="1" customWidth="1"/>
    <col min="10019" max="10019" width="14.42578125" style="12" bestFit="1" customWidth="1"/>
    <col min="10020" max="10240" width="11.42578125" style="12"/>
    <col min="10241" max="10241" width="2.28515625" style="12" customWidth="1"/>
    <col min="10242" max="10242" width="28.140625" style="12" customWidth="1"/>
    <col min="10243" max="10243" width="26.28515625" style="12" bestFit="1" customWidth="1"/>
    <col min="10244" max="10253" width="16.140625" style="12" customWidth="1"/>
    <col min="10254" max="10256" width="27.140625" style="12" bestFit="1" customWidth="1"/>
    <col min="10257" max="10257" width="17.7109375" style="12" bestFit="1" customWidth="1"/>
    <col min="10258" max="10258" width="14" style="12" bestFit="1" customWidth="1"/>
    <col min="10259" max="10259" width="17.42578125" style="12" bestFit="1" customWidth="1"/>
    <col min="10260" max="10260" width="14.28515625" style="12" bestFit="1" customWidth="1"/>
    <col min="10261" max="10261" width="17.42578125" style="12" bestFit="1" customWidth="1"/>
    <col min="10262" max="10262" width="14.28515625" style="12" bestFit="1" customWidth="1"/>
    <col min="10263" max="10263" width="17.42578125" style="12" bestFit="1" customWidth="1"/>
    <col min="10264" max="10264" width="14.28515625" style="12" bestFit="1" customWidth="1"/>
    <col min="10265" max="10265" width="17.7109375" style="12" bestFit="1" customWidth="1"/>
    <col min="10266" max="10266" width="14.5703125" style="12" bestFit="1" customWidth="1"/>
    <col min="10267" max="10267" width="17.42578125" style="12" bestFit="1" customWidth="1"/>
    <col min="10268" max="10268" width="14.28515625" style="12" bestFit="1" customWidth="1"/>
    <col min="10269" max="10269" width="17.42578125" style="12" bestFit="1" customWidth="1"/>
    <col min="10270" max="10270" width="14.28515625" style="12" bestFit="1" customWidth="1"/>
    <col min="10271" max="10271" width="15.42578125" style="12" bestFit="1" customWidth="1"/>
    <col min="10272" max="10272" width="12.42578125" style="12" bestFit="1" customWidth="1"/>
    <col min="10273" max="10273" width="15.140625" style="12" bestFit="1" customWidth="1"/>
    <col min="10274" max="10274" width="12.140625" style="12" bestFit="1" customWidth="1"/>
    <col min="10275" max="10275" width="14.42578125" style="12" bestFit="1" customWidth="1"/>
    <col min="10276" max="10496" width="11.42578125" style="12"/>
    <col min="10497" max="10497" width="2.28515625" style="12" customWidth="1"/>
    <col min="10498" max="10498" width="28.140625" style="12" customWidth="1"/>
    <col min="10499" max="10499" width="26.28515625" style="12" bestFit="1" customWidth="1"/>
    <col min="10500" max="10509" width="16.140625" style="12" customWidth="1"/>
    <col min="10510" max="10512" width="27.140625" style="12" bestFit="1" customWidth="1"/>
    <col min="10513" max="10513" width="17.7109375" style="12" bestFit="1" customWidth="1"/>
    <col min="10514" max="10514" width="14" style="12" bestFit="1" customWidth="1"/>
    <col min="10515" max="10515" width="17.42578125" style="12" bestFit="1" customWidth="1"/>
    <col min="10516" max="10516" width="14.28515625" style="12" bestFit="1" customWidth="1"/>
    <col min="10517" max="10517" width="17.42578125" style="12" bestFit="1" customWidth="1"/>
    <col min="10518" max="10518" width="14.28515625" style="12" bestFit="1" customWidth="1"/>
    <col min="10519" max="10519" width="17.42578125" style="12" bestFit="1" customWidth="1"/>
    <col min="10520" max="10520" width="14.28515625" style="12" bestFit="1" customWidth="1"/>
    <col min="10521" max="10521" width="17.7109375" style="12" bestFit="1" customWidth="1"/>
    <col min="10522" max="10522" width="14.5703125" style="12" bestFit="1" customWidth="1"/>
    <col min="10523" max="10523" width="17.42578125" style="12" bestFit="1" customWidth="1"/>
    <col min="10524" max="10524" width="14.28515625" style="12" bestFit="1" customWidth="1"/>
    <col min="10525" max="10525" width="17.42578125" style="12" bestFit="1" customWidth="1"/>
    <col min="10526" max="10526" width="14.28515625" style="12" bestFit="1" customWidth="1"/>
    <col min="10527" max="10527" width="15.42578125" style="12" bestFit="1" customWidth="1"/>
    <col min="10528" max="10528" width="12.42578125" style="12" bestFit="1" customWidth="1"/>
    <col min="10529" max="10529" width="15.140625" style="12" bestFit="1" customWidth="1"/>
    <col min="10530" max="10530" width="12.140625" style="12" bestFit="1" customWidth="1"/>
    <col min="10531" max="10531" width="14.42578125" style="12" bestFit="1" customWidth="1"/>
    <col min="10532" max="10752" width="11.42578125" style="12"/>
    <col min="10753" max="10753" width="2.28515625" style="12" customWidth="1"/>
    <col min="10754" max="10754" width="28.140625" style="12" customWidth="1"/>
    <col min="10755" max="10755" width="26.28515625" style="12" bestFit="1" customWidth="1"/>
    <col min="10756" max="10765" width="16.140625" style="12" customWidth="1"/>
    <col min="10766" max="10768" width="27.140625" style="12" bestFit="1" customWidth="1"/>
    <col min="10769" max="10769" width="17.7109375" style="12" bestFit="1" customWidth="1"/>
    <col min="10770" max="10770" width="14" style="12" bestFit="1" customWidth="1"/>
    <col min="10771" max="10771" width="17.42578125" style="12" bestFit="1" customWidth="1"/>
    <col min="10772" max="10772" width="14.28515625" style="12" bestFit="1" customWidth="1"/>
    <col min="10773" max="10773" width="17.42578125" style="12" bestFit="1" customWidth="1"/>
    <col min="10774" max="10774" width="14.28515625" style="12" bestFit="1" customWidth="1"/>
    <col min="10775" max="10775" width="17.42578125" style="12" bestFit="1" customWidth="1"/>
    <col min="10776" max="10776" width="14.28515625" style="12" bestFit="1" customWidth="1"/>
    <col min="10777" max="10777" width="17.7109375" style="12" bestFit="1" customWidth="1"/>
    <col min="10778" max="10778" width="14.5703125" style="12" bestFit="1" customWidth="1"/>
    <col min="10779" max="10779" width="17.42578125" style="12" bestFit="1" customWidth="1"/>
    <col min="10780" max="10780" width="14.28515625" style="12" bestFit="1" customWidth="1"/>
    <col min="10781" max="10781" width="17.42578125" style="12" bestFit="1" customWidth="1"/>
    <col min="10782" max="10782" width="14.28515625" style="12" bestFit="1" customWidth="1"/>
    <col min="10783" max="10783" width="15.42578125" style="12" bestFit="1" customWidth="1"/>
    <col min="10784" max="10784" width="12.42578125" style="12" bestFit="1" customWidth="1"/>
    <col min="10785" max="10785" width="15.140625" style="12" bestFit="1" customWidth="1"/>
    <col min="10786" max="10786" width="12.140625" style="12" bestFit="1" customWidth="1"/>
    <col min="10787" max="10787" width="14.42578125" style="12" bestFit="1" customWidth="1"/>
    <col min="10788" max="11008" width="11.42578125" style="12"/>
    <col min="11009" max="11009" width="2.28515625" style="12" customWidth="1"/>
    <col min="11010" max="11010" width="28.140625" style="12" customWidth="1"/>
    <col min="11011" max="11011" width="26.28515625" style="12" bestFit="1" customWidth="1"/>
    <col min="11012" max="11021" width="16.140625" style="12" customWidth="1"/>
    <col min="11022" max="11024" width="27.140625" style="12" bestFit="1" customWidth="1"/>
    <col min="11025" max="11025" width="17.7109375" style="12" bestFit="1" customWidth="1"/>
    <col min="11026" max="11026" width="14" style="12" bestFit="1" customWidth="1"/>
    <col min="11027" max="11027" width="17.42578125" style="12" bestFit="1" customWidth="1"/>
    <col min="11028" max="11028" width="14.28515625" style="12" bestFit="1" customWidth="1"/>
    <col min="11029" max="11029" width="17.42578125" style="12" bestFit="1" customWidth="1"/>
    <col min="11030" max="11030" width="14.28515625" style="12" bestFit="1" customWidth="1"/>
    <col min="11031" max="11031" width="17.42578125" style="12" bestFit="1" customWidth="1"/>
    <col min="11032" max="11032" width="14.28515625" style="12" bestFit="1" customWidth="1"/>
    <col min="11033" max="11033" width="17.7109375" style="12" bestFit="1" customWidth="1"/>
    <col min="11034" max="11034" width="14.5703125" style="12" bestFit="1" customWidth="1"/>
    <col min="11035" max="11035" width="17.42578125" style="12" bestFit="1" customWidth="1"/>
    <col min="11036" max="11036" width="14.28515625" style="12" bestFit="1" customWidth="1"/>
    <col min="11037" max="11037" width="17.42578125" style="12" bestFit="1" customWidth="1"/>
    <col min="11038" max="11038" width="14.28515625" style="12" bestFit="1" customWidth="1"/>
    <col min="11039" max="11039" width="15.42578125" style="12" bestFit="1" customWidth="1"/>
    <col min="11040" max="11040" width="12.42578125" style="12" bestFit="1" customWidth="1"/>
    <col min="11041" max="11041" width="15.140625" style="12" bestFit="1" customWidth="1"/>
    <col min="11042" max="11042" width="12.140625" style="12" bestFit="1" customWidth="1"/>
    <col min="11043" max="11043" width="14.42578125" style="12" bestFit="1" customWidth="1"/>
    <col min="11044" max="11264" width="11.42578125" style="12"/>
    <col min="11265" max="11265" width="2.28515625" style="12" customWidth="1"/>
    <col min="11266" max="11266" width="28.140625" style="12" customWidth="1"/>
    <col min="11267" max="11267" width="26.28515625" style="12" bestFit="1" customWidth="1"/>
    <col min="11268" max="11277" width="16.140625" style="12" customWidth="1"/>
    <col min="11278" max="11280" width="27.140625" style="12" bestFit="1" customWidth="1"/>
    <col min="11281" max="11281" width="17.7109375" style="12" bestFit="1" customWidth="1"/>
    <col min="11282" max="11282" width="14" style="12" bestFit="1" customWidth="1"/>
    <col min="11283" max="11283" width="17.42578125" style="12" bestFit="1" customWidth="1"/>
    <col min="11284" max="11284" width="14.28515625" style="12" bestFit="1" customWidth="1"/>
    <col min="11285" max="11285" width="17.42578125" style="12" bestFit="1" customWidth="1"/>
    <col min="11286" max="11286" width="14.28515625" style="12" bestFit="1" customWidth="1"/>
    <col min="11287" max="11287" width="17.42578125" style="12" bestFit="1" customWidth="1"/>
    <col min="11288" max="11288" width="14.28515625" style="12" bestFit="1" customWidth="1"/>
    <col min="11289" max="11289" width="17.7109375" style="12" bestFit="1" customWidth="1"/>
    <col min="11290" max="11290" width="14.5703125" style="12" bestFit="1" customWidth="1"/>
    <col min="11291" max="11291" width="17.42578125" style="12" bestFit="1" customWidth="1"/>
    <col min="11292" max="11292" width="14.28515625" style="12" bestFit="1" customWidth="1"/>
    <col min="11293" max="11293" width="17.42578125" style="12" bestFit="1" customWidth="1"/>
    <col min="11294" max="11294" width="14.28515625" style="12" bestFit="1" customWidth="1"/>
    <col min="11295" max="11295" width="15.42578125" style="12" bestFit="1" customWidth="1"/>
    <col min="11296" max="11296" width="12.42578125" style="12" bestFit="1" customWidth="1"/>
    <col min="11297" max="11297" width="15.140625" style="12" bestFit="1" customWidth="1"/>
    <col min="11298" max="11298" width="12.140625" style="12" bestFit="1" customWidth="1"/>
    <col min="11299" max="11299" width="14.42578125" style="12" bestFit="1" customWidth="1"/>
    <col min="11300" max="11520" width="11.42578125" style="12"/>
    <col min="11521" max="11521" width="2.28515625" style="12" customWidth="1"/>
    <col min="11522" max="11522" width="28.140625" style="12" customWidth="1"/>
    <col min="11523" max="11523" width="26.28515625" style="12" bestFit="1" customWidth="1"/>
    <col min="11524" max="11533" width="16.140625" style="12" customWidth="1"/>
    <col min="11534" max="11536" width="27.140625" style="12" bestFit="1" customWidth="1"/>
    <col min="11537" max="11537" width="17.7109375" style="12" bestFit="1" customWidth="1"/>
    <col min="11538" max="11538" width="14" style="12" bestFit="1" customWidth="1"/>
    <col min="11539" max="11539" width="17.42578125" style="12" bestFit="1" customWidth="1"/>
    <col min="11540" max="11540" width="14.28515625" style="12" bestFit="1" customWidth="1"/>
    <col min="11541" max="11541" width="17.42578125" style="12" bestFit="1" customWidth="1"/>
    <col min="11542" max="11542" width="14.28515625" style="12" bestFit="1" customWidth="1"/>
    <col min="11543" max="11543" width="17.42578125" style="12" bestFit="1" customWidth="1"/>
    <col min="11544" max="11544" width="14.28515625" style="12" bestFit="1" customWidth="1"/>
    <col min="11545" max="11545" width="17.7109375" style="12" bestFit="1" customWidth="1"/>
    <col min="11546" max="11546" width="14.5703125" style="12" bestFit="1" customWidth="1"/>
    <col min="11547" max="11547" width="17.42578125" style="12" bestFit="1" customWidth="1"/>
    <col min="11548" max="11548" width="14.28515625" style="12" bestFit="1" customWidth="1"/>
    <col min="11549" max="11549" width="17.42578125" style="12" bestFit="1" customWidth="1"/>
    <col min="11550" max="11550" width="14.28515625" style="12" bestFit="1" customWidth="1"/>
    <col min="11551" max="11551" width="15.42578125" style="12" bestFit="1" customWidth="1"/>
    <col min="11552" max="11552" width="12.42578125" style="12" bestFit="1" customWidth="1"/>
    <col min="11553" max="11553" width="15.140625" style="12" bestFit="1" customWidth="1"/>
    <col min="11554" max="11554" width="12.140625" style="12" bestFit="1" customWidth="1"/>
    <col min="11555" max="11555" width="14.42578125" style="12" bestFit="1" customWidth="1"/>
    <col min="11556" max="11776" width="11.42578125" style="12"/>
    <col min="11777" max="11777" width="2.28515625" style="12" customWidth="1"/>
    <col min="11778" max="11778" width="28.140625" style="12" customWidth="1"/>
    <col min="11779" max="11779" width="26.28515625" style="12" bestFit="1" customWidth="1"/>
    <col min="11780" max="11789" width="16.140625" style="12" customWidth="1"/>
    <col min="11790" max="11792" width="27.140625" style="12" bestFit="1" customWidth="1"/>
    <col min="11793" max="11793" width="17.7109375" style="12" bestFit="1" customWidth="1"/>
    <col min="11794" max="11794" width="14" style="12" bestFit="1" customWidth="1"/>
    <col min="11795" max="11795" width="17.42578125" style="12" bestFit="1" customWidth="1"/>
    <col min="11796" max="11796" width="14.28515625" style="12" bestFit="1" customWidth="1"/>
    <col min="11797" max="11797" width="17.42578125" style="12" bestFit="1" customWidth="1"/>
    <col min="11798" max="11798" width="14.28515625" style="12" bestFit="1" customWidth="1"/>
    <col min="11799" max="11799" width="17.42578125" style="12" bestFit="1" customWidth="1"/>
    <col min="11800" max="11800" width="14.28515625" style="12" bestFit="1" customWidth="1"/>
    <col min="11801" max="11801" width="17.7109375" style="12" bestFit="1" customWidth="1"/>
    <col min="11802" max="11802" width="14.5703125" style="12" bestFit="1" customWidth="1"/>
    <col min="11803" max="11803" width="17.42578125" style="12" bestFit="1" customWidth="1"/>
    <col min="11804" max="11804" width="14.28515625" style="12" bestFit="1" customWidth="1"/>
    <col min="11805" max="11805" width="17.42578125" style="12" bestFit="1" customWidth="1"/>
    <col min="11806" max="11806" width="14.28515625" style="12" bestFit="1" customWidth="1"/>
    <col min="11807" max="11807" width="15.42578125" style="12" bestFit="1" customWidth="1"/>
    <col min="11808" max="11808" width="12.42578125" style="12" bestFit="1" customWidth="1"/>
    <col min="11809" max="11809" width="15.140625" style="12" bestFit="1" customWidth="1"/>
    <col min="11810" max="11810" width="12.140625" style="12" bestFit="1" customWidth="1"/>
    <col min="11811" max="11811" width="14.42578125" style="12" bestFit="1" customWidth="1"/>
    <col min="11812" max="12032" width="11.42578125" style="12"/>
    <col min="12033" max="12033" width="2.28515625" style="12" customWidth="1"/>
    <col min="12034" max="12034" width="28.140625" style="12" customWidth="1"/>
    <col min="12035" max="12035" width="26.28515625" style="12" bestFit="1" customWidth="1"/>
    <col min="12036" max="12045" width="16.140625" style="12" customWidth="1"/>
    <col min="12046" max="12048" width="27.140625" style="12" bestFit="1" customWidth="1"/>
    <col min="12049" max="12049" width="17.7109375" style="12" bestFit="1" customWidth="1"/>
    <col min="12050" max="12050" width="14" style="12" bestFit="1" customWidth="1"/>
    <col min="12051" max="12051" width="17.42578125" style="12" bestFit="1" customWidth="1"/>
    <col min="12052" max="12052" width="14.28515625" style="12" bestFit="1" customWidth="1"/>
    <col min="12053" max="12053" width="17.42578125" style="12" bestFit="1" customWidth="1"/>
    <col min="12054" max="12054" width="14.28515625" style="12" bestFit="1" customWidth="1"/>
    <col min="12055" max="12055" width="17.42578125" style="12" bestFit="1" customWidth="1"/>
    <col min="12056" max="12056" width="14.28515625" style="12" bestFit="1" customWidth="1"/>
    <col min="12057" max="12057" width="17.7109375" style="12" bestFit="1" customWidth="1"/>
    <col min="12058" max="12058" width="14.5703125" style="12" bestFit="1" customWidth="1"/>
    <col min="12059" max="12059" width="17.42578125" style="12" bestFit="1" customWidth="1"/>
    <col min="12060" max="12060" width="14.28515625" style="12" bestFit="1" customWidth="1"/>
    <col min="12061" max="12061" width="17.42578125" style="12" bestFit="1" customWidth="1"/>
    <col min="12062" max="12062" width="14.28515625" style="12" bestFit="1" customWidth="1"/>
    <col min="12063" max="12063" width="15.42578125" style="12" bestFit="1" customWidth="1"/>
    <col min="12064" max="12064" width="12.42578125" style="12" bestFit="1" customWidth="1"/>
    <col min="12065" max="12065" width="15.140625" style="12" bestFit="1" customWidth="1"/>
    <col min="12066" max="12066" width="12.140625" style="12" bestFit="1" customWidth="1"/>
    <col min="12067" max="12067" width="14.42578125" style="12" bestFit="1" customWidth="1"/>
    <col min="12068" max="12288" width="11.42578125" style="12"/>
    <col min="12289" max="12289" width="2.28515625" style="12" customWidth="1"/>
    <col min="12290" max="12290" width="28.140625" style="12" customWidth="1"/>
    <col min="12291" max="12291" width="26.28515625" style="12" bestFit="1" customWidth="1"/>
    <col min="12292" max="12301" width="16.140625" style="12" customWidth="1"/>
    <col min="12302" max="12304" width="27.140625" style="12" bestFit="1" customWidth="1"/>
    <col min="12305" max="12305" width="17.7109375" style="12" bestFit="1" customWidth="1"/>
    <col min="12306" max="12306" width="14" style="12" bestFit="1" customWidth="1"/>
    <col min="12307" max="12307" width="17.42578125" style="12" bestFit="1" customWidth="1"/>
    <col min="12308" max="12308" width="14.28515625" style="12" bestFit="1" customWidth="1"/>
    <col min="12309" max="12309" width="17.42578125" style="12" bestFit="1" customWidth="1"/>
    <col min="12310" max="12310" width="14.28515625" style="12" bestFit="1" customWidth="1"/>
    <col min="12311" max="12311" width="17.42578125" style="12" bestFit="1" customWidth="1"/>
    <col min="12312" max="12312" width="14.28515625" style="12" bestFit="1" customWidth="1"/>
    <col min="12313" max="12313" width="17.7109375" style="12" bestFit="1" customWidth="1"/>
    <col min="12314" max="12314" width="14.5703125" style="12" bestFit="1" customWidth="1"/>
    <col min="12315" max="12315" width="17.42578125" style="12" bestFit="1" customWidth="1"/>
    <col min="12316" max="12316" width="14.28515625" style="12" bestFit="1" customWidth="1"/>
    <col min="12317" max="12317" width="17.42578125" style="12" bestFit="1" customWidth="1"/>
    <col min="12318" max="12318" width="14.28515625" style="12" bestFit="1" customWidth="1"/>
    <col min="12319" max="12319" width="15.42578125" style="12" bestFit="1" customWidth="1"/>
    <col min="12320" max="12320" width="12.42578125" style="12" bestFit="1" customWidth="1"/>
    <col min="12321" max="12321" width="15.140625" style="12" bestFit="1" customWidth="1"/>
    <col min="12322" max="12322" width="12.140625" style="12" bestFit="1" customWidth="1"/>
    <col min="12323" max="12323" width="14.42578125" style="12" bestFit="1" customWidth="1"/>
    <col min="12324" max="12544" width="11.42578125" style="12"/>
    <col min="12545" max="12545" width="2.28515625" style="12" customWidth="1"/>
    <col min="12546" max="12546" width="28.140625" style="12" customWidth="1"/>
    <col min="12547" max="12547" width="26.28515625" style="12" bestFit="1" customWidth="1"/>
    <col min="12548" max="12557" width="16.140625" style="12" customWidth="1"/>
    <col min="12558" max="12560" width="27.140625" style="12" bestFit="1" customWidth="1"/>
    <col min="12561" max="12561" width="17.7109375" style="12" bestFit="1" customWidth="1"/>
    <col min="12562" max="12562" width="14" style="12" bestFit="1" customWidth="1"/>
    <col min="12563" max="12563" width="17.42578125" style="12" bestFit="1" customWidth="1"/>
    <col min="12564" max="12564" width="14.28515625" style="12" bestFit="1" customWidth="1"/>
    <col min="12565" max="12565" width="17.42578125" style="12" bestFit="1" customWidth="1"/>
    <col min="12566" max="12566" width="14.28515625" style="12" bestFit="1" customWidth="1"/>
    <col min="12567" max="12567" width="17.42578125" style="12" bestFit="1" customWidth="1"/>
    <col min="12568" max="12568" width="14.28515625" style="12" bestFit="1" customWidth="1"/>
    <col min="12569" max="12569" width="17.7109375" style="12" bestFit="1" customWidth="1"/>
    <col min="12570" max="12570" width="14.5703125" style="12" bestFit="1" customWidth="1"/>
    <col min="12571" max="12571" width="17.42578125" style="12" bestFit="1" customWidth="1"/>
    <col min="12572" max="12572" width="14.28515625" style="12" bestFit="1" customWidth="1"/>
    <col min="12573" max="12573" width="17.42578125" style="12" bestFit="1" customWidth="1"/>
    <col min="12574" max="12574" width="14.28515625" style="12" bestFit="1" customWidth="1"/>
    <col min="12575" max="12575" width="15.42578125" style="12" bestFit="1" customWidth="1"/>
    <col min="12576" max="12576" width="12.42578125" style="12" bestFit="1" customWidth="1"/>
    <col min="12577" max="12577" width="15.140625" style="12" bestFit="1" customWidth="1"/>
    <col min="12578" max="12578" width="12.140625" style="12" bestFit="1" customWidth="1"/>
    <col min="12579" max="12579" width="14.42578125" style="12" bestFit="1" customWidth="1"/>
    <col min="12580" max="12800" width="11.42578125" style="12"/>
    <col min="12801" max="12801" width="2.28515625" style="12" customWidth="1"/>
    <col min="12802" max="12802" width="28.140625" style="12" customWidth="1"/>
    <col min="12803" max="12803" width="26.28515625" style="12" bestFit="1" customWidth="1"/>
    <col min="12804" max="12813" width="16.140625" style="12" customWidth="1"/>
    <col min="12814" max="12816" width="27.140625" style="12" bestFit="1" customWidth="1"/>
    <col min="12817" max="12817" width="17.7109375" style="12" bestFit="1" customWidth="1"/>
    <col min="12818" max="12818" width="14" style="12" bestFit="1" customWidth="1"/>
    <col min="12819" max="12819" width="17.42578125" style="12" bestFit="1" customWidth="1"/>
    <col min="12820" max="12820" width="14.28515625" style="12" bestFit="1" customWidth="1"/>
    <col min="12821" max="12821" width="17.42578125" style="12" bestFit="1" customWidth="1"/>
    <col min="12822" max="12822" width="14.28515625" style="12" bestFit="1" customWidth="1"/>
    <col min="12823" max="12823" width="17.42578125" style="12" bestFit="1" customWidth="1"/>
    <col min="12824" max="12824" width="14.28515625" style="12" bestFit="1" customWidth="1"/>
    <col min="12825" max="12825" width="17.7109375" style="12" bestFit="1" customWidth="1"/>
    <col min="12826" max="12826" width="14.5703125" style="12" bestFit="1" customWidth="1"/>
    <col min="12827" max="12827" width="17.42578125" style="12" bestFit="1" customWidth="1"/>
    <col min="12828" max="12828" width="14.28515625" style="12" bestFit="1" customWidth="1"/>
    <col min="12829" max="12829" width="17.42578125" style="12" bestFit="1" customWidth="1"/>
    <col min="12830" max="12830" width="14.28515625" style="12" bestFit="1" customWidth="1"/>
    <col min="12831" max="12831" width="15.42578125" style="12" bestFit="1" customWidth="1"/>
    <col min="12832" max="12832" width="12.42578125" style="12" bestFit="1" customWidth="1"/>
    <col min="12833" max="12833" width="15.140625" style="12" bestFit="1" customWidth="1"/>
    <col min="12834" max="12834" width="12.140625" style="12" bestFit="1" customWidth="1"/>
    <col min="12835" max="12835" width="14.42578125" style="12" bestFit="1" customWidth="1"/>
    <col min="12836" max="13056" width="11.42578125" style="12"/>
    <col min="13057" max="13057" width="2.28515625" style="12" customWidth="1"/>
    <col min="13058" max="13058" width="28.140625" style="12" customWidth="1"/>
    <col min="13059" max="13059" width="26.28515625" style="12" bestFit="1" customWidth="1"/>
    <col min="13060" max="13069" width="16.140625" style="12" customWidth="1"/>
    <col min="13070" max="13072" width="27.140625" style="12" bestFit="1" customWidth="1"/>
    <col min="13073" max="13073" width="17.7109375" style="12" bestFit="1" customWidth="1"/>
    <col min="13074" max="13074" width="14" style="12" bestFit="1" customWidth="1"/>
    <col min="13075" max="13075" width="17.42578125" style="12" bestFit="1" customWidth="1"/>
    <col min="13076" max="13076" width="14.28515625" style="12" bestFit="1" customWidth="1"/>
    <col min="13077" max="13077" width="17.42578125" style="12" bestFit="1" customWidth="1"/>
    <col min="13078" max="13078" width="14.28515625" style="12" bestFit="1" customWidth="1"/>
    <col min="13079" max="13079" width="17.42578125" style="12" bestFit="1" customWidth="1"/>
    <col min="13080" max="13080" width="14.28515625" style="12" bestFit="1" customWidth="1"/>
    <col min="13081" max="13081" width="17.7109375" style="12" bestFit="1" customWidth="1"/>
    <col min="13082" max="13082" width="14.5703125" style="12" bestFit="1" customWidth="1"/>
    <col min="13083" max="13083" width="17.42578125" style="12" bestFit="1" customWidth="1"/>
    <col min="13084" max="13084" width="14.28515625" style="12" bestFit="1" customWidth="1"/>
    <col min="13085" max="13085" width="17.42578125" style="12" bestFit="1" customWidth="1"/>
    <col min="13086" max="13086" width="14.28515625" style="12" bestFit="1" customWidth="1"/>
    <col min="13087" max="13087" width="15.42578125" style="12" bestFit="1" customWidth="1"/>
    <col min="13088" max="13088" width="12.42578125" style="12" bestFit="1" customWidth="1"/>
    <col min="13089" max="13089" width="15.140625" style="12" bestFit="1" customWidth="1"/>
    <col min="13090" max="13090" width="12.140625" style="12" bestFit="1" customWidth="1"/>
    <col min="13091" max="13091" width="14.42578125" style="12" bestFit="1" customWidth="1"/>
    <col min="13092" max="13312" width="11.42578125" style="12"/>
    <col min="13313" max="13313" width="2.28515625" style="12" customWidth="1"/>
    <col min="13314" max="13314" width="28.140625" style="12" customWidth="1"/>
    <col min="13315" max="13315" width="26.28515625" style="12" bestFit="1" customWidth="1"/>
    <col min="13316" max="13325" width="16.140625" style="12" customWidth="1"/>
    <col min="13326" max="13328" width="27.140625" style="12" bestFit="1" customWidth="1"/>
    <col min="13329" max="13329" width="17.7109375" style="12" bestFit="1" customWidth="1"/>
    <col min="13330" max="13330" width="14" style="12" bestFit="1" customWidth="1"/>
    <col min="13331" max="13331" width="17.42578125" style="12" bestFit="1" customWidth="1"/>
    <col min="13332" max="13332" width="14.28515625" style="12" bestFit="1" customWidth="1"/>
    <col min="13333" max="13333" width="17.42578125" style="12" bestFit="1" customWidth="1"/>
    <col min="13334" max="13334" width="14.28515625" style="12" bestFit="1" customWidth="1"/>
    <col min="13335" max="13335" width="17.42578125" style="12" bestFit="1" customWidth="1"/>
    <col min="13336" max="13336" width="14.28515625" style="12" bestFit="1" customWidth="1"/>
    <col min="13337" max="13337" width="17.7109375" style="12" bestFit="1" customWidth="1"/>
    <col min="13338" max="13338" width="14.5703125" style="12" bestFit="1" customWidth="1"/>
    <col min="13339" max="13339" width="17.42578125" style="12" bestFit="1" customWidth="1"/>
    <col min="13340" max="13340" width="14.28515625" style="12" bestFit="1" customWidth="1"/>
    <col min="13341" max="13341" width="17.42578125" style="12" bestFit="1" customWidth="1"/>
    <col min="13342" max="13342" width="14.28515625" style="12" bestFit="1" customWidth="1"/>
    <col min="13343" max="13343" width="15.42578125" style="12" bestFit="1" customWidth="1"/>
    <col min="13344" max="13344" width="12.42578125" style="12" bestFit="1" customWidth="1"/>
    <col min="13345" max="13345" width="15.140625" style="12" bestFit="1" customWidth="1"/>
    <col min="13346" max="13346" width="12.140625" style="12" bestFit="1" customWidth="1"/>
    <col min="13347" max="13347" width="14.42578125" style="12" bestFit="1" customWidth="1"/>
    <col min="13348" max="13568" width="11.42578125" style="12"/>
    <col min="13569" max="13569" width="2.28515625" style="12" customWidth="1"/>
    <col min="13570" max="13570" width="28.140625" style="12" customWidth="1"/>
    <col min="13571" max="13571" width="26.28515625" style="12" bestFit="1" customWidth="1"/>
    <col min="13572" max="13581" width="16.140625" style="12" customWidth="1"/>
    <col min="13582" max="13584" width="27.140625" style="12" bestFit="1" customWidth="1"/>
    <col min="13585" max="13585" width="17.7109375" style="12" bestFit="1" customWidth="1"/>
    <col min="13586" max="13586" width="14" style="12" bestFit="1" customWidth="1"/>
    <col min="13587" max="13587" width="17.42578125" style="12" bestFit="1" customWidth="1"/>
    <col min="13588" max="13588" width="14.28515625" style="12" bestFit="1" customWidth="1"/>
    <col min="13589" max="13589" width="17.42578125" style="12" bestFit="1" customWidth="1"/>
    <col min="13590" max="13590" width="14.28515625" style="12" bestFit="1" customWidth="1"/>
    <col min="13591" max="13591" width="17.42578125" style="12" bestFit="1" customWidth="1"/>
    <col min="13592" max="13592" width="14.28515625" style="12" bestFit="1" customWidth="1"/>
    <col min="13593" max="13593" width="17.7109375" style="12" bestFit="1" customWidth="1"/>
    <col min="13594" max="13594" width="14.5703125" style="12" bestFit="1" customWidth="1"/>
    <col min="13595" max="13595" width="17.42578125" style="12" bestFit="1" customWidth="1"/>
    <col min="13596" max="13596" width="14.28515625" style="12" bestFit="1" customWidth="1"/>
    <col min="13597" max="13597" width="17.42578125" style="12" bestFit="1" customWidth="1"/>
    <col min="13598" max="13598" width="14.28515625" style="12" bestFit="1" customWidth="1"/>
    <col min="13599" max="13599" width="15.42578125" style="12" bestFit="1" customWidth="1"/>
    <col min="13600" max="13600" width="12.42578125" style="12" bestFit="1" customWidth="1"/>
    <col min="13601" max="13601" width="15.140625" style="12" bestFit="1" customWidth="1"/>
    <col min="13602" max="13602" width="12.140625" style="12" bestFit="1" customWidth="1"/>
    <col min="13603" max="13603" width="14.42578125" style="12" bestFit="1" customWidth="1"/>
    <col min="13604" max="13824" width="11.42578125" style="12"/>
    <col min="13825" max="13825" width="2.28515625" style="12" customWidth="1"/>
    <col min="13826" max="13826" width="28.140625" style="12" customWidth="1"/>
    <col min="13827" max="13827" width="26.28515625" style="12" bestFit="1" customWidth="1"/>
    <col min="13828" max="13837" width="16.140625" style="12" customWidth="1"/>
    <col min="13838" max="13840" width="27.140625" style="12" bestFit="1" customWidth="1"/>
    <col min="13841" max="13841" width="17.7109375" style="12" bestFit="1" customWidth="1"/>
    <col min="13842" max="13842" width="14" style="12" bestFit="1" customWidth="1"/>
    <col min="13843" max="13843" width="17.42578125" style="12" bestFit="1" customWidth="1"/>
    <col min="13844" max="13844" width="14.28515625" style="12" bestFit="1" customWidth="1"/>
    <col min="13845" max="13845" width="17.42578125" style="12" bestFit="1" customWidth="1"/>
    <col min="13846" max="13846" width="14.28515625" style="12" bestFit="1" customWidth="1"/>
    <col min="13847" max="13847" width="17.42578125" style="12" bestFit="1" customWidth="1"/>
    <col min="13848" max="13848" width="14.28515625" style="12" bestFit="1" customWidth="1"/>
    <col min="13849" max="13849" width="17.7109375" style="12" bestFit="1" customWidth="1"/>
    <col min="13850" max="13850" width="14.5703125" style="12" bestFit="1" customWidth="1"/>
    <col min="13851" max="13851" width="17.42578125" style="12" bestFit="1" customWidth="1"/>
    <col min="13852" max="13852" width="14.28515625" style="12" bestFit="1" customWidth="1"/>
    <col min="13853" max="13853" width="17.42578125" style="12" bestFit="1" customWidth="1"/>
    <col min="13854" max="13854" width="14.28515625" style="12" bestFit="1" customWidth="1"/>
    <col min="13855" max="13855" width="15.42578125" style="12" bestFit="1" customWidth="1"/>
    <col min="13856" max="13856" width="12.42578125" style="12" bestFit="1" customWidth="1"/>
    <col min="13857" max="13857" width="15.140625" style="12" bestFit="1" customWidth="1"/>
    <col min="13858" max="13858" width="12.140625" style="12" bestFit="1" customWidth="1"/>
    <col min="13859" max="13859" width="14.42578125" style="12" bestFit="1" customWidth="1"/>
    <col min="13860" max="14080" width="11.42578125" style="12"/>
    <col min="14081" max="14081" width="2.28515625" style="12" customWidth="1"/>
    <col min="14082" max="14082" width="28.140625" style="12" customWidth="1"/>
    <col min="14083" max="14083" width="26.28515625" style="12" bestFit="1" customWidth="1"/>
    <col min="14084" max="14093" width="16.140625" style="12" customWidth="1"/>
    <col min="14094" max="14096" width="27.140625" style="12" bestFit="1" customWidth="1"/>
    <col min="14097" max="14097" width="17.7109375" style="12" bestFit="1" customWidth="1"/>
    <col min="14098" max="14098" width="14" style="12" bestFit="1" customWidth="1"/>
    <col min="14099" max="14099" width="17.42578125" style="12" bestFit="1" customWidth="1"/>
    <col min="14100" max="14100" width="14.28515625" style="12" bestFit="1" customWidth="1"/>
    <col min="14101" max="14101" width="17.42578125" style="12" bestFit="1" customWidth="1"/>
    <col min="14102" max="14102" width="14.28515625" style="12" bestFit="1" customWidth="1"/>
    <col min="14103" max="14103" width="17.42578125" style="12" bestFit="1" customWidth="1"/>
    <col min="14104" max="14104" width="14.28515625" style="12" bestFit="1" customWidth="1"/>
    <col min="14105" max="14105" width="17.7109375" style="12" bestFit="1" customWidth="1"/>
    <col min="14106" max="14106" width="14.5703125" style="12" bestFit="1" customWidth="1"/>
    <col min="14107" max="14107" width="17.42578125" style="12" bestFit="1" customWidth="1"/>
    <col min="14108" max="14108" width="14.28515625" style="12" bestFit="1" customWidth="1"/>
    <col min="14109" max="14109" width="17.42578125" style="12" bestFit="1" customWidth="1"/>
    <col min="14110" max="14110" width="14.28515625" style="12" bestFit="1" customWidth="1"/>
    <col min="14111" max="14111" width="15.42578125" style="12" bestFit="1" customWidth="1"/>
    <col min="14112" max="14112" width="12.42578125" style="12" bestFit="1" customWidth="1"/>
    <col min="14113" max="14113" width="15.140625" style="12" bestFit="1" customWidth="1"/>
    <col min="14114" max="14114" width="12.140625" style="12" bestFit="1" customWidth="1"/>
    <col min="14115" max="14115" width="14.42578125" style="12" bestFit="1" customWidth="1"/>
    <col min="14116" max="14336" width="11.42578125" style="12"/>
    <col min="14337" max="14337" width="2.28515625" style="12" customWidth="1"/>
    <col min="14338" max="14338" width="28.140625" style="12" customWidth="1"/>
    <col min="14339" max="14339" width="26.28515625" style="12" bestFit="1" customWidth="1"/>
    <col min="14340" max="14349" width="16.140625" style="12" customWidth="1"/>
    <col min="14350" max="14352" width="27.140625" style="12" bestFit="1" customWidth="1"/>
    <col min="14353" max="14353" width="17.7109375" style="12" bestFit="1" customWidth="1"/>
    <col min="14354" max="14354" width="14" style="12" bestFit="1" customWidth="1"/>
    <col min="14355" max="14355" width="17.42578125" style="12" bestFit="1" customWidth="1"/>
    <col min="14356" max="14356" width="14.28515625" style="12" bestFit="1" customWidth="1"/>
    <col min="14357" max="14357" width="17.42578125" style="12" bestFit="1" customWidth="1"/>
    <col min="14358" max="14358" width="14.28515625" style="12" bestFit="1" customWidth="1"/>
    <col min="14359" max="14359" width="17.42578125" style="12" bestFit="1" customWidth="1"/>
    <col min="14360" max="14360" width="14.28515625" style="12" bestFit="1" customWidth="1"/>
    <col min="14361" max="14361" width="17.7109375" style="12" bestFit="1" customWidth="1"/>
    <col min="14362" max="14362" width="14.5703125" style="12" bestFit="1" customWidth="1"/>
    <col min="14363" max="14363" width="17.42578125" style="12" bestFit="1" customWidth="1"/>
    <col min="14364" max="14364" width="14.28515625" style="12" bestFit="1" customWidth="1"/>
    <col min="14365" max="14365" width="17.42578125" style="12" bestFit="1" customWidth="1"/>
    <col min="14366" max="14366" width="14.28515625" style="12" bestFit="1" customWidth="1"/>
    <col min="14367" max="14367" width="15.42578125" style="12" bestFit="1" customWidth="1"/>
    <col min="14368" max="14368" width="12.42578125" style="12" bestFit="1" customWidth="1"/>
    <col min="14369" max="14369" width="15.140625" style="12" bestFit="1" customWidth="1"/>
    <col min="14370" max="14370" width="12.140625" style="12" bestFit="1" customWidth="1"/>
    <col min="14371" max="14371" width="14.42578125" style="12" bestFit="1" customWidth="1"/>
    <col min="14372" max="14592" width="11.42578125" style="12"/>
    <col min="14593" max="14593" width="2.28515625" style="12" customWidth="1"/>
    <col min="14594" max="14594" width="28.140625" style="12" customWidth="1"/>
    <col min="14595" max="14595" width="26.28515625" style="12" bestFit="1" customWidth="1"/>
    <col min="14596" max="14605" width="16.140625" style="12" customWidth="1"/>
    <col min="14606" max="14608" width="27.140625" style="12" bestFit="1" customWidth="1"/>
    <col min="14609" max="14609" width="17.7109375" style="12" bestFit="1" customWidth="1"/>
    <col min="14610" max="14610" width="14" style="12" bestFit="1" customWidth="1"/>
    <col min="14611" max="14611" width="17.42578125" style="12" bestFit="1" customWidth="1"/>
    <col min="14612" max="14612" width="14.28515625" style="12" bestFit="1" customWidth="1"/>
    <col min="14613" max="14613" width="17.42578125" style="12" bestFit="1" customWidth="1"/>
    <col min="14614" max="14614" width="14.28515625" style="12" bestFit="1" customWidth="1"/>
    <col min="14615" max="14615" width="17.42578125" style="12" bestFit="1" customWidth="1"/>
    <col min="14616" max="14616" width="14.28515625" style="12" bestFit="1" customWidth="1"/>
    <col min="14617" max="14617" width="17.7109375" style="12" bestFit="1" customWidth="1"/>
    <col min="14618" max="14618" width="14.5703125" style="12" bestFit="1" customWidth="1"/>
    <col min="14619" max="14619" width="17.42578125" style="12" bestFit="1" customWidth="1"/>
    <col min="14620" max="14620" width="14.28515625" style="12" bestFit="1" customWidth="1"/>
    <col min="14621" max="14621" width="17.42578125" style="12" bestFit="1" customWidth="1"/>
    <col min="14622" max="14622" width="14.28515625" style="12" bestFit="1" customWidth="1"/>
    <col min="14623" max="14623" width="15.42578125" style="12" bestFit="1" customWidth="1"/>
    <col min="14624" max="14624" width="12.42578125" style="12" bestFit="1" customWidth="1"/>
    <col min="14625" max="14625" width="15.140625" style="12" bestFit="1" customWidth="1"/>
    <col min="14626" max="14626" width="12.140625" style="12" bestFit="1" customWidth="1"/>
    <col min="14627" max="14627" width="14.42578125" style="12" bestFit="1" customWidth="1"/>
    <col min="14628" max="14848" width="11.42578125" style="12"/>
    <col min="14849" max="14849" width="2.28515625" style="12" customWidth="1"/>
    <col min="14850" max="14850" width="28.140625" style="12" customWidth="1"/>
    <col min="14851" max="14851" width="26.28515625" style="12" bestFit="1" customWidth="1"/>
    <col min="14852" max="14861" width="16.140625" style="12" customWidth="1"/>
    <col min="14862" max="14864" width="27.140625" style="12" bestFit="1" customWidth="1"/>
    <col min="14865" max="14865" width="17.7109375" style="12" bestFit="1" customWidth="1"/>
    <col min="14866" max="14866" width="14" style="12" bestFit="1" customWidth="1"/>
    <col min="14867" max="14867" width="17.42578125" style="12" bestFit="1" customWidth="1"/>
    <col min="14868" max="14868" width="14.28515625" style="12" bestFit="1" customWidth="1"/>
    <col min="14869" max="14869" width="17.42578125" style="12" bestFit="1" customWidth="1"/>
    <col min="14870" max="14870" width="14.28515625" style="12" bestFit="1" customWidth="1"/>
    <col min="14871" max="14871" width="17.42578125" style="12" bestFit="1" customWidth="1"/>
    <col min="14872" max="14872" width="14.28515625" style="12" bestFit="1" customWidth="1"/>
    <col min="14873" max="14873" width="17.7109375" style="12" bestFit="1" customWidth="1"/>
    <col min="14874" max="14874" width="14.5703125" style="12" bestFit="1" customWidth="1"/>
    <col min="14875" max="14875" width="17.42578125" style="12" bestFit="1" customWidth="1"/>
    <col min="14876" max="14876" width="14.28515625" style="12" bestFit="1" customWidth="1"/>
    <col min="14877" max="14877" width="17.42578125" style="12" bestFit="1" customWidth="1"/>
    <col min="14878" max="14878" width="14.28515625" style="12" bestFit="1" customWidth="1"/>
    <col min="14879" max="14879" width="15.42578125" style="12" bestFit="1" customWidth="1"/>
    <col min="14880" max="14880" width="12.42578125" style="12" bestFit="1" customWidth="1"/>
    <col min="14881" max="14881" width="15.140625" style="12" bestFit="1" customWidth="1"/>
    <col min="14882" max="14882" width="12.140625" style="12" bestFit="1" customWidth="1"/>
    <col min="14883" max="14883" width="14.42578125" style="12" bestFit="1" customWidth="1"/>
    <col min="14884" max="15104" width="11.42578125" style="12"/>
    <col min="15105" max="15105" width="2.28515625" style="12" customWidth="1"/>
    <col min="15106" max="15106" width="28.140625" style="12" customWidth="1"/>
    <col min="15107" max="15107" width="26.28515625" style="12" bestFit="1" customWidth="1"/>
    <col min="15108" max="15117" width="16.140625" style="12" customWidth="1"/>
    <col min="15118" max="15120" width="27.140625" style="12" bestFit="1" customWidth="1"/>
    <col min="15121" max="15121" width="17.7109375" style="12" bestFit="1" customWidth="1"/>
    <col min="15122" max="15122" width="14" style="12" bestFit="1" customWidth="1"/>
    <col min="15123" max="15123" width="17.42578125" style="12" bestFit="1" customWidth="1"/>
    <col min="15124" max="15124" width="14.28515625" style="12" bestFit="1" customWidth="1"/>
    <col min="15125" max="15125" width="17.42578125" style="12" bestFit="1" customWidth="1"/>
    <col min="15126" max="15126" width="14.28515625" style="12" bestFit="1" customWidth="1"/>
    <col min="15127" max="15127" width="17.42578125" style="12" bestFit="1" customWidth="1"/>
    <col min="15128" max="15128" width="14.28515625" style="12" bestFit="1" customWidth="1"/>
    <col min="15129" max="15129" width="17.7109375" style="12" bestFit="1" customWidth="1"/>
    <col min="15130" max="15130" width="14.5703125" style="12" bestFit="1" customWidth="1"/>
    <col min="15131" max="15131" width="17.42578125" style="12" bestFit="1" customWidth="1"/>
    <col min="15132" max="15132" width="14.28515625" style="12" bestFit="1" customWidth="1"/>
    <col min="15133" max="15133" width="17.42578125" style="12" bestFit="1" customWidth="1"/>
    <col min="15134" max="15134" width="14.28515625" style="12" bestFit="1" customWidth="1"/>
    <col min="15135" max="15135" width="15.42578125" style="12" bestFit="1" customWidth="1"/>
    <col min="15136" max="15136" width="12.42578125" style="12" bestFit="1" customWidth="1"/>
    <col min="15137" max="15137" width="15.140625" style="12" bestFit="1" customWidth="1"/>
    <col min="15138" max="15138" width="12.140625" style="12" bestFit="1" customWidth="1"/>
    <col min="15139" max="15139" width="14.42578125" style="12" bestFit="1" customWidth="1"/>
    <col min="15140" max="15360" width="11.42578125" style="12"/>
    <col min="15361" max="15361" width="2.28515625" style="12" customWidth="1"/>
    <col min="15362" max="15362" width="28.140625" style="12" customWidth="1"/>
    <col min="15363" max="15363" width="26.28515625" style="12" bestFit="1" customWidth="1"/>
    <col min="15364" max="15373" width="16.140625" style="12" customWidth="1"/>
    <col min="15374" max="15376" width="27.140625" style="12" bestFit="1" customWidth="1"/>
    <col min="15377" max="15377" width="17.7109375" style="12" bestFit="1" customWidth="1"/>
    <col min="15378" max="15378" width="14" style="12" bestFit="1" customWidth="1"/>
    <col min="15379" max="15379" width="17.42578125" style="12" bestFit="1" customWidth="1"/>
    <col min="15380" max="15380" width="14.28515625" style="12" bestFit="1" customWidth="1"/>
    <col min="15381" max="15381" width="17.42578125" style="12" bestFit="1" customWidth="1"/>
    <col min="15382" max="15382" width="14.28515625" style="12" bestFit="1" customWidth="1"/>
    <col min="15383" max="15383" width="17.42578125" style="12" bestFit="1" customWidth="1"/>
    <col min="15384" max="15384" width="14.28515625" style="12" bestFit="1" customWidth="1"/>
    <col min="15385" max="15385" width="17.7109375" style="12" bestFit="1" customWidth="1"/>
    <col min="15386" max="15386" width="14.5703125" style="12" bestFit="1" customWidth="1"/>
    <col min="15387" max="15387" width="17.42578125" style="12" bestFit="1" customWidth="1"/>
    <col min="15388" max="15388" width="14.28515625" style="12" bestFit="1" customWidth="1"/>
    <col min="15389" max="15389" width="17.42578125" style="12" bestFit="1" customWidth="1"/>
    <col min="15390" max="15390" width="14.28515625" style="12" bestFit="1" customWidth="1"/>
    <col min="15391" max="15391" width="15.42578125" style="12" bestFit="1" customWidth="1"/>
    <col min="15392" max="15392" width="12.42578125" style="12" bestFit="1" customWidth="1"/>
    <col min="15393" max="15393" width="15.140625" style="12" bestFit="1" customWidth="1"/>
    <col min="15394" max="15394" width="12.140625" style="12" bestFit="1" customWidth="1"/>
    <col min="15395" max="15395" width="14.42578125" style="12" bestFit="1" customWidth="1"/>
    <col min="15396" max="15616" width="11.42578125" style="12"/>
    <col min="15617" max="15617" width="2.28515625" style="12" customWidth="1"/>
    <col min="15618" max="15618" width="28.140625" style="12" customWidth="1"/>
    <col min="15619" max="15619" width="26.28515625" style="12" bestFit="1" customWidth="1"/>
    <col min="15620" max="15629" width="16.140625" style="12" customWidth="1"/>
    <col min="15630" max="15632" width="27.140625" style="12" bestFit="1" customWidth="1"/>
    <col min="15633" max="15633" width="17.7109375" style="12" bestFit="1" customWidth="1"/>
    <col min="15634" max="15634" width="14" style="12" bestFit="1" customWidth="1"/>
    <col min="15635" max="15635" width="17.42578125" style="12" bestFit="1" customWidth="1"/>
    <col min="15636" max="15636" width="14.28515625" style="12" bestFit="1" customWidth="1"/>
    <col min="15637" max="15637" width="17.42578125" style="12" bestFit="1" customWidth="1"/>
    <col min="15638" max="15638" width="14.28515625" style="12" bestFit="1" customWidth="1"/>
    <col min="15639" max="15639" width="17.42578125" style="12" bestFit="1" customWidth="1"/>
    <col min="15640" max="15640" width="14.28515625" style="12" bestFit="1" customWidth="1"/>
    <col min="15641" max="15641" width="17.7109375" style="12" bestFit="1" customWidth="1"/>
    <col min="15642" max="15642" width="14.5703125" style="12" bestFit="1" customWidth="1"/>
    <col min="15643" max="15643" width="17.42578125" style="12" bestFit="1" customWidth="1"/>
    <col min="15644" max="15644" width="14.28515625" style="12" bestFit="1" customWidth="1"/>
    <col min="15645" max="15645" width="17.42578125" style="12" bestFit="1" customWidth="1"/>
    <col min="15646" max="15646" width="14.28515625" style="12" bestFit="1" customWidth="1"/>
    <col min="15647" max="15647" width="15.42578125" style="12" bestFit="1" customWidth="1"/>
    <col min="15648" max="15648" width="12.42578125" style="12" bestFit="1" customWidth="1"/>
    <col min="15649" max="15649" width="15.140625" style="12" bestFit="1" customWidth="1"/>
    <col min="15650" max="15650" width="12.140625" style="12" bestFit="1" customWidth="1"/>
    <col min="15651" max="15651" width="14.42578125" style="12" bestFit="1" customWidth="1"/>
    <col min="15652" max="15872" width="11.42578125" style="12"/>
    <col min="15873" max="15873" width="2.28515625" style="12" customWidth="1"/>
    <col min="15874" max="15874" width="28.140625" style="12" customWidth="1"/>
    <col min="15875" max="15875" width="26.28515625" style="12" bestFit="1" customWidth="1"/>
    <col min="15876" max="15885" width="16.140625" style="12" customWidth="1"/>
    <col min="15886" max="15888" width="27.140625" style="12" bestFit="1" customWidth="1"/>
    <col min="15889" max="15889" width="17.7109375" style="12" bestFit="1" customWidth="1"/>
    <col min="15890" max="15890" width="14" style="12" bestFit="1" customWidth="1"/>
    <col min="15891" max="15891" width="17.42578125" style="12" bestFit="1" customWidth="1"/>
    <col min="15892" max="15892" width="14.28515625" style="12" bestFit="1" customWidth="1"/>
    <col min="15893" max="15893" width="17.42578125" style="12" bestFit="1" customWidth="1"/>
    <col min="15894" max="15894" width="14.28515625" style="12" bestFit="1" customWidth="1"/>
    <col min="15895" max="15895" width="17.42578125" style="12" bestFit="1" customWidth="1"/>
    <col min="15896" max="15896" width="14.28515625" style="12" bestFit="1" customWidth="1"/>
    <col min="15897" max="15897" width="17.7109375" style="12" bestFit="1" customWidth="1"/>
    <col min="15898" max="15898" width="14.5703125" style="12" bestFit="1" customWidth="1"/>
    <col min="15899" max="15899" width="17.42578125" style="12" bestFit="1" customWidth="1"/>
    <col min="15900" max="15900" width="14.28515625" style="12" bestFit="1" customWidth="1"/>
    <col min="15901" max="15901" width="17.42578125" style="12" bestFit="1" customWidth="1"/>
    <col min="15902" max="15902" width="14.28515625" style="12" bestFit="1" customWidth="1"/>
    <col min="15903" max="15903" width="15.42578125" style="12" bestFit="1" customWidth="1"/>
    <col min="15904" max="15904" width="12.42578125" style="12" bestFit="1" customWidth="1"/>
    <col min="15905" max="15905" width="15.140625" style="12" bestFit="1" customWidth="1"/>
    <col min="15906" max="15906" width="12.140625" style="12" bestFit="1" customWidth="1"/>
    <col min="15907" max="15907" width="14.42578125" style="12" bestFit="1" customWidth="1"/>
    <col min="15908" max="16128" width="11.42578125" style="12"/>
    <col min="16129" max="16129" width="2.28515625" style="12" customWidth="1"/>
    <col min="16130" max="16130" width="28.140625" style="12" customWidth="1"/>
    <col min="16131" max="16131" width="26.28515625" style="12" bestFit="1" customWidth="1"/>
    <col min="16132" max="16141" width="16.140625" style="12" customWidth="1"/>
    <col min="16142" max="16144" width="27.140625" style="12" bestFit="1" customWidth="1"/>
    <col min="16145" max="16145" width="17.7109375" style="12" bestFit="1" customWidth="1"/>
    <col min="16146" max="16146" width="14" style="12" bestFit="1" customWidth="1"/>
    <col min="16147" max="16147" width="17.42578125" style="12" bestFit="1" customWidth="1"/>
    <col min="16148" max="16148" width="14.28515625" style="12" bestFit="1" customWidth="1"/>
    <col min="16149" max="16149" width="17.42578125" style="12" bestFit="1" customWidth="1"/>
    <col min="16150" max="16150" width="14.28515625" style="12" bestFit="1" customWidth="1"/>
    <col min="16151" max="16151" width="17.42578125" style="12" bestFit="1" customWidth="1"/>
    <col min="16152" max="16152" width="14.28515625" style="12" bestFit="1" customWidth="1"/>
    <col min="16153" max="16153" width="17.7109375" style="12" bestFit="1" customWidth="1"/>
    <col min="16154" max="16154" width="14.5703125" style="12" bestFit="1" customWidth="1"/>
    <col min="16155" max="16155" width="17.42578125" style="12" bestFit="1" customWidth="1"/>
    <col min="16156" max="16156" width="14.28515625" style="12" bestFit="1" customWidth="1"/>
    <col min="16157" max="16157" width="17.42578125" style="12" bestFit="1" customWidth="1"/>
    <col min="16158" max="16158" width="14.28515625" style="12" bestFit="1" customWidth="1"/>
    <col min="16159" max="16159" width="15.42578125" style="12" bestFit="1" customWidth="1"/>
    <col min="16160" max="16160" width="12.42578125" style="12" bestFit="1" customWidth="1"/>
    <col min="16161" max="16161" width="15.140625" style="12" bestFit="1" customWidth="1"/>
    <col min="16162" max="16162" width="12.140625" style="12" bestFit="1" customWidth="1"/>
    <col min="16163" max="16163" width="14.42578125" style="12" bestFit="1" customWidth="1"/>
    <col min="16164" max="16384" width="11.42578125" style="12"/>
  </cols>
  <sheetData>
    <row r="1" spans="2:18" s="9" customFormat="1" ht="31.5" customHeight="1" x14ac:dyDescent="0.2">
      <c r="B1" s="139" t="s">
        <v>103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O1" s="10"/>
      <c r="P1" s="10"/>
      <c r="Q1" s="10"/>
      <c r="R1" s="10"/>
    </row>
    <row r="2" spans="2:18" s="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O2" s="10"/>
      <c r="P2" s="10"/>
      <c r="Q2" s="10"/>
      <c r="R2" s="10"/>
    </row>
    <row r="3" spans="2:18" ht="13.5" thickTop="1" x14ac:dyDescent="0.2">
      <c r="B3" s="896" t="s">
        <v>32</v>
      </c>
      <c r="C3" s="898" t="s">
        <v>33</v>
      </c>
      <c r="D3" s="826" t="s">
        <v>34</v>
      </c>
      <c r="E3" s="827"/>
      <c r="F3" s="828"/>
      <c r="G3" s="829" t="s">
        <v>35</v>
      </c>
      <c r="H3" s="827"/>
      <c r="I3" s="870"/>
      <c r="J3" s="870"/>
      <c r="K3" s="870"/>
      <c r="L3" s="870"/>
      <c r="M3" s="871"/>
    </row>
    <row r="4" spans="2:18" ht="116.25" customHeight="1" thickBot="1" x14ac:dyDescent="0.25">
      <c r="B4" s="897"/>
      <c r="C4" s="899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17" t="s">
        <v>44</v>
      </c>
      <c r="M4" s="18" t="s">
        <v>45</v>
      </c>
    </row>
    <row r="5" spans="2:18" ht="13.5" thickTop="1" x14ac:dyDescent="0.2">
      <c r="B5" s="901" t="s">
        <v>46</v>
      </c>
      <c r="C5" s="19" t="s">
        <v>47</v>
      </c>
      <c r="D5" s="38">
        <f t="shared" ref="D5:D10" si="0">E5+F5</f>
        <v>168942.72</v>
      </c>
      <c r="E5" s="57"/>
      <c r="F5" s="58">
        <v>168942.72</v>
      </c>
      <c r="G5" s="140"/>
      <c r="H5" s="141"/>
      <c r="I5" s="57"/>
      <c r="J5" s="57"/>
      <c r="K5" s="57">
        <v>6210</v>
      </c>
      <c r="L5" s="57"/>
      <c r="M5" s="19"/>
    </row>
    <row r="6" spans="2:18" x14ac:dyDescent="0.2">
      <c r="B6" s="904"/>
      <c r="C6" s="30" t="s">
        <v>48</v>
      </c>
      <c r="D6" s="106">
        <f t="shared" si="0"/>
        <v>958000</v>
      </c>
      <c r="E6" s="29">
        <v>850000</v>
      </c>
      <c r="F6" s="45">
        <v>108000</v>
      </c>
      <c r="G6" s="46"/>
      <c r="H6" s="29">
        <v>950</v>
      </c>
      <c r="I6" s="29"/>
      <c r="J6" s="29"/>
      <c r="K6" s="29">
        <v>4000</v>
      </c>
      <c r="L6" s="29"/>
      <c r="M6" s="30"/>
    </row>
    <row r="7" spans="2:18" ht="12" customHeight="1" x14ac:dyDescent="0.2">
      <c r="B7" s="885" t="s">
        <v>49</v>
      </c>
      <c r="C7" s="31" t="s">
        <v>50</v>
      </c>
      <c r="D7" s="142">
        <f t="shared" si="0"/>
        <v>41987</v>
      </c>
      <c r="E7" s="33"/>
      <c r="F7" s="34">
        <v>41987</v>
      </c>
      <c r="G7" s="35"/>
      <c r="H7" s="33"/>
      <c r="I7" s="33"/>
      <c r="J7" s="33"/>
      <c r="K7" s="33">
        <v>12100</v>
      </c>
      <c r="L7" s="33"/>
      <c r="M7" s="36"/>
    </row>
    <row r="8" spans="2:18" ht="12" customHeight="1" x14ac:dyDescent="0.2">
      <c r="B8" s="886"/>
      <c r="C8" s="37" t="s">
        <v>51</v>
      </c>
      <c r="D8" s="105">
        <f t="shared" si="0"/>
        <v>519380.8</v>
      </c>
      <c r="E8" s="39">
        <v>470597</v>
      </c>
      <c r="F8" s="40">
        <v>48783.8</v>
      </c>
      <c r="G8" s="41"/>
      <c r="H8" s="39">
        <v>578</v>
      </c>
      <c r="I8" s="39"/>
      <c r="J8" s="39"/>
      <c r="K8" s="39">
        <v>10154.4</v>
      </c>
      <c r="L8" s="39"/>
      <c r="M8" s="42"/>
    </row>
    <row r="9" spans="2:18" ht="11.25" customHeight="1" x14ac:dyDescent="0.2">
      <c r="B9" s="886"/>
      <c r="C9" s="143" t="s">
        <v>48</v>
      </c>
      <c r="D9" s="144">
        <f t="shared" si="0"/>
        <v>47000</v>
      </c>
      <c r="E9" s="26">
        <v>42000</v>
      </c>
      <c r="F9" s="27">
        <v>5000</v>
      </c>
      <c r="G9" s="28"/>
      <c r="H9" s="26">
        <v>50</v>
      </c>
      <c r="I9" s="26"/>
      <c r="J9" s="26"/>
      <c r="K9" s="26">
        <v>200</v>
      </c>
      <c r="L9" s="26"/>
      <c r="M9" s="24"/>
    </row>
    <row r="10" spans="2:18" ht="13.5" customHeight="1" x14ac:dyDescent="0.2">
      <c r="B10" s="47" t="s">
        <v>54</v>
      </c>
      <c r="C10" s="48" t="s">
        <v>48</v>
      </c>
      <c r="D10" s="49">
        <f t="shared" si="0"/>
        <v>17190</v>
      </c>
      <c r="E10" s="50"/>
      <c r="F10" s="51">
        <v>17190</v>
      </c>
      <c r="G10" s="52"/>
      <c r="H10" s="50"/>
      <c r="I10" s="50"/>
      <c r="J10" s="50"/>
      <c r="K10" s="50">
        <v>2865</v>
      </c>
      <c r="L10" s="50"/>
      <c r="M10" s="61"/>
    </row>
    <row r="11" spans="2:18" ht="12" customHeight="1" x14ac:dyDescent="0.2">
      <c r="B11" s="885" t="s">
        <v>55</v>
      </c>
      <c r="C11" s="31" t="s">
        <v>56</v>
      </c>
      <c r="D11" s="142"/>
      <c r="E11" s="33"/>
      <c r="F11" s="34"/>
      <c r="G11" s="35"/>
      <c r="H11" s="33"/>
      <c r="I11" s="33">
        <v>57</v>
      </c>
      <c r="J11" s="33">
        <v>134.09300000000002</v>
      </c>
      <c r="K11" s="33"/>
      <c r="L11" s="33"/>
      <c r="M11" s="63"/>
    </row>
    <row r="12" spans="2:18" ht="11.25" customHeight="1" x14ac:dyDescent="0.2">
      <c r="B12" s="886"/>
      <c r="C12" s="64" t="s">
        <v>57</v>
      </c>
      <c r="D12" s="106"/>
      <c r="E12" s="65"/>
      <c r="F12" s="66"/>
      <c r="G12" s="67"/>
      <c r="H12" s="65"/>
      <c r="I12" s="65"/>
      <c r="J12" s="65">
        <v>907.4</v>
      </c>
      <c r="K12" s="65"/>
      <c r="L12" s="65"/>
      <c r="M12" s="68"/>
    </row>
    <row r="13" spans="2:18" ht="11.25" customHeight="1" x14ac:dyDescent="0.2">
      <c r="B13" s="886"/>
      <c r="C13" s="64" t="s">
        <v>58</v>
      </c>
      <c r="D13" s="106"/>
      <c r="E13" s="65"/>
      <c r="F13" s="66"/>
      <c r="G13" s="67"/>
      <c r="H13" s="65"/>
      <c r="I13" s="65"/>
      <c r="J13" s="65">
        <v>350</v>
      </c>
      <c r="K13" s="65"/>
      <c r="L13" s="65"/>
      <c r="M13" s="68"/>
    </row>
    <row r="14" spans="2:18" x14ac:dyDescent="0.2">
      <c r="B14" s="886"/>
      <c r="C14" s="64" t="s">
        <v>59</v>
      </c>
      <c r="D14" s="106">
        <f>E14+F14</f>
        <v>14190.6</v>
      </c>
      <c r="E14" s="65"/>
      <c r="F14" s="66">
        <v>14190.6</v>
      </c>
      <c r="G14" s="67">
        <v>60</v>
      </c>
      <c r="H14" s="65"/>
      <c r="I14" s="65">
        <v>42</v>
      </c>
      <c r="J14" s="65">
        <v>3.89</v>
      </c>
      <c r="K14" s="65">
        <v>3800</v>
      </c>
      <c r="L14" s="65"/>
      <c r="M14" s="68"/>
    </row>
    <row r="15" spans="2:18" x14ac:dyDescent="0.2">
      <c r="B15" s="886"/>
      <c r="C15" s="64" t="s">
        <v>60</v>
      </c>
      <c r="D15" s="106"/>
      <c r="E15" s="65"/>
      <c r="F15" s="66"/>
      <c r="G15" s="67"/>
      <c r="H15" s="65"/>
      <c r="I15" s="65"/>
      <c r="J15" s="65">
        <v>71</v>
      </c>
      <c r="K15" s="65"/>
      <c r="L15" s="65"/>
      <c r="M15" s="68"/>
    </row>
    <row r="16" spans="2:18" ht="12" customHeight="1" x14ac:dyDescent="0.2">
      <c r="B16" s="885" t="s">
        <v>61</v>
      </c>
      <c r="C16" s="31" t="s">
        <v>56</v>
      </c>
      <c r="D16" s="142"/>
      <c r="E16" s="33"/>
      <c r="F16" s="34"/>
      <c r="G16" s="35"/>
      <c r="H16" s="33"/>
      <c r="I16" s="33">
        <v>68</v>
      </c>
      <c r="J16" s="33">
        <v>140.857</v>
      </c>
      <c r="K16" s="33"/>
      <c r="L16" s="145">
        <v>8.32</v>
      </c>
      <c r="M16" s="36"/>
    </row>
    <row r="17" spans="2:13" ht="11.25" customHeight="1" x14ac:dyDescent="0.2">
      <c r="B17" s="886"/>
      <c r="C17" s="64" t="s">
        <v>57</v>
      </c>
      <c r="D17" s="106"/>
      <c r="E17" s="65"/>
      <c r="F17" s="66"/>
      <c r="G17" s="67"/>
      <c r="H17" s="65"/>
      <c r="I17" s="65"/>
      <c r="J17" s="65">
        <v>1544.04</v>
      </c>
      <c r="K17" s="65"/>
      <c r="L17" s="65"/>
      <c r="M17" s="68"/>
    </row>
    <row r="18" spans="2:13" ht="11.25" customHeight="1" x14ac:dyDescent="0.2">
      <c r="B18" s="886"/>
      <c r="C18" s="64" t="s">
        <v>58</v>
      </c>
      <c r="D18" s="106"/>
      <c r="E18" s="65"/>
      <c r="F18" s="66"/>
      <c r="G18" s="67"/>
      <c r="H18" s="65"/>
      <c r="I18" s="65"/>
      <c r="J18" s="65">
        <v>57.503</v>
      </c>
      <c r="K18" s="65"/>
      <c r="L18" s="65"/>
      <c r="M18" s="68"/>
    </row>
    <row r="19" spans="2:13" x14ac:dyDescent="0.2">
      <c r="B19" s="886"/>
      <c r="C19" s="64" t="s">
        <v>59</v>
      </c>
      <c r="D19" s="106"/>
      <c r="E19" s="65"/>
      <c r="F19" s="66"/>
      <c r="G19" s="67"/>
      <c r="H19" s="65"/>
      <c r="I19" s="65"/>
      <c r="J19" s="65">
        <v>28.3</v>
      </c>
      <c r="K19" s="65"/>
      <c r="L19" s="65"/>
      <c r="M19" s="68"/>
    </row>
    <row r="20" spans="2:13" x14ac:dyDescent="0.2">
      <c r="B20" s="886"/>
      <c r="C20" s="64" t="s">
        <v>60</v>
      </c>
      <c r="D20" s="106">
        <f>E20+F20</f>
        <v>45000</v>
      </c>
      <c r="E20" s="65"/>
      <c r="F20" s="66">
        <v>45000</v>
      </c>
      <c r="G20" s="67">
        <v>729</v>
      </c>
      <c r="H20" s="65"/>
      <c r="I20" s="65"/>
      <c r="J20" s="65">
        <v>321</v>
      </c>
      <c r="K20" s="65"/>
      <c r="L20" s="65">
        <v>119.26</v>
      </c>
      <c r="M20" s="68">
        <v>0.71399999999999997</v>
      </c>
    </row>
    <row r="21" spans="2:13" x14ac:dyDescent="0.2">
      <c r="B21" s="886"/>
      <c r="C21" s="64" t="s">
        <v>62</v>
      </c>
      <c r="D21" s="106"/>
      <c r="E21" s="65"/>
      <c r="F21" s="66"/>
      <c r="G21" s="67"/>
      <c r="H21" s="65"/>
      <c r="I21" s="65"/>
      <c r="J21" s="65">
        <v>700</v>
      </c>
      <c r="K21" s="65"/>
      <c r="L21" s="65">
        <v>60</v>
      </c>
      <c r="M21" s="68">
        <v>13</v>
      </c>
    </row>
    <row r="22" spans="2:13" x14ac:dyDescent="0.2">
      <c r="B22" s="886"/>
      <c r="C22" s="64" t="s">
        <v>50</v>
      </c>
      <c r="D22" s="106">
        <f>E22+F22</f>
        <v>5000</v>
      </c>
      <c r="E22" s="65"/>
      <c r="F22" s="66">
        <v>5000</v>
      </c>
      <c r="G22" s="67"/>
      <c r="H22" s="65"/>
      <c r="I22" s="65"/>
      <c r="J22" s="65">
        <v>263.38300000000004</v>
      </c>
      <c r="K22" s="65"/>
      <c r="L22" s="65">
        <v>5.6</v>
      </c>
      <c r="M22" s="68"/>
    </row>
    <row r="23" spans="2:13" x14ac:dyDescent="0.2">
      <c r="B23" s="886"/>
      <c r="C23" s="64" t="s">
        <v>63</v>
      </c>
      <c r="D23" s="106"/>
      <c r="E23" s="65"/>
      <c r="F23" s="66"/>
      <c r="G23" s="67"/>
      <c r="H23" s="65"/>
      <c r="I23" s="65"/>
      <c r="J23" s="65">
        <v>200</v>
      </c>
      <c r="K23" s="65"/>
      <c r="L23" s="65"/>
      <c r="M23" s="68"/>
    </row>
    <row r="24" spans="2:13" x14ac:dyDescent="0.2">
      <c r="B24" s="886"/>
      <c r="C24" s="64" t="s">
        <v>64</v>
      </c>
      <c r="D24" s="106"/>
      <c r="E24" s="65"/>
      <c r="F24" s="66"/>
      <c r="G24" s="67"/>
      <c r="H24" s="65"/>
      <c r="I24" s="65"/>
      <c r="J24" s="65">
        <v>425.77100000000002</v>
      </c>
      <c r="K24" s="65"/>
      <c r="L24" s="65">
        <v>10.348000000000001</v>
      </c>
      <c r="M24" s="68"/>
    </row>
    <row r="25" spans="2:13" x14ac:dyDescent="0.2">
      <c r="B25" s="886"/>
      <c r="C25" s="64" t="s">
        <v>65</v>
      </c>
      <c r="D25" s="106"/>
      <c r="E25" s="65"/>
      <c r="F25" s="66"/>
      <c r="G25" s="67"/>
      <c r="H25" s="65"/>
      <c r="I25" s="65"/>
      <c r="J25" s="65"/>
      <c r="K25" s="65"/>
      <c r="L25" s="65">
        <v>21</v>
      </c>
      <c r="M25" s="68"/>
    </row>
    <row r="26" spans="2:13" x14ac:dyDescent="0.2">
      <c r="B26" s="886"/>
      <c r="C26" s="64" t="s">
        <v>51</v>
      </c>
      <c r="D26" s="106">
        <f>E26+F26</f>
        <v>66000</v>
      </c>
      <c r="E26" s="65"/>
      <c r="F26" s="66">
        <v>66000</v>
      </c>
      <c r="G26" s="67">
        <v>1500</v>
      </c>
      <c r="H26" s="65"/>
      <c r="I26" s="65">
        <v>1700</v>
      </c>
      <c r="J26" s="65">
        <v>60</v>
      </c>
      <c r="K26" s="65">
        <v>1500</v>
      </c>
      <c r="L26" s="65">
        <v>98.5</v>
      </c>
      <c r="M26" s="68"/>
    </row>
    <row r="27" spans="2:13" x14ac:dyDescent="0.2">
      <c r="B27" s="889"/>
      <c r="C27" s="43" t="s">
        <v>66</v>
      </c>
      <c r="D27" s="108"/>
      <c r="E27" s="29"/>
      <c r="F27" s="45"/>
      <c r="G27" s="46"/>
      <c r="H27" s="29"/>
      <c r="I27" s="29"/>
      <c r="J27" s="29"/>
      <c r="K27" s="29"/>
      <c r="L27" s="29">
        <v>2.367</v>
      </c>
      <c r="M27" s="30"/>
    </row>
    <row r="28" spans="2:13" ht="12" customHeight="1" x14ac:dyDescent="0.2">
      <c r="B28" s="885" t="s">
        <v>67</v>
      </c>
      <c r="C28" s="31" t="s">
        <v>56</v>
      </c>
      <c r="D28" s="106">
        <f t="shared" ref="D28:D39" si="1">E28+F28</f>
        <v>12540819.120000007</v>
      </c>
      <c r="E28" s="33">
        <v>2799117.48</v>
      </c>
      <c r="F28" s="34">
        <v>9741701.6400000062</v>
      </c>
      <c r="G28" s="35">
        <v>220865</v>
      </c>
      <c r="H28" s="33">
        <v>2205</v>
      </c>
      <c r="I28" s="33"/>
      <c r="J28" s="33">
        <v>9362.9</v>
      </c>
      <c r="K28" s="33">
        <v>3146040</v>
      </c>
      <c r="L28" s="33"/>
      <c r="M28" s="36"/>
    </row>
    <row r="29" spans="2:13" ht="11.25" customHeight="1" x14ac:dyDescent="0.2">
      <c r="B29" s="886"/>
      <c r="C29" s="64" t="s">
        <v>57</v>
      </c>
      <c r="D29" s="106">
        <f t="shared" si="1"/>
        <v>2397425.4500000002</v>
      </c>
      <c r="E29" s="65"/>
      <c r="F29" s="66">
        <v>2397425.4500000002</v>
      </c>
      <c r="G29" s="67"/>
      <c r="H29" s="65"/>
      <c r="I29" s="65"/>
      <c r="J29" s="65"/>
      <c r="K29" s="65">
        <v>688225</v>
      </c>
      <c r="L29" s="65"/>
      <c r="M29" s="68"/>
    </row>
    <row r="30" spans="2:13" ht="11.25" customHeight="1" x14ac:dyDescent="0.2">
      <c r="B30" s="886"/>
      <c r="C30" s="64" t="s">
        <v>58</v>
      </c>
      <c r="D30" s="106">
        <f t="shared" si="1"/>
        <v>537551.16</v>
      </c>
      <c r="E30" s="65"/>
      <c r="F30" s="66">
        <v>537551.16</v>
      </c>
      <c r="G30" s="67"/>
      <c r="H30" s="65"/>
      <c r="I30" s="65"/>
      <c r="J30" s="65"/>
      <c r="K30" s="65">
        <v>173722</v>
      </c>
      <c r="L30" s="65"/>
      <c r="M30" s="68"/>
    </row>
    <row r="31" spans="2:13" x14ac:dyDescent="0.2">
      <c r="B31" s="886"/>
      <c r="C31" s="64" t="s">
        <v>59</v>
      </c>
      <c r="D31" s="106">
        <f t="shared" si="1"/>
        <v>460542</v>
      </c>
      <c r="E31" s="65"/>
      <c r="F31" s="66">
        <v>460542</v>
      </c>
      <c r="G31" s="67"/>
      <c r="H31" s="65"/>
      <c r="I31" s="65"/>
      <c r="J31" s="65"/>
      <c r="K31" s="65">
        <v>143523</v>
      </c>
      <c r="L31" s="65"/>
      <c r="M31" s="68"/>
    </row>
    <row r="32" spans="2:13" x14ac:dyDescent="0.2">
      <c r="B32" s="886"/>
      <c r="C32" s="64" t="s">
        <v>60</v>
      </c>
      <c r="D32" s="106">
        <f t="shared" si="1"/>
        <v>800316.97</v>
      </c>
      <c r="E32" s="65"/>
      <c r="F32" s="66">
        <v>800316.97</v>
      </c>
      <c r="G32" s="67"/>
      <c r="H32" s="65"/>
      <c r="I32" s="65"/>
      <c r="J32" s="65"/>
      <c r="K32" s="65">
        <v>245030</v>
      </c>
      <c r="L32" s="65">
        <v>125.167</v>
      </c>
      <c r="M32" s="68"/>
    </row>
    <row r="33" spans="2:13" x14ac:dyDescent="0.2">
      <c r="B33" s="886"/>
      <c r="C33" s="64" t="s">
        <v>62</v>
      </c>
      <c r="D33" s="106">
        <f t="shared" si="1"/>
        <v>3988228.41</v>
      </c>
      <c r="E33" s="65">
        <v>74800</v>
      </c>
      <c r="F33" s="66">
        <v>3913428.41</v>
      </c>
      <c r="G33" s="67"/>
      <c r="H33" s="65">
        <v>4400</v>
      </c>
      <c r="I33" s="65"/>
      <c r="J33" s="65"/>
      <c r="K33" s="65">
        <v>1019371.78</v>
      </c>
      <c r="L33" s="65"/>
      <c r="M33" s="68"/>
    </row>
    <row r="34" spans="2:13" x14ac:dyDescent="0.2">
      <c r="B34" s="886"/>
      <c r="C34" s="64" t="s">
        <v>50</v>
      </c>
      <c r="D34" s="106">
        <f t="shared" si="1"/>
        <v>11244580</v>
      </c>
      <c r="E34" s="65">
        <v>8988048</v>
      </c>
      <c r="F34" s="66">
        <v>2256532</v>
      </c>
      <c r="G34" s="67">
        <v>86300</v>
      </c>
      <c r="H34" s="65">
        <v>1032</v>
      </c>
      <c r="I34" s="65"/>
      <c r="J34" s="65">
        <v>8100</v>
      </c>
      <c r="K34" s="65">
        <v>833384</v>
      </c>
      <c r="L34" s="65"/>
      <c r="M34" s="68"/>
    </row>
    <row r="35" spans="2:13" x14ac:dyDescent="0.2">
      <c r="B35" s="886"/>
      <c r="C35" s="64" t="s">
        <v>63</v>
      </c>
      <c r="D35" s="106">
        <f t="shared" si="1"/>
        <v>14914911.439999999</v>
      </c>
      <c r="E35" s="65">
        <v>1331615.68</v>
      </c>
      <c r="F35" s="66">
        <v>13583295.76</v>
      </c>
      <c r="G35" s="67"/>
      <c r="H35" s="65"/>
      <c r="I35" s="65">
        <v>16312</v>
      </c>
      <c r="J35" s="65">
        <v>729</v>
      </c>
      <c r="K35" s="65">
        <v>5476591.7800000003</v>
      </c>
      <c r="L35" s="65">
        <v>131.25</v>
      </c>
      <c r="M35" s="68">
        <v>62</v>
      </c>
    </row>
    <row r="36" spans="2:13" x14ac:dyDescent="0.2">
      <c r="B36" s="886"/>
      <c r="C36" s="64" t="s">
        <v>64</v>
      </c>
      <c r="D36" s="106">
        <f t="shared" si="1"/>
        <v>2701717</v>
      </c>
      <c r="E36" s="65">
        <v>334620</v>
      </c>
      <c r="F36" s="66">
        <v>2367097</v>
      </c>
      <c r="G36" s="67"/>
      <c r="H36" s="65">
        <v>12414</v>
      </c>
      <c r="I36" s="65"/>
      <c r="J36" s="65">
        <v>2509</v>
      </c>
      <c r="K36" s="65">
        <v>762470</v>
      </c>
      <c r="L36" s="65">
        <v>509.5</v>
      </c>
      <c r="M36" s="68"/>
    </row>
    <row r="37" spans="2:13" x14ac:dyDescent="0.2">
      <c r="B37" s="886"/>
      <c r="C37" s="64" t="s">
        <v>51</v>
      </c>
      <c r="D37" s="106">
        <f t="shared" si="1"/>
        <v>2950047</v>
      </c>
      <c r="E37" s="65"/>
      <c r="F37" s="66">
        <v>2950047</v>
      </c>
      <c r="G37" s="67"/>
      <c r="H37" s="65"/>
      <c r="I37" s="65"/>
      <c r="J37" s="65"/>
      <c r="K37" s="65">
        <v>1247325</v>
      </c>
      <c r="L37" s="65"/>
      <c r="M37" s="68"/>
    </row>
    <row r="38" spans="2:13" x14ac:dyDescent="0.2">
      <c r="B38" s="886"/>
      <c r="C38" s="64" t="s">
        <v>66</v>
      </c>
      <c r="D38" s="106">
        <f t="shared" si="1"/>
        <v>366090</v>
      </c>
      <c r="E38" s="65">
        <v>234930</v>
      </c>
      <c r="F38" s="66">
        <v>131160</v>
      </c>
      <c r="G38" s="67"/>
      <c r="H38" s="65"/>
      <c r="I38" s="65"/>
      <c r="J38" s="65">
        <v>2100</v>
      </c>
      <c r="K38" s="65"/>
      <c r="L38" s="65">
        <v>218.6</v>
      </c>
      <c r="M38" s="68"/>
    </row>
    <row r="39" spans="2:13" x14ac:dyDescent="0.2">
      <c r="B39" s="886"/>
      <c r="C39" s="64" t="s">
        <v>48</v>
      </c>
      <c r="D39" s="106">
        <f t="shared" si="1"/>
        <v>3269848.79</v>
      </c>
      <c r="E39" s="65"/>
      <c r="F39" s="66">
        <v>3269848.79</v>
      </c>
      <c r="G39" s="67"/>
      <c r="H39" s="65"/>
      <c r="I39" s="65"/>
      <c r="J39" s="65"/>
      <c r="K39" s="65">
        <v>1374989.11</v>
      </c>
      <c r="L39" s="65">
        <v>5</v>
      </c>
      <c r="M39" s="68"/>
    </row>
    <row r="40" spans="2:13" x14ac:dyDescent="0.2">
      <c r="B40" s="886"/>
      <c r="C40" s="64" t="s">
        <v>69</v>
      </c>
      <c r="D40" s="106"/>
      <c r="E40" s="65"/>
      <c r="F40" s="66"/>
      <c r="G40" s="67"/>
      <c r="H40" s="65"/>
      <c r="I40" s="65"/>
      <c r="J40" s="65"/>
      <c r="K40" s="65"/>
      <c r="L40" s="65">
        <v>41.6</v>
      </c>
      <c r="M40" s="68"/>
    </row>
    <row r="41" spans="2:13" ht="13.5" customHeight="1" x14ac:dyDescent="0.2">
      <c r="B41" s="72" t="s">
        <v>70</v>
      </c>
      <c r="C41" s="73" t="s">
        <v>63</v>
      </c>
      <c r="D41" s="124"/>
      <c r="E41" s="50"/>
      <c r="F41" s="51"/>
      <c r="G41" s="52"/>
      <c r="H41" s="50"/>
      <c r="I41" s="50"/>
      <c r="J41" s="50"/>
      <c r="K41" s="50"/>
      <c r="L41" s="50">
        <v>0.245</v>
      </c>
      <c r="M41" s="61">
        <v>2.2749999999999999</v>
      </c>
    </row>
    <row r="42" spans="2:13" ht="12" customHeight="1" x14ac:dyDescent="0.2">
      <c r="B42" s="885" t="s">
        <v>90</v>
      </c>
      <c r="C42" s="31" t="s">
        <v>65</v>
      </c>
      <c r="D42" s="106">
        <f>E42+F42</f>
        <v>19411.43</v>
      </c>
      <c r="E42" s="33"/>
      <c r="F42" s="34">
        <v>19411.43</v>
      </c>
      <c r="G42" s="35"/>
      <c r="H42" s="33"/>
      <c r="I42" s="33"/>
      <c r="J42" s="33">
        <v>156</v>
      </c>
      <c r="K42" s="146">
        <v>2041.14</v>
      </c>
      <c r="L42" s="33"/>
      <c r="M42" s="36"/>
    </row>
    <row r="43" spans="2:13" ht="12" customHeight="1" x14ac:dyDescent="0.2">
      <c r="B43" s="886"/>
      <c r="C43" s="37" t="s">
        <v>51</v>
      </c>
      <c r="D43" s="106">
        <f>E43+F43</f>
        <v>75000</v>
      </c>
      <c r="E43" s="39"/>
      <c r="F43" s="40">
        <v>75000</v>
      </c>
      <c r="G43" s="41"/>
      <c r="H43" s="39"/>
      <c r="I43" s="39"/>
      <c r="J43" s="39"/>
      <c r="K43" s="39">
        <v>60000</v>
      </c>
      <c r="L43" s="39"/>
      <c r="M43" s="42"/>
    </row>
    <row r="44" spans="2:13" ht="11.25" customHeight="1" x14ac:dyDescent="0.2">
      <c r="B44" s="886"/>
      <c r="C44" s="64" t="s">
        <v>66</v>
      </c>
      <c r="D44" s="106"/>
      <c r="E44" s="65"/>
      <c r="F44" s="66"/>
      <c r="G44" s="67"/>
      <c r="H44" s="65"/>
      <c r="I44" s="65"/>
      <c r="J44" s="65"/>
      <c r="K44" s="65"/>
      <c r="L44" s="65">
        <v>0.15</v>
      </c>
      <c r="M44" s="68"/>
    </row>
    <row r="45" spans="2:13" ht="11.25" customHeight="1" x14ac:dyDescent="0.2">
      <c r="B45" s="886"/>
      <c r="C45" s="43" t="s">
        <v>73</v>
      </c>
      <c r="D45" s="106">
        <f>E45+F45</f>
        <v>13048.28</v>
      </c>
      <c r="E45" s="29">
        <v>609.41</v>
      </c>
      <c r="F45" s="45">
        <v>12438.87</v>
      </c>
      <c r="G45" s="46"/>
      <c r="H45" s="29"/>
      <c r="I45" s="29"/>
      <c r="J45" s="29">
        <v>0.75</v>
      </c>
      <c r="K45" s="29">
        <v>6760</v>
      </c>
      <c r="L45" s="29"/>
      <c r="M45" s="30"/>
    </row>
    <row r="46" spans="2:13" ht="12" customHeight="1" x14ac:dyDescent="0.2">
      <c r="B46" s="885" t="s">
        <v>71</v>
      </c>
      <c r="C46" s="31" t="s">
        <v>50</v>
      </c>
      <c r="D46" s="142"/>
      <c r="E46" s="33"/>
      <c r="F46" s="34"/>
      <c r="G46" s="35"/>
      <c r="H46" s="33"/>
      <c r="I46" s="33"/>
      <c r="J46" s="33">
        <v>0.6</v>
      </c>
      <c r="K46" s="33"/>
      <c r="L46" s="33"/>
      <c r="M46" s="36"/>
    </row>
    <row r="47" spans="2:13" ht="12" customHeight="1" x14ac:dyDescent="0.2">
      <c r="B47" s="886"/>
      <c r="C47" s="64" t="s">
        <v>63</v>
      </c>
      <c r="D47" s="106">
        <f>E47+F47</f>
        <v>79500</v>
      </c>
      <c r="E47" s="65">
        <v>9000</v>
      </c>
      <c r="F47" s="66">
        <v>70500</v>
      </c>
      <c r="G47" s="67"/>
      <c r="H47" s="65"/>
      <c r="I47" s="65"/>
      <c r="J47" s="65">
        <v>10</v>
      </c>
      <c r="K47" s="65">
        <v>1700</v>
      </c>
      <c r="L47" s="65">
        <v>20</v>
      </c>
      <c r="M47" s="68"/>
    </row>
    <row r="48" spans="2:13" ht="12" customHeight="1" x14ac:dyDescent="0.2">
      <c r="B48" s="886"/>
      <c r="C48" s="64" t="s">
        <v>64</v>
      </c>
      <c r="D48" s="38">
        <f>E48+F48</f>
        <v>900</v>
      </c>
      <c r="E48" s="57">
        <v>900</v>
      </c>
      <c r="F48" s="58"/>
      <c r="G48" s="59"/>
      <c r="H48" s="57"/>
      <c r="I48" s="57"/>
      <c r="J48" s="57">
        <v>5</v>
      </c>
      <c r="K48" s="57"/>
      <c r="L48" s="57"/>
      <c r="M48" s="19"/>
    </row>
    <row r="49" spans="2:13" ht="11.25" customHeight="1" x14ac:dyDescent="0.2">
      <c r="B49" s="889"/>
      <c r="C49" s="55" t="s">
        <v>65</v>
      </c>
      <c r="D49" s="108">
        <f>E49+F49</f>
        <v>394744.05</v>
      </c>
      <c r="E49" s="29">
        <v>137405.60999999999</v>
      </c>
      <c r="F49" s="45">
        <v>257338.44</v>
      </c>
      <c r="G49" s="46"/>
      <c r="H49" s="29"/>
      <c r="I49" s="29"/>
      <c r="J49" s="29">
        <v>2138</v>
      </c>
      <c r="K49" s="29">
        <v>21492.2</v>
      </c>
      <c r="L49" s="29">
        <v>64.25</v>
      </c>
      <c r="M49" s="30">
        <v>0.5</v>
      </c>
    </row>
    <row r="50" spans="2:13" ht="13.5" customHeight="1" x14ac:dyDescent="0.2">
      <c r="B50" s="885" t="s">
        <v>104</v>
      </c>
      <c r="C50" s="31" t="s">
        <v>51</v>
      </c>
      <c r="D50" s="142">
        <f>E50+F50</f>
        <v>75000</v>
      </c>
      <c r="E50" s="33"/>
      <c r="F50" s="34">
        <v>75000</v>
      </c>
      <c r="G50" s="35"/>
      <c r="H50" s="33"/>
      <c r="I50" s="33"/>
      <c r="J50" s="33"/>
      <c r="K50" s="33">
        <v>60000</v>
      </c>
      <c r="L50" s="33"/>
      <c r="M50" s="36"/>
    </row>
    <row r="51" spans="2:13" ht="14.25" customHeight="1" x14ac:dyDescent="0.2">
      <c r="B51" s="889"/>
      <c r="C51" s="43" t="s">
        <v>73</v>
      </c>
      <c r="D51" s="44">
        <f>E51+F51</f>
        <v>7500</v>
      </c>
      <c r="E51" s="76"/>
      <c r="F51" s="77">
        <v>7500</v>
      </c>
      <c r="G51" s="78"/>
      <c r="H51" s="76"/>
      <c r="I51" s="76"/>
      <c r="J51" s="76"/>
      <c r="K51" s="76">
        <v>2250</v>
      </c>
      <c r="L51" s="76"/>
      <c r="M51" s="79"/>
    </row>
    <row r="52" spans="2:13" ht="14.25" customHeight="1" x14ac:dyDescent="0.2">
      <c r="B52" s="74" t="s">
        <v>74</v>
      </c>
      <c r="C52" s="75" t="s">
        <v>50</v>
      </c>
      <c r="D52" s="113"/>
      <c r="E52" s="76"/>
      <c r="F52" s="77"/>
      <c r="G52" s="78"/>
      <c r="H52" s="76"/>
      <c r="I52" s="76"/>
      <c r="J52" s="76">
        <v>0.5</v>
      </c>
      <c r="K52" s="76"/>
      <c r="L52" s="76"/>
      <c r="M52" s="79"/>
    </row>
    <row r="53" spans="2:13" x14ac:dyDescent="0.2">
      <c r="B53" s="885" t="s">
        <v>75</v>
      </c>
      <c r="C53" s="37" t="s">
        <v>64</v>
      </c>
      <c r="D53" s="105"/>
      <c r="E53" s="39"/>
      <c r="F53" s="40"/>
      <c r="G53" s="41"/>
      <c r="H53" s="39"/>
      <c r="I53" s="39"/>
      <c r="J53" s="39"/>
      <c r="K53" s="39"/>
      <c r="L53" s="39">
        <v>0.56200000000000006</v>
      </c>
      <c r="M53" s="42"/>
    </row>
    <row r="54" spans="2:13" x14ac:dyDescent="0.2">
      <c r="B54" s="886"/>
      <c r="C54" s="55" t="s">
        <v>65</v>
      </c>
      <c r="D54" s="38"/>
      <c r="E54" s="57"/>
      <c r="F54" s="58"/>
      <c r="G54" s="59"/>
      <c r="H54" s="57"/>
      <c r="I54" s="57"/>
      <c r="J54" s="57">
        <v>289</v>
      </c>
      <c r="K54" s="57"/>
      <c r="L54" s="57"/>
      <c r="M54" s="19"/>
    </row>
    <row r="55" spans="2:13" x14ac:dyDescent="0.2">
      <c r="B55" s="889"/>
      <c r="C55" s="43" t="s">
        <v>66</v>
      </c>
      <c r="D55" s="108"/>
      <c r="E55" s="29"/>
      <c r="F55" s="45"/>
      <c r="G55" s="46"/>
      <c r="H55" s="29"/>
      <c r="I55" s="29"/>
      <c r="J55" s="29"/>
      <c r="K55" s="29"/>
      <c r="L55" s="29">
        <v>2.3069999999999999</v>
      </c>
      <c r="M55" s="30"/>
    </row>
    <row r="56" spans="2:13" ht="12.75" customHeight="1" x14ac:dyDescent="0.2">
      <c r="B56" s="903" t="s">
        <v>85</v>
      </c>
      <c r="C56" s="68" t="s">
        <v>66</v>
      </c>
      <c r="D56" s="106">
        <f>E56+F56</f>
        <v>3267490</v>
      </c>
      <c r="E56" s="65">
        <v>140400</v>
      </c>
      <c r="F56" s="66">
        <v>3127090</v>
      </c>
      <c r="G56" s="67"/>
      <c r="H56" s="65"/>
      <c r="I56" s="65"/>
      <c r="J56" s="65">
        <v>900</v>
      </c>
      <c r="K56" s="65">
        <v>350000</v>
      </c>
      <c r="L56" s="65">
        <v>129.49799999999999</v>
      </c>
      <c r="M56" s="68"/>
    </row>
    <row r="57" spans="2:13" ht="12.75" customHeight="1" x14ac:dyDescent="0.2">
      <c r="B57" s="904"/>
      <c r="C57" s="19" t="s">
        <v>48</v>
      </c>
      <c r="D57" s="38">
        <f>E57+F57</f>
        <v>84000</v>
      </c>
      <c r="E57" s="57"/>
      <c r="F57" s="58">
        <v>84000</v>
      </c>
      <c r="G57" s="59"/>
      <c r="H57" s="57"/>
      <c r="I57" s="57"/>
      <c r="J57" s="57">
        <v>0.80400000000000005</v>
      </c>
      <c r="K57" s="57">
        <v>11196</v>
      </c>
      <c r="L57" s="57"/>
      <c r="M57" s="19"/>
    </row>
    <row r="58" spans="2:13" x14ac:dyDescent="0.2">
      <c r="B58" s="81" t="s">
        <v>76</v>
      </c>
      <c r="C58" s="82" t="s">
        <v>66</v>
      </c>
      <c r="D58" s="60"/>
      <c r="E58" s="83"/>
      <c r="F58" s="84"/>
      <c r="G58" s="85"/>
      <c r="H58" s="83"/>
      <c r="I58" s="83"/>
      <c r="J58" s="83"/>
      <c r="K58" s="83"/>
      <c r="L58" s="83">
        <v>8.4939999999999998</v>
      </c>
      <c r="M58" s="86"/>
    </row>
    <row r="59" spans="2:13" x14ac:dyDescent="0.2">
      <c r="B59" s="97" t="s">
        <v>77</v>
      </c>
      <c r="C59" s="82" t="s">
        <v>66</v>
      </c>
      <c r="D59" s="60"/>
      <c r="E59" s="83"/>
      <c r="F59" s="84"/>
      <c r="G59" s="85"/>
      <c r="H59" s="83"/>
      <c r="I59" s="83"/>
      <c r="J59" s="83"/>
      <c r="K59" s="83"/>
      <c r="L59" s="83">
        <v>5</v>
      </c>
      <c r="M59" s="86"/>
    </row>
    <row r="60" spans="2:13" x14ac:dyDescent="0.2">
      <c r="B60" s="97" t="s">
        <v>78</v>
      </c>
      <c r="C60" s="82" t="s">
        <v>66</v>
      </c>
      <c r="D60" s="60"/>
      <c r="E60" s="83"/>
      <c r="F60" s="84"/>
      <c r="G60" s="85"/>
      <c r="H60" s="83"/>
      <c r="I60" s="83"/>
      <c r="J60" s="83"/>
      <c r="K60" s="83"/>
      <c r="L60" s="83">
        <v>15.638999999999999</v>
      </c>
      <c r="M60" s="86"/>
    </row>
    <row r="61" spans="2:13" x14ac:dyDescent="0.2">
      <c r="B61" s="97" t="s">
        <v>79</v>
      </c>
      <c r="C61" s="82" t="s">
        <v>48</v>
      </c>
      <c r="D61" s="60">
        <f t="shared" ref="D61:D94" si="2">E61+F61</f>
        <v>3080</v>
      </c>
      <c r="E61" s="83"/>
      <c r="F61" s="84">
        <v>3080</v>
      </c>
      <c r="G61" s="85"/>
      <c r="H61" s="83"/>
      <c r="I61" s="83"/>
      <c r="J61" s="83"/>
      <c r="K61" s="83">
        <v>670</v>
      </c>
      <c r="L61" s="83"/>
      <c r="M61" s="86"/>
    </row>
    <row r="62" spans="2:13" x14ac:dyDescent="0.2">
      <c r="B62" s="98" t="s">
        <v>80</v>
      </c>
      <c r="C62" s="99" t="s">
        <v>48</v>
      </c>
      <c r="D62" s="100">
        <f t="shared" si="2"/>
        <v>829580.34</v>
      </c>
      <c r="E62" s="101"/>
      <c r="F62" s="102">
        <v>829580.34</v>
      </c>
      <c r="G62" s="103"/>
      <c r="H62" s="101"/>
      <c r="I62" s="101"/>
      <c r="J62" s="101"/>
      <c r="K62" s="101">
        <v>174602.58</v>
      </c>
      <c r="L62" s="101"/>
      <c r="M62" s="104"/>
    </row>
    <row r="63" spans="2:13" x14ac:dyDescent="0.2">
      <c r="B63" s="97" t="s">
        <v>86</v>
      </c>
      <c r="C63" s="82" t="s">
        <v>48</v>
      </c>
      <c r="D63" s="100">
        <f t="shared" si="2"/>
        <v>2632.11</v>
      </c>
      <c r="E63" s="83"/>
      <c r="F63" s="84">
        <v>2632.11</v>
      </c>
      <c r="G63" s="85"/>
      <c r="H63" s="83"/>
      <c r="I63" s="83"/>
      <c r="J63" s="83"/>
      <c r="K63" s="83">
        <v>1044.5999999999999</v>
      </c>
      <c r="L63" s="83"/>
      <c r="M63" s="86"/>
    </row>
    <row r="64" spans="2:13" ht="11.25" customHeight="1" x14ac:dyDescent="0.2">
      <c r="B64" s="885" t="s">
        <v>81</v>
      </c>
      <c r="C64" s="37" t="s">
        <v>58</v>
      </c>
      <c r="D64" s="105">
        <f t="shared" si="2"/>
        <v>1039725</v>
      </c>
      <c r="E64" s="39">
        <v>1039725</v>
      </c>
      <c r="F64" s="40"/>
      <c r="G64" s="41"/>
      <c r="H64" s="39"/>
      <c r="I64" s="39"/>
      <c r="J64" s="39">
        <v>3800</v>
      </c>
      <c r="K64" s="39"/>
      <c r="L64" s="39"/>
      <c r="M64" s="42"/>
    </row>
    <row r="65" spans="1:13" ht="11.25" customHeight="1" x14ac:dyDescent="0.2">
      <c r="B65" s="886"/>
      <c r="C65" s="64" t="s">
        <v>51</v>
      </c>
      <c r="D65" s="106">
        <f t="shared" si="2"/>
        <v>383763</v>
      </c>
      <c r="E65" s="65"/>
      <c r="F65" s="66">
        <v>383763</v>
      </c>
      <c r="G65" s="67"/>
      <c r="H65" s="65"/>
      <c r="I65" s="65"/>
      <c r="J65" s="65"/>
      <c r="K65" s="65">
        <v>39215.5</v>
      </c>
      <c r="L65" s="65"/>
      <c r="M65" s="68"/>
    </row>
    <row r="66" spans="1:13" ht="11.25" customHeight="1" x14ac:dyDescent="0.2">
      <c r="B66" s="886"/>
      <c r="C66" s="64" t="s">
        <v>66</v>
      </c>
      <c r="D66" s="106">
        <f t="shared" si="2"/>
        <v>24299478.68</v>
      </c>
      <c r="E66" s="65">
        <v>1927887</v>
      </c>
      <c r="F66" s="66">
        <v>22371591.68</v>
      </c>
      <c r="G66" s="67"/>
      <c r="H66" s="65"/>
      <c r="I66" s="65"/>
      <c r="J66" s="65">
        <v>10663.4</v>
      </c>
      <c r="K66" s="65">
        <v>3813309</v>
      </c>
      <c r="L66" s="65"/>
      <c r="M66" s="68"/>
    </row>
    <row r="67" spans="1:13" x14ac:dyDescent="0.2">
      <c r="B67" s="886"/>
      <c r="C67" s="64" t="s">
        <v>73</v>
      </c>
      <c r="D67" s="106">
        <f t="shared" si="2"/>
        <v>8100034.5199999996</v>
      </c>
      <c r="E67" s="65">
        <v>8100034.5199999996</v>
      </c>
      <c r="F67" s="66"/>
      <c r="G67" s="67"/>
      <c r="H67" s="65"/>
      <c r="I67" s="65"/>
      <c r="J67" s="65">
        <v>28624.053</v>
      </c>
      <c r="K67" s="65"/>
      <c r="L67" s="65"/>
      <c r="M67" s="68"/>
    </row>
    <row r="68" spans="1:13" x14ac:dyDescent="0.2">
      <c r="B68" s="886"/>
      <c r="C68" s="64" t="s">
        <v>48</v>
      </c>
      <c r="D68" s="106">
        <f t="shared" si="2"/>
        <v>22264960.529999997</v>
      </c>
      <c r="E68" s="65">
        <v>3572178.97</v>
      </c>
      <c r="F68" s="66">
        <v>18692781.559999999</v>
      </c>
      <c r="G68" s="67"/>
      <c r="H68" s="65"/>
      <c r="I68" s="65"/>
      <c r="J68" s="65">
        <v>13846.964</v>
      </c>
      <c r="K68" s="65">
        <v>2626236.6800000002</v>
      </c>
      <c r="L68" s="65"/>
      <c r="M68" s="68"/>
    </row>
    <row r="69" spans="1:13" x14ac:dyDescent="0.2">
      <c r="B69" s="886"/>
      <c r="C69" s="64" t="s">
        <v>69</v>
      </c>
      <c r="D69" s="106">
        <f t="shared" si="2"/>
        <v>31756700</v>
      </c>
      <c r="E69" s="65"/>
      <c r="F69" s="66">
        <v>31756700</v>
      </c>
      <c r="G69" s="67"/>
      <c r="H69" s="65"/>
      <c r="I69" s="65"/>
      <c r="J69" s="65"/>
      <c r="K69" s="65">
        <v>5467306</v>
      </c>
      <c r="L69" s="65"/>
      <c r="M69" s="68"/>
    </row>
    <row r="70" spans="1:13" x14ac:dyDescent="0.2">
      <c r="B70" s="886"/>
      <c r="C70" s="64" t="s">
        <v>68</v>
      </c>
      <c r="D70" s="106">
        <f t="shared" si="2"/>
        <v>26514094.470000006</v>
      </c>
      <c r="E70" s="65"/>
      <c r="F70" s="66">
        <v>26514094.470000006</v>
      </c>
      <c r="G70" s="67"/>
      <c r="H70" s="65"/>
      <c r="I70" s="65"/>
      <c r="J70" s="65"/>
      <c r="K70" s="65">
        <v>4776234.82</v>
      </c>
      <c r="L70" s="65"/>
      <c r="M70" s="68"/>
    </row>
    <row r="71" spans="1:13" x14ac:dyDescent="0.2">
      <c r="B71" s="97" t="s">
        <v>105</v>
      </c>
      <c r="C71" s="82" t="s">
        <v>65</v>
      </c>
      <c r="D71" s="60">
        <f t="shared" si="2"/>
        <v>1400</v>
      </c>
      <c r="E71" s="83"/>
      <c r="F71" s="84">
        <v>1400</v>
      </c>
      <c r="G71" s="85"/>
      <c r="H71" s="83"/>
      <c r="I71" s="83"/>
      <c r="J71" s="83"/>
      <c r="K71" s="83">
        <v>140</v>
      </c>
      <c r="L71" s="83"/>
      <c r="M71" s="86"/>
    </row>
    <row r="72" spans="1:13" x14ac:dyDescent="0.2">
      <c r="A72" s="114"/>
      <c r="B72" s="116" t="s">
        <v>83</v>
      </c>
      <c r="C72" s="111" t="s">
        <v>48</v>
      </c>
      <c r="D72" s="89">
        <f t="shared" si="2"/>
        <v>150000</v>
      </c>
      <c r="E72" s="90">
        <v>150000</v>
      </c>
      <c r="F72" s="91"/>
      <c r="G72" s="92"/>
      <c r="H72" s="90"/>
      <c r="I72" s="90"/>
      <c r="J72" s="90">
        <v>50</v>
      </c>
      <c r="K72" s="90"/>
      <c r="L72" s="90"/>
      <c r="M72" s="93"/>
    </row>
    <row r="73" spans="1:13" x14ac:dyDescent="0.2">
      <c r="A73" s="114"/>
      <c r="B73" s="905" t="s">
        <v>84</v>
      </c>
      <c r="C73" s="37" t="s">
        <v>66</v>
      </c>
      <c r="D73" s="105">
        <f t="shared" si="2"/>
        <v>4841696.96</v>
      </c>
      <c r="E73" s="39"/>
      <c r="F73" s="66">
        <v>4841696.96</v>
      </c>
      <c r="G73" s="41"/>
      <c r="H73" s="39"/>
      <c r="I73" s="39"/>
      <c r="J73" s="39"/>
      <c r="K73" s="39">
        <v>1067216</v>
      </c>
      <c r="L73" s="39"/>
      <c r="M73" s="42"/>
    </row>
    <row r="74" spans="1:13" x14ac:dyDescent="0.2">
      <c r="A74" s="114"/>
      <c r="B74" s="905"/>
      <c r="C74" s="64" t="s">
        <v>48</v>
      </c>
      <c r="D74" s="106">
        <f t="shared" si="2"/>
        <v>126680</v>
      </c>
      <c r="E74" s="65">
        <f>34912+6000</f>
        <v>40912</v>
      </c>
      <c r="F74" s="66">
        <v>85768</v>
      </c>
      <c r="G74" s="67"/>
      <c r="H74" s="65"/>
      <c r="I74" s="65"/>
      <c r="J74" s="65">
        <v>99.75</v>
      </c>
      <c r="K74" s="65">
        <v>10865.35</v>
      </c>
      <c r="L74" s="65"/>
      <c r="M74" s="112">
        <v>6.0000000000000001E-3</v>
      </c>
    </row>
    <row r="75" spans="1:13" x14ac:dyDescent="0.2">
      <c r="A75" s="114"/>
      <c r="B75" s="906"/>
      <c r="C75" s="43" t="s">
        <v>69</v>
      </c>
      <c r="D75" s="108">
        <f t="shared" si="2"/>
        <v>836088.75</v>
      </c>
      <c r="E75" s="29">
        <v>769639.75</v>
      </c>
      <c r="F75" s="45">
        <v>66449</v>
      </c>
      <c r="G75" s="46"/>
      <c r="H75" s="29"/>
      <c r="I75" s="29"/>
      <c r="J75" s="29">
        <v>1961.81</v>
      </c>
      <c r="K75" s="29">
        <v>23170</v>
      </c>
      <c r="L75" s="29"/>
      <c r="M75" s="30"/>
    </row>
    <row r="76" spans="1:13" ht="13.5" customHeight="1" x14ac:dyDescent="0.2">
      <c r="A76" s="114"/>
      <c r="B76" s="116" t="s">
        <v>87</v>
      </c>
      <c r="C76" s="82" t="s">
        <v>56</v>
      </c>
      <c r="D76" s="60">
        <f t="shared" si="2"/>
        <v>1875426.5</v>
      </c>
      <c r="E76" s="83">
        <v>348226.5</v>
      </c>
      <c r="F76" s="84">
        <v>1527200</v>
      </c>
      <c r="G76" s="85"/>
      <c r="H76" s="83"/>
      <c r="I76" s="83"/>
      <c r="J76" s="83">
        <v>156.578</v>
      </c>
      <c r="K76" s="83">
        <v>172000</v>
      </c>
      <c r="L76" s="83"/>
      <c r="M76" s="86"/>
    </row>
    <row r="77" spans="1:13" ht="13.5" customHeight="1" x14ac:dyDescent="0.2">
      <c r="B77" s="97" t="s">
        <v>92</v>
      </c>
      <c r="C77" s="82" t="s">
        <v>48</v>
      </c>
      <c r="D77" s="60">
        <f t="shared" si="2"/>
        <v>4662.51</v>
      </c>
      <c r="E77" s="83"/>
      <c r="F77" s="84">
        <v>4662.51</v>
      </c>
      <c r="G77" s="85"/>
      <c r="H77" s="83"/>
      <c r="I77" s="83"/>
      <c r="J77" s="83"/>
      <c r="K77" s="83">
        <v>1562</v>
      </c>
      <c r="L77" s="83"/>
      <c r="M77" s="86"/>
    </row>
    <row r="78" spans="1:13" ht="11.25" customHeight="1" x14ac:dyDescent="0.2">
      <c r="B78" s="886" t="s">
        <v>93</v>
      </c>
      <c r="C78" s="37" t="s">
        <v>58</v>
      </c>
      <c r="D78" s="105">
        <f t="shared" si="2"/>
        <v>4063994</v>
      </c>
      <c r="E78" s="39">
        <v>4063994</v>
      </c>
      <c r="F78" s="40"/>
      <c r="G78" s="41"/>
      <c r="H78" s="39"/>
      <c r="I78" s="39"/>
      <c r="J78" s="39">
        <v>16100</v>
      </c>
      <c r="K78" s="39"/>
      <c r="L78" s="39"/>
      <c r="M78" s="42"/>
    </row>
    <row r="79" spans="1:13" ht="11.25" customHeight="1" x14ac:dyDescent="0.2">
      <c r="B79" s="886"/>
      <c r="C79" s="64" t="s">
        <v>51</v>
      </c>
      <c r="D79" s="106">
        <f t="shared" si="2"/>
        <v>6176967.4699999997</v>
      </c>
      <c r="E79" s="65"/>
      <c r="F79" s="66">
        <v>6176967.4699999997</v>
      </c>
      <c r="G79" s="67"/>
      <c r="H79" s="65"/>
      <c r="I79" s="65"/>
      <c r="J79" s="65"/>
      <c r="K79" s="65">
        <v>1226496</v>
      </c>
      <c r="L79" s="65"/>
      <c r="M79" s="68"/>
    </row>
    <row r="80" spans="1:13" ht="11.25" customHeight="1" x14ac:dyDescent="0.2">
      <c r="B80" s="886"/>
      <c r="C80" s="64" t="s">
        <v>66</v>
      </c>
      <c r="D80" s="106">
        <f t="shared" si="2"/>
        <v>49400344.75</v>
      </c>
      <c r="E80" s="65">
        <v>4991584.1900000004</v>
      </c>
      <c r="F80" s="66">
        <v>44408760.560000002</v>
      </c>
      <c r="G80" s="67"/>
      <c r="H80" s="65"/>
      <c r="I80" s="65"/>
      <c r="J80" s="65">
        <v>25275.247000000003</v>
      </c>
      <c r="K80" s="65">
        <v>8372716</v>
      </c>
      <c r="L80" s="65"/>
      <c r="M80" s="68"/>
    </row>
    <row r="81" spans="2:14" x14ac:dyDescent="0.2">
      <c r="B81" s="886"/>
      <c r="C81" s="64" t="s">
        <v>73</v>
      </c>
      <c r="D81" s="106">
        <f t="shared" si="2"/>
        <v>4557647.72</v>
      </c>
      <c r="E81" s="65">
        <v>4557647.72</v>
      </c>
      <c r="F81" s="66"/>
      <c r="G81" s="67"/>
      <c r="H81" s="65"/>
      <c r="I81" s="65"/>
      <c r="J81" s="65">
        <v>15701.948999999999</v>
      </c>
      <c r="K81" s="65"/>
      <c r="L81" s="65"/>
      <c r="M81" s="68"/>
    </row>
    <row r="82" spans="2:14" x14ac:dyDescent="0.2">
      <c r="B82" s="886"/>
      <c r="C82" s="64" t="s">
        <v>48</v>
      </c>
      <c r="D82" s="106">
        <f t="shared" si="2"/>
        <v>7569292.9799999995</v>
      </c>
      <c r="E82" s="65">
        <v>2670325.34</v>
      </c>
      <c r="F82" s="66">
        <v>4898967.6399999997</v>
      </c>
      <c r="G82" s="67"/>
      <c r="H82" s="65"/>
      <c r="I82" s="65"/>
      <c r="J82" s="65">
        <v>16132.695</v>
      </c>
      <c r="K82" s="65">
        <v>801106.74</v>
      </c>
      <c r="L82" s="65"/>
      <c r="M82" s="112">
        <v>3.5000000000000003E-2</v>
      </c>
    </row>
    <row r="83" spans="2:14" x14ac:dyDescent="0.2">
      <c r="B83" s="886"/>
      <c r="C83" s="64" t="s">
        <v>69</v>
      </c>
      <c r="D83" s="106">
        <f t="shared" si="2"/>
        <v>20198106.669999994</v>
      </c>
      <c r="E83" s="65">
        <v>2243356.67</v>
      </c>
      <c r="F83" s="66">
        <v>17954749.999999996</v>
      </c>
      <c r="G83" s="67"/>
      <c r="H83" s="65"/>
      <c r="I83" s="65"/>
      <c r="J83" s="65">
        <v>8984.16</v>
      </c>
      <c r="K83" s="65">
        <v>3892341</v>
      </c>
      <c r="L83" s="65"/>
      <c r="M83" s="68"/>
    </row>
    <row r="84" spans="2:14" x14ac:dyDescent="0.2">
      <c r="B84" s="886"/>
      <c r="C84" s="43" t="s">
        <v>68</v>
      </c>
      <c r="D84" s="108">
        <f t="shared" si="2"/>
        <v>8986071.1599999983</v>
      </c>
      <c r="E84" s="29"/>
      <c r="F84" s="45">
        <v>8986071.1599999983</v>
      </c>
      <c r="G84" s="46"/>
      <c r="H84" s="29"/>
      <c r="I84" s="29"/>
      <c r="J84" s="29"/>
      <c r="K84" s="29">
        <v>2622780.52</v>
      </c>
      <c r="L84" s="29"/>
      <c r="M84" s="30"/>
    </row>
    <row r="85" spans="2:14" x14ac:dyDescent="0.2">
      <c r="B85" s="47" t="s">
        <v>94</v>
      </c>
      <c r="C85" s="48" t="s">
        <v>48</v>
      </c>
      <c r="D85" s="49">
        <f t="shared" si="2"/>
        <v>51191</v>
      </c>
      <c r="E85" s="50"/>
      <c r="F85" s="147">
        <v>51191</v>
      </c>
      <c r="G85" s="52"/>
      <c r="H85" s="50"/>
      <c r="I85" s="50"/>
      <c r="J85" s="50"/>
      <c r="K85" s="50">
        <v>10384</v>
      </c>
      <c r="L85" s="50"/>
      <c r="M85" s="61"/>
    </row>
    <row r="86" spans="2:14" ht="12.75" customHeight="1" x14ac:dyDescent="0.2">
      <c r="B86" s="885" t="s">
        <v>95</v>
      </c>
      <c r="C86" s="37" t="s">
        <v>51</v>
      </c>
      <c r="D86" s="105">
        <f t="shared" si="2"/>
        <v>35266576.939999998</v>
      </c>
      <c r="E86" s="39"/>
      <c r="F86" s="40">
        <v>35266576.939999998</v>
      </c>
      <c r="G86" s="41"/>
      <c r="H86" s="39"/>
      <c r="I86" s="39"/>
      <c r="J86" s="39"/>
      <c r="K86" s="39">
        <v>1721982</v>
      </c>
      <c r="L86" s="39"/>
      <c r="M86" s="42"/>
    </row>
    <row r="87" spans="2:14" x14ac:dyDescent="0.2">
      <c r="B87" s="886"/>
      <c r="C87" s="64" t="s">
        <v>48</v>
      </c>
      <c r="D87" s="106">
        <f t="shared" si="2"/>
        <v>6013248</v>
      </c>
      <c r="E87" s="65"/>
      <c r="F87" s="66">
        <v>6013248</v>
      </c>
      <c r="G87" s="67"/>
      <c r="H87" s="65"/>
      <c r="I87" s="65"/>
      <c r="J87" s="65"/>
      <c r="K87" s="65">
        <v>501104</v>
      </c>
      <c r="L87" s="65"/>
      <c r="M87" s="68"/>
    </row>
    <row r="88" spans="2:14" x14ac:dyDescent="0.2">
      <c r="B88" s="887"/>
      <c r="C88" s="43" t="s">
        <v>69</v>
      </c>
      <c r="D88" s="108">
        <f t="shared" si="2"/>
        <v>14590058</v>
      </c>
      <c r="E88" s="29"/>
      <c r="F88" s="45">
        <v>14590058</v>
      </c>
      <c r="G88" s="46"/>
      <c r="H88" s="29"/>
      <c r="I88" s="29"/>
      <c r="J88" s="29"/>
      <c r="K88" s="29">
        <v>865269</v>
      </c>
      <c r="L88" s="29"/>
      <c r="M88" s="30"/>
    </row>
    <row r="89" spans="2:14" x14ac:dyDescent="0.2">
      <c r="B89" s="885" t="s">
        <v>97</v>
      </c>
      <c r="C89" s="37" t="s">
        <v>56</v>
      </c>
      <c r="D89" s="105">
        <f t="shared" si="2"/>
        <v>9181455</v>
      </c>
      <c r="E89" s="39">
        <v>4557905</v>
      </c>
      <c r="F89" s="40">
        <v>4623550</v>
      </c>
      <c r="G89" s="41"/>
      <c r="H89" s="39"/>
      <c r="I89" s="39">
        <v>8724.8700000000008</v>
      </c>
      <c r="J89" s="39"/>
      <c r="K89" s="39">
        <v>533771</v>
      </c>
      <c r="L89" s="39"/>
      <c r="M89" s="42"/>
    </row>
    <row r="90" spans="2:14" x14ac:dyDescent="0.2">
      <c r="B90" s="886"/>
      <c r="C90" s="55" t="s">
        <v>48</v>
      </c>
      <c r="D90" s="38">
        <f t="shared" si="2"/>
        <v>2825513.39</v>
      </c>
      <c r="E90" s="57">
        <v>710315.9</v>
      </c>
      <c r="F90" s="58">
        <v>2115197.4900000002</v>
      </c>
      <c r="G90" s="59"/>
      <c r="H90" s="57"/>
      <c r="I90" s="57"/>
      <c r="J90" s="57">
        <v>965.77199999999993</v>
      </c>
      <c r="K90" s="57">
        <v>243784.2</v>
      </c>
      <c r="L90" s="57"/>
      <c r="M90" s="148">
        <v>1.4999999999999999E-2</v>
      </c>
      <c r="N90" s="126"/>
    </row>
    <row r="91" spans="2:14" x14ac:dyDescent="0.2">
      <c r="B91" s="887"/>
      <c r="C91" s="43" t="s">
        <v>68</v>
      </c>
      <c r="D91" s="108">
        <f t="shared" si="2"/>
        <v>283286</v>
      </c>
      <c r="E91" s="29"/>
      <c r="F91" s="45">
        <v>283286</v>
      </c>
      <c r="G91" s="46"/>
      <c r="H91" s="29"/>
      <c r="I91" s="29"/>
      <c r="J91" s="29"/>
      <c r="K91" s="29">
        <v>28100</v>
      </c>
      <c r="L91" s="29"/>
      <c r="M91" s="30"/>
    </row>
    <row r="92" spans="2:14" ht="14.25" customHeight="1" x14ac:dyDescent="0.2">
      <c r="B92" s="888" t="s">
        <v>98</v>
      </c>
      <c r="C92" s="37" t="s">
        <v>56</v>
      </c>
      <c r="D92" s="105">
        <f t="shared" si="2"/>
        <v>62998305</v>
      </c>
      <c r="E92" s="39">
        <v>13780392</v>
      </c>
      <c r="F92" s="40">
        <v>49217913</v>
      </c>
      <c r="G92" s="41"/>
      <c r="H92" s="39"/>
      <c r="I92" s="39">
        <v>13987</v>
      </c>
      <c r="J92" s="39">
        <v>8623.485999999999</v>
      </c>
      <c r="K92" s="39">
        <v>7659344</v>
      </c>
      <c r="L92" s="39"/>
      <c r="M92" s="42"/>
    </row>
    <row r="93" spans="2:14" ht="12.75" customHeight="1" x14ac:dyDescent="0.2">
      <c r="B93" s="889"/>
      <c r="C93" s="75" t="s">
        <v>58</v>
      </c>
      <c r="D93" s="113">
        <f t="shared" si="2"/>
        <v>818587</v>
      </c>
      <c r="E93" s="76"/>
      <c r="F93" s="77">
        <v>818587</v>
      </c>
      <c r="G93" s="78"/>
      <c r="H93" s="76"/>
      <c r="I93" s="76"/>
      <c r="J93" s="76"/>
      <c r="K93" s="76">
        <v>107300</v>
      </c>
      <c r="L93" s="76"/>
      <c r="M93" s="79"/>
    </row>
    <row r="94" spans="2:14" ht="14.25" customHeight="1" thickBot="1" x14ac:dyDescent="0.25">
      <c r="B94" s="127" t="s">
        <v>99</v>
      </c>
      <c r="C94" s="37" t="s">
        <v>48</v>
      </c>
      <c r="D94" s="105">
        <f t="shared" si="2"/>
        <v>3220</v>
      </c>
      <c r="E94" s="39"/>
      <c r="F94" s="40">
        <v>3220</v>
      </c>
      <c r="G94" s="41"/>
      <c r="H94" s="39"/>
      <c r="I94" s="39"/>
      <c r="J94" s="39"/>
      <c r="K94" s="39">
        <v>3220</v>
      </c>
      <c r="L94" s="39"/>
      <c r="M94" s="42"/>
    </row>
    <row r="95" spans="2:14" ht="14.25" thickTop="1" thickBot="1" x14ac:dyDescent="0.25">
      <c r="B95" s="839" t="s">
        <v>100</v>
      </c>
      <c r="C95" s="840"/>
      <c r="D95" s="128">
        <f t="shared" ref="D95:M95" si="3">SUM(D5:D94)</f>
        <v>418085230.66999996</v>
      </c>
      <c r="E95" s="149">
        <f t="shared" si="3"/>
        <v>68938167.74000001</v>
      </c>
      <c r="F95" s="150">
        <f t="shared" si="3"/>
        <v>349147062.93000001</v>
      </c>
      <c r="G95" s="151">
        <f t="shared" si="3"/>
        <v>309454</v>
      </c>
      <c r="H95" s="151">
        <f t="shared" si="3"/>
        <v>21629</v>
      </c>
      <c r="I95" s="151">
        <f t="shared" si="3"/>
        <v>40890.870000000003</v>
      </c>
      <c r="J95" s="151">
        <f t="shared" si="3"/>
        <v>182494.655</v>
      </c>
      <c r="K95" s="151">
        <f t="shared" si="3"/>
        <v>62430211.400000013</v>
      </c>
      <c r="L95" s="151">
        <f t="shared" si="3"/>
        <v>1602.6569999999995</v>
      </c>
      <c r="M95" s="151">
        <f t="shared" si="3"/>
        <v>78.545000000000002</v>
      </c>
      <c r="N95" s="126"/>
    </row>
    <row r="96" spans="2:14" ht="14.25" thickTop="1" thickBot="1" x14ac:dyDescent="0.25">
      <c r="B96" s="841" t="s">
        <v>101</v>
      </c>
      <c r="C96" s="842"/>
      <c r="D96" s="130">
        <f>E96+F96</f>
        <v>543921922.5599997</v>
      </c>
      <c r="E96" s="131">
        <v>70297833.859999999</v>
      </c>
      <c r="F96" s="132">
        <v>473624088.69999969</v>
      </c>
      <c r="G96" s="133">
        <v>309454</v>
      </c>
      <c r="H96" s="134">
        <v>21629</v>
      </c>
      <c r="I96" s="131">
        <v>61900.62</v>
      </c>
      <c r="J96" s="131">
        <v>329813.82600000006</v>
      </c>
      <c r="K96" s="131">
        <v>285138840.91999733</v>
      </c>
      <c r="L96" s="132">
        <v>1602.6569999999999</v>
      </c>
      <c r="M96" s="135">
        <v>80.545000000000002</v>
      </c>
    </row>
    <row r="97" spans="2:13" ht="13.5" thickTop="1" x14ac:dyDescent="0.2">
      <c r="B97" s="136"/>
      <c r="C97" s="136"/>
      <c r="D97" s="137"/>
      <c r="E97" s="137"/>
      <c r="F97" s="137"/>
      <c r="G97" s="137"/>
      <c r="H97" s="137"/>
      <c r="I97" s="137"/>
      <c r="J97" s="137"/>
      <c r="K97" s="137"/>
      <c r="L97" s="137"/>
      <c r="M97" s="137"/>
    </row>
    <row r="98" spans="2:13" x14ac:dyDescent="0.2">
      <c r="B98" s="9" t="s">
        <v>102</v>
      </c>
    </row>
  </sheetData>
  <mergeCells count="22">
    <mergeCell ref="B50:B51"/>
    <mergeCell ref="B3:B4"/>
    <mergeCell ref="C3:C4"/>
    <mergeCell ref="D3:F3"/>
    <mergeCell ref="G3:M3"/>
    <mergeCell ref="B5:B6"/>
    <mergeCell ref="B7:B9"/>
    <mergeCell ref="B11:B15"/>
    <mergeCell ref="B16:B27"/>
    <mergeCell ref="B28:B40"/>
    <mergeCell ref="B42:B45"/>
    <mergeCell ref="B46:B49"/>
    <mergeCell ref="B89:B91"/>
    <mergeCell ref="B92:B93"/>
    <mergeCell ref="B95:C95"/>
    <mergeCell ref="B96:C96"/>
    <mergeCell ref="B53:B55"/>
    <mergeCell ref="B56:B57"/>
    <mergeCell ref="B64:B70"/>
    <mergeCell ref="B73:B75"/>
    <mergeCell ref="B78:B84"/>
    <mergeCell ref="B86:B88"/>
  </mergeCells>
  <pageMargins left="0.19685039370078741" right="0.19685039370078741" top="0.19685039370078741" bottom="0.19685039370078741" header="0" footer="0"/>
  <pageSetup paperSize="9" scale="4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showGridLines="0" topLeftCell="D1" zoomScale="70" zoomScaleNormal="70" zoomScaleSheetLayoutView="25" workbookViewId="0">
      <selection activeCell="D14" sqref="D14:I14"/>
    </sheetView>
  </sheetViews>
  <sheetFormatPr baseColWidth="10" defaultRowHeight="12.75" x14ac:dyDescent="0.2"/>
  <cols>
    <col min="1" max="1" width="2.28515625" style="156" customWidth="1"/>
    <col min="2" max="2" width="28.140625" style="227" customWidth="1"/>
    <col min="3" max="3" width="26.7109375" style="227" customWidth="1"/>
    <col min="4" max="13" width="16.140625" style="227" customWidth="1"/>
    <col min="14" max="16" width="27.140625" style="156" bestFit="1" customWidth="1"/>
    <col min="17" max="17" width="17.7109375" style="156" bestFit="1" customWidth="1"/>
    <col min="18" max="18" width="14" style="156" bestFit="1" customWidth="1"/>
    <col min="19" max="19" width="17.42578125" style="156" bestFit="1" customWidth="1"/>
    <col min="20" max="20" width="14.28515625" style="156" bestFit="1" customWidth="1"/>
    <col min="21" max="21" width="17.42578125" style="156" bestFit="1" customWidth="1"/>
    <col min="22" max="22" width="14.28515625" style="156" bestFit="1" customWidth="1"/>
    <col min="23" max="23" width="17.42578125" style="156" bestFit="1" customWidth="1"/>
    <col min="24" max="24" width="14.28515625" style="156" bestFit="1" customWidth="1"/>
    <col min="25" max="25" width="17.7109375" style="156" bestFit="1" customWidth="1"/>
    <col min="26" max="26" width="14.5703125" style="156" bestFit="1" customWidth="1"/>
    <col min="27" max="27" width="17.42578125" style="156" bestFit="1" customWidth="1"/>
    <col min="28" max="28" width="14.28515625" style="156" bestFit="1" customWidth="1"/>
    <col min="29" max="29" width="17.42578125" style="156" bestFit="1" customWidth="1"/>
    <col min="30" max="30" width="14.28515625" style="156" bestFit="1" customWidth="1"/>
    <col min="31" max="31" width="15.42578125" style="156" bestFit="1" customWidth="1"/>
    <col min="32" max="32" width="12.42578125" style="156" bestFit="1" customWidth="1"/>
    <col min="33" max="33" width="15.140625" style="156" bestFit="1" customWidth="1"/>
    <col min="34" max="34" width="12.140625" style="156" bestFit="1" customWidth="1"/>
    <col min="35" max="35" width="14.42578125" style="156" bestFit="1" customWidth="1"/>
    <col min="36" max="256" width="11.42578125" style="156"/>
    <col min="257" max="257" width="2.28515625" style="156" customWidth="1"/>
    <col min="258" max="258" width="28.140625" style="156" customWidth="1"/>
    <col min="259" max="259" width="26.7109375" style="156" customWidth="1"/>
    <col min="260" max="269" width="16.140625" style="156" customWidth="1"/>
    <col min="270" max="272" width="27.140625" style="156" bestFit="1" customWidth="1"/>
    <col min="273" max="273" width="17.7109375" style="156" bestFit="1" customWidth="1"/>
    <col min="274" max="274" width="14" style="156" bestFit="1" customWidth="1"/>
    <col min="275" max="275" width="17.42578125" style="156" bestFit="1" customWidth="1"/>
    <col min="276" max="276" width="14.28515625" style="156" bestFit="1" customWidth="1"/>
    <col min="277" max="277" width="17.42578125" style="156" bestFit="1" customWidth="1"/>
    <col min="278" max="278" width="14.28515625" style="156" bestFit="1" customWidth="1"/>
    <col min="279" max="279" width="17.42578125" style="156" bestFit="1" customWidth="1"/>
    <col min="280" max="280" width="14.28515625" style="156" bestFit="1" customWidth="1"/>
    <col min="281" max="281" width="17.7109375" style="156" bestFit="1" customWidth="1"/>
    <col min="282" max="282" width="14.5703125" style="156" bestFit="1" customWidth="1"/>
    <col min="283" max="283" width="17.42578125" style="156" bestFit="1" customWidth="1"/>
    <col min="284" max="284" width="14.28515625" style="156" bestFit="1" customWidth="1"/>
    <col min="285" max="285" width="17.42578125" style="156" bestFit="1" customWidth="1"/>
    <col min="286" max="286" width="14.28515625" style="156" bestFit="1" customWidth="1"/>
    <col min="287" max="287" width="15.42578125" style="156" bestFit="1" customWidth="1"/>
    <col min="288" max="288" width="12.42578125" style="156" bestFit="1" customWidth="1"/>
    <col min="289" max="289" width="15.140625" style="156" bestFit="1" customWidth="1"/>
    <col min="290" max="290" width="12.140625" style="156" bestFit="1" customWidth="1"/>
    <col min="291" max="291" width="14.42578125" style="156" bestFit="1" customWidth="1"/>
    <col min="292" max="512" width="11.42578125" style="156"/>
    <col min="513" max="513" width="2.28515625" style="156" customWidth="1"/>
    <col min="514" max="514" width="28.140625" style="156" customWidth="1"/>
    <col min="515" max="515" width="26.7109375" style="156" customWidth="1"/>
    <col min="516" max="525" width="16.140625" style="156" customWidth="1"/>
    <col min="526" max="528" width="27.140625" style="156" bestFit="1" customWidth="1"/>
    <col min="529" max="529" width="17.7109375" style="156" bestFit="1" customWidth="1"/>
    <col min="530" max="530" width="14" style="156" bestFit="1" customWidth="1"/>
    <col min="531" max="531" width="17.42578125" style="156" bestFit="1" customWidth="1"/>
    <col min="532" max="532" width="14.28515625" style="156" bestFit="1" customWidth="1"/>
    <col min="533" max="533" width="17.42578125" style="156" bestFit="1" customWidth="1"/>
    <col min="534" max="534" width="14.28515625" style="156" bestFit="1" customWidth="1"/>
    <col min="535" max="535" width="17.42578125" style="156" bestFit="1" customWidth="1"/>
    <col min="536" max="536" width="14.28515625" style="156" bestFit="1" customWidth="1"/>
    <col min="537" max="537" width="17.7109375" style="156" bestFit="1" customWidth="1"/>
    <col min="538" max="538" width="14.5703125" style="156" bestFit="1" customWidth="1"/>
    <col min="539" max="539" width="17.42578125" style="156" bestFit="1" customWidth="1"/>
    <col min="540" max="540" width="14.28515625" style="156" bestFit="1" customWidth="1"/>
    <col min="541" max="541" width="17.42578125" style="156" bestFit="1" customWidth="1"/>
    <col min="542" max="542" width="14.28515625" style="156" bestFit="1" customWidth="1"/>
    <col min="543" max="543" width="15.42578125" style="156" bestFit="1" customWidth="1"/>
    <col min="544" max="544" width="12.42578125" style="156" bestFit="1" customWidth="1"/>
    <col min="545" max="545" width="15.140625" style="156" bestFit="1" customWidth="1"/>
    <col min="546" max="546" width="12.140625" style="156" bestFit="1" customWidth="1"/>
    <col min="547" max="547" width="14.42578125" style="156" bestFit="1" customWidth="1"/>
    <col min="548" max="768" width="11.42578125" style="156"/>
    <col min="769" max="769" width="2.28515625" style="156" customWidth="1"/>
    <col min="770" max="770" width="28.140625" style="156" customWidth="1"/>
    <col min="771" max="771" width="26.7109375" style="156" customWidth="1"/>
    <col min="772" max="781" width="16.140625" style="156" customWidth="1"/>
    <col min="782" max="784" width="27.140625" style="156" bestFit="1" customWidth="1"/>
    <col min="785" max="785" width="17.7109375" style="156" bestFit="1" customWidth="1"/>
    <col min="786" max="786" width="14" style="156" bestFit="1" customWidth="1"/>
    <col min="787" max="787" width="17.42578125" style="156" bestFit="1" customWidth="1"/>
    <col min="788" max="788" width="14.28515625" style="156" bestFit="1" customWidth="1"/>
    <col min="789" max="789" width="17.42578125" style="156" bestFit="1" customWidth="1"/>
    <col min="790" max="790" width="14.28515625" style="156" bestFit="1" customWidth="1"/>
    <col min="791" max="791" width="17.42578125" style="156" bestFit="1" customWidth="1"/>
    <col min="792" max="792" width="14.28515625" style="156" bestFit="1" customWidth="1"/>
    <col min="793" max="793" width="17.7109375" style="156" bestFit="1" customWidth="1"/>
    <col min="794" max="794" width="14.5703125" style="156" bestFit="1" customWidth="1"/>
    <col min="795" max="795" width="17.42578125" style="156" bestFit="1" customWidth="1"/>
    <col min="796" max="796" width="14.28515625" style="156" bestFit="1" customWidth="1"/>
    <col min="797" max="797" width="17.42578125" style="156" bestFit="1" customWidth="1"/>
    <col min="798" max="798" width="14.28515625" style="156" bestFit="1" customWidth="1"/>
    <col min="799" max="799" width="15.42578125" style="156" bestFit="1" customWidth="1"/>
    <col min="800" max="800" width="12.42578125" style="156" bestFit="1" customWidth="1"/>
    <col min="801" max="801" width="15.140625" style="156" bestFit="1" customWidth="1"/>
    <col min="802" max="802" width="12.140625" style="156" bestFit="1" customWidth="1"/>
    <col min="803" max="803" width="14.42578125" style="156" bestFit="1" customWidth="1"/>
    <col min="804" max="1024" width="11.42578125" style="156"/>
    <col min="1025" max="1025" width="2.28515625" style="156" customWidth="1"/>
    <col min="1026" max="1026" width="28.140625" style="156" customWidth="1"/>
    <col min="1027" max="1027" width="26.7109375" style="156" customWidth="1"/>
    <col min="1028" max="1037" width="16.140625" style="156" customWidth="1"/>
    <col min="1038" max="1040" width="27.140625" style="156" bestFit="1" customWidth="1"/>
    <col min="1041" max="1041" width="17.7109375" style="156" bestFit="1" customWidth="1"/>
    <col min="1042" max="1042" width="14" style="156" bestFit="1" customWidth="1"/>
    <col min="1043" max="1043" width="17.42578125" style="156" bestFit="1" customWidth="1"/>
    <col min="1044" max="1044" width="14.28515625" style="156" bestFit="1" customWidth="1"/>
    <col min="1045" max="1045" width="17.42578125" style="156" bestFit="1" customWidth="1"/>
    <col min="1046" max="1046" width="14.28515625" style="156" bestFit="1" customWidth="1"/>
    <col min="1047" max="1047" width="17.42578125" style="156" bestFit="1" customWidth="1"/>
    <col min="1048" max="1048" width="14.28515625" style="156" bestFit="1" customWidth="1"/>
    <col min="1049" max="1049" width="17.7109375" style="156" bestFit="1" customWidth="1"/>
    <col min="1050" max="1050" width="14.5703125" style="156" bestFit="1" customWidth="1"/>
    <col min="1051" max="1051" width="17.42578125" style="156" bestFit="1" customWidth="1"/>
    <col min="1052" max="1052" width="14.28515625" style="156" bestFit="1" customWidth="1"/>
    <col min="1053" max="1053" width="17.42578125" style="156" bestFit="1" customWidth="1"/>
    <col min="1054" max="1054" width="14.28515625" style="156" bestFit="1" customWidth="1"/>
    <col min="1055" max="1055" width="15.42578125" style="156" bestFit="1" customWidth="1"/>
    <col min="1056" max="1056" width="12.42578125" style="156" bestFit="1" customWidth="1"/>
    <col min="1057" max="1057" width="15.140625" style="156" bestFit="1" customWidth="1"/>
    <col min="1058" max="1058" width="12.140625" style="156" bestFit="1" customWidth="1"/>
    <col min="1059" max="1059" width="14.42578125" style="156" bestFit="1" customWidth="1"/>
    <col min="1060" max="1280" width="11.42578125" style="156"/>
    <col min="1281" max="1281" width="2.28515625" style="156" customWidth="1"/>
    <col min="1282" max="1282" width="28.140625" style="156" customWidth="1"/>
    <col min="1283" max="1283" width="26.7109375" style="156" customWidth="1"/>
    <col min="1284" max="1293" width="16.140625" style="156" customWidth="1"/>
    <col min="1294" max="1296" width="27.140625" style="156" bestFit="1" customWidth="1"/>
    <col min="1297" max="1297" width="17.7109375" style="156" bestFit="1" customWidth="1"/>
    <col min="1298" max="1298" width="14" style="156" bestFit="1" customWidth="1"/>
    <col min="1299" max="1299" width="17.42578125" style="156" bestFit="1" customWidth="1"/>
    <col min="1300" max="1300" width="14.28515625" style="156" bestFit="1" customWidth="1"/>
    <col min="1301" max="1301" width="17.42578125" style="156" bestFit="1" customWidth="1"/>
    <col min="1302" max="1302" width="14.28515625" style="156" bestFit="1" customWidth="1"/>
    <col min="1303" max="1303" width="17.42578125" style="156" bestFit="1" customWidth="1"/>
    <col min="1304" max="1304" width="14.28515625" style="156" bestFit="1" customWidth="1"/>
    <col min="1305" max="1305" width="17.7109375" style="156" bestFit="1" customWidth="1"/>
    <col min="1306" max="1306" width="14.5703125" style="156" bestFit="1" customWidth="1"/>
    <col min="1307" max="1307" width="17.42578125" style="156" bestFit="1" customWidth="1"/>
    <col min="1308" max="1308" width="14.28515625" style="156" bestFit="1" customWidth="1"/>
    <col min="1309" max="1309" width="17.42578125" style="156" bestFit="1" customWidth="1"/>
    <col min="1310" max="1310" width="14.28515625" style="156" bestFit="1" customWidth="1"/>
    <col min="1311" max="1311" width="15.42578125" style="156" bestFit="1" customWidth="1"/>
    <col min="1312" max="1312" width="12.42578125" style="156" bestFit="1" customWidth="1"/>
    <col min="1313" max="1313" width="15.140625" style="156" bestFit="1" customWidth="1"/>
    <col min="1314" max="1314" width="12.140625" style="156" bestFit="1" customWidth="1"/>
    <col min="1315" max="1315" width="14.42578125" style="156" bestFit="1" customWidth="1"/>
    <col min="1316" max="1536" width="11.42578125" style="156"/>
    <col min="1537" max="1537" width="2.28515625" style="156" customWidth="1"/>
    <col min="1538" max="1538" width="28.140625" style="156" customWidth="1"/>
    <col min="1539" max="1539" width="26.7109375" style="156" customWidth="1"/>
    <col min="1540" max="1549" width="16.140625" style="156" customWidth="1"/>
    <col min="1550" max="1552" width="27.140625" style="156" bestFit="1" customWidth="1"/>
    <col min="1553" max="1553" width="17.7109375" style="156" bestFit="1" customWidth="1"/>
    <col min="1554" max="1554" width="14" style="156" bestFit="1" customWidth="1"/>
    <col min="1555" max="1555" width="17.42578125" style="156" bestFit="1" customWidth="1"/>
    <col min="1556" max="1556" width="14.28515625" style="156" bestFit="1" customWidth="1"/>
    <col min="1557" max="1557" width="17.42578125" style="156" bestFit="1" customWidth="1"/>
    <col min="1558" max="1558" width="14.28515625" style="156" bestFit="1" customWidth="1"/>
    <col min="1559" max="1559" width="17.42578125" style="156" bestFit="1" customWidth="1"/>
    <col min="1560" max="1560" width="14.28515625" style="156" bestFit="1" customWidth="1"/>
    <col min="1561" max="1561" width="17.7109375" style="156" bestFit="1" customWidth="1"/>
    <col min="1562" max="1562" width="14.5703125" style="156" bestFit="1" customWidth="1"/>
    <col min="1563" max="1563" width="17.42578125" style="156" bestFit="1" customWidth="1"/>
    <col min="1564" max="1564" width="14.28515625" style="156" bestFit="1" customWidth="1"/>
    <col min="1565" max="1565" width="17.42578125" style="156" bestFit="1" customWidth="1"/>
    <col min="1566" max="1566" width="14.28515625" style="156" bestFit="1" customWidth="1"/>
    <col min="1567" max="1567" width="15.42578125" style="156" bestFit="1" customWidth="1"/>
    <col min="1568" max="1568" width="12.42578125" style="156" bestFit="1" customWidth="1"/>
    <col min="1569" max="1569" width="15.140625" style="156" bestFit="1" customWidth="1"/>
    <col min="1570" max="1570" width="12.140625" style="156" bestFit="1" customWidth="1"/>
    <col min="1571" max="1571" width="14.42578125" style="156" bestFit="1" customWidth="1"/>
    <col min="1572" max="1792" width="11.42578125" style="156"/>
    <col min="1793" max="1793" width="2.28515625" style="156" customWidth="1"/>
    <col min="1794" max="1794" width="28.140625" style="156" customWidth="1"/>
    <col min="1795" max="1795" width="26.7109375" style="156" customWidth="1"/>
    <col min="1796" max="1805" width="16.140625" style="156" customWidth="1"/>
    <col min="1806" max="1808" width="27.140625" style="156" bestFit="1" customWidth="1"/>
    <col min="1809" max="1809" width="17.7109375" style="156" bestFit="1" customWidth="1"/>
    <col min="1810" max="1810" width="14" style="156" bestFit="1" customWidth="1"/>
    <col min="1811" max="1811" width="17.42578125" style="156" bestFit="1" customWidth="1"/>
    <col min="1812" max="1812" width="14.28515625" style="156" bestFit="1" customWidth="1"/>
    <col min="1813" max="1813" width="17.42578125" style="156" bestFit="1" customWidth="1"/>
    <col min="1814" max="1814" width="14.28515625" style="156" bestFit="1" customWidth="1"/>
    <col min="1815" max="1815" width="17.42578125" style="156" bestFit="1" customWidth="1"/>
    <col min="1816" max="1816" width="14.28515625" style="156" bestFit="1" customWidth="1"/>
    <col min="1817" max="1817" width="17.7109375" style="156" bestFit="1" customWidth="1"/>
    <col min="1818" max="1818" width="14.5703125" style="156" bestFit="1" customWidth="1"/>
    <col min="1819" max="1819" width="17.42578125" style="156" bestFit="1" customWidth="1"/>
    <col min="1820" max="1820" width="14.28515625" style="156" bestFit="1" customWidth="1"/>
    <col min="1821" max="1821" width="17.42578125" style="156" bestFit="1" customWidth="1"/>
    <col min="1822" max="1822" width="14.28515625" style="156" bestFit="1" customWidth="1"/>
    <col min="1823" max="1823" width="15.42578125" style="156" bestFit="1" customWidth="1"/>
    <col min="1824" max="1824" width="12.42578125" style="156" bestFit="1" customWidth="1"/>
    <col min="1825" max="1825" width="15.140625" style="156" bestFit="1" customWidth="1"/>
    <col min="1826" max="1826" width="12.140625" style="156" bestFit="1" customWidth="1"/>
    <col min="1827" max="1827" width="14.42578125" style="156" bestFit="1" customWidth="1"/>
    <col min="1828" max="2048" width="11.42578125" style="156"/>
    <col min="2049" max="2049" width="2.28515625" style="156" customWidth="1"/>
    <col min="2050" max="2050" width="28.140625" style="156" customWidth="1"/>
    <col min="2051" max="2051" width="26.7109375" style="156" customWidth="1"/>
    <col min="2052" max="2061" width="16.140625" style="156" customWidth="1"/>
    <col min="2062" max="2064" width="27.140625" style="156" bestFit="1" customWidth="1"/>
    <col min="2065" max="2065" width="17.7109375" style="156" bestFit="1" customWidth="1"/>
    <col min="2066" max="2066" width="14" style="156" bestFit="1" customWidth="1"/>
    <col min="2067" max="2067" width="17.42578125" style="156" bestFit="1" customWidth="1"/>
    <col min="2068" max="2068" width="14.28515625" style="156" bestFit="1" customWidth="1"/>
    <col min="2069" max="2069" width="17.42578125" style="156" bestFit="1" customWidth="1"/>
    <col min="2070" max="2070" width="14.28515625" style="156" bestFit="1" customWidth="1"/>
    <col min="2071" max="2071" width="17.42578125" style="156" bestFit="1" customWidth="1"/>
    <col min="2072" max="2072" width="14.28515625" style="156" bestFit="1" customWidth="1"/>
    <col min="2073" max="2073" width="17.7109375" style="156" bestFit="1" customWidth="1"/>
    <col min="2074" max="2074" width="14.5703125" style="156" bestFit="1" customWidth="1"/>
    <col min="2075" max="2075" width="17.42578125" style="156" bestFit="1" customWidth="1"/>
    <col min="2076" max="2076" width="14.28515625" style="156" bestFit="1" customWidth="1"/>
    <col min="2077" max="2077" width="17.42578125" style="156" bestFit="1" customWidth="1"/>
    <col min="2078" max="2078" width="14.28515625" style="156" bestFit="1" customWidth="1"/>
    <col min="2079" max="2079" width="15.42578125" style="156" bestFit="1" customWidth="1"/>
    <col min="2080" max="2080" width="12.42578125" style="156" bestFit="1" customWidth="1"/>
    <col min="2081" max="2081" width="15.140625" style="156" bestFit="1" customWidth="1"/>
    <col min="2082" max="2082" width="12.140625" style="156" bestFit="1" customWidth="1"/>
    <col min="2083" max="2083" width="14.42578125" style="156" bestFit="1" customWidth="1"/>
    <col min="2084" max="2304" width="11.42578125" style="156"/>
    <col min="2305" max="2305" width="2.28515625" style="156" customWidth="1"/>
    <col min="2306" max="2306" width="28.140625" style="156" customWidth="1"/>
    <col min="2307" max="2307" width="26.7109375" style="156" customWidth="1"/>
    <col min="2308" max="2317" width="16.140625" style="156" customWidth="1"/>
    <col min="2318" max="2320" width="27.140625" style="156" bestFit="1" customWidth="1"/>
    <col min="2321" max="2321" width="17.7109375" style="156" bestFit="1" customWidth="1"/>
    <col min="2322" max="2322" width="14" style="156" bestFit="1" customWidth="1"/>
    <col min="2323" max="2323" width="17.42578125" style="156" bestFit="1" customWidth="1"/>
    <col min="2324" max="2324" width="14.28515625" style="156" bestFit="1" customWidth="1"/>
    <col min="2325" max="2325" width="17.42578125" style="156" bestFit="1" customWidth="1"/>
    <col min="2326" max="2326" width="14.28515625" style="156" bestFit="1" customWidth="1"/>
    <col min="2327" max="2327" width="17.42578125" style="156" bestFit="1" customWidth="1"/>
    <col min="2328" max="2328" width="14.28515625" style="156" bestFit="1" customWidth="1"/>
    <col min="2329" max="2329" width="17.7109375" style="156" bestFit="1" customWidth="1"/>
    <col min="2330" max="2330" width="14.5703125" style="156" bestFit="1" customWidth="1"/>
    <col min="2331" max="2331" width="17.42578125" style="156" bestFit="1" customWidth="1"/>
    <col min="2332" max="2332" width="14.28515625" style="156" bestFit="1" customWidth="1"/>
    <col min="2333" max="2333" width="17.42578125" style="156" bestFit="1" customWidth="1"/>
    <col min="2334" max="2334" width="14.28515625" style="156" bestFit="1" customWidth="1"/>
    <col min="2335" max="2335" width="15.42578125" style="156" bestFit="1" customWidth="1"/>
    <col min="2336" max="2336" width="12.42578125" style="156" bestFit="1" customWidth="1"/>
    <col min="2337" max="2337" width="15.140625" style="156" bestFit="1" customWidth="1"/>
    <col min="2338" max="2338" width="12.140625" style="156" bestFit="1" customWidth="1"/>
    <col min="2339" max="2339" width="14.42578125" style="156" bestFit="1" customWidth="1"/>
    <col min="2340" max="2560" width="11.42578125" style="156"/>
    <col min="2561" max="2561" width="2.28515625" style="156" customWidth="1"/>
    <col min="2562" max="2562" width="28.140625" style="156" customWidth="1"/>
    <col min="2563" max="2563" width="26.7109375" style="156" customWidth="1"/>
    <col min="2564" max="2573" width="16.140625" style="156" customWidth="1"/>
    <col min="2574" max="2576" width="27.140625" style="156" bestFit="1" customWidth="1"/>
    <col min="2577" max="2577" width="17.7109375" style="156" bestFit="1" customWidth="1"/>
    <col min="2578" max="2578" width="14" style="156" bestFit="1" customWidth="1"/>
    <col min="2579" max="2579" width="17.42578125" style="156" bestFit="1" customWidth="1"/>
    <col min="2580" max="2580" width="14.28515625" style="156" bestFit="1" customWidth="1"/>
    <col min="2581" max="2581" width="17.42578125" style="156" bestFit="1" customWidth="1"/>
    <col min="2582" max="2582" width="14.28515625" style="156" bestFit="1" customWidth="1"/>
    <col min="2583" max="2583" width="17.42578125" style="156" bestFit="1" customWidth="1"/>
    <col min="2584" max="2584" width="14.28515625" style="156" bestFit="1" customWidth="1"/>
    <col min="2585" max="2585" width="17.7109375" style="156" bestFit="1" customWidth="1"/>
    <col min="2586" max="2586" width="14.5703125" style="156" bestFit="1" customWidth="1"/>
    <col min="2587" max="2587" width="17.42578125" style="156" bestFit="1" customWidth="1"/>
    <col min="2588" max="2588" width="14.28515625" style="156" bestFit="1" customWidth="1"/>
    <col min="2589" max="2589" width="17.42578125" style="156" bestFit="1" customWidth="1"/>
    <col min="2590" max="2590" width="14.28515625" style="156" bestFit="1" customWidth="1"/>
    <col min="2591" max="2591" width="15.42578125" style="156" bestFit="1" customWidth="1"/>
    <col min="2592" max="2592" width="12.42578125" style="156" bestFit="1" customWidth="1"/>
    <col min="2593" max="2593" width="15.140625" style="156" bestFit="1" customWidth="1"/>
    <col min="2594" max="2594" width="12.140625" style="156" bestFit="1" customWidth="1"/>
    <col min="2595" max="2595" width="14.42578125" style="156" bestFit="1" customWidth="1"/>
    <col min="2596" max="2816" width="11.42578125" style="156"/>
    <col min="2817" max="2817" width="2.28515625" style="156" customWidth="1"/>
    <col min="2818" max="2818" width="28.140625" style="156" customWidth="1"/>
    <col min="2819" max="2819" width="26.7109375" style="156" customWidth="1"/>
    <col min="2820" max="2829" width="16.140625" style="156" customWidth="1"/>
    <col min="2830" max="2832" width="27.140625" style="156" bestFit="1" customWidth="1"/>
    <col min="2833" max="2833" width="17.7109375" style="156" bestFit="1" customWidth="1"/>
    <col min="2834" max="2834" width="14" style="156" bestFit="1" customWidth="1"/>
    <col min="2835" max="2835" width="17.42578125" style="156" bestFit="1" customWidth="1"/>
    <col min="2836" max="2836" width="14.28515625" style="156" bestFit="1" customWidth="1"/>
    <col min="2837" max="2837" width="17.42578125" style="156" bestFit="1" customWidth="1"/>
    <col min="2838" max="2838" width="14.28515625" style="156" bestFit="1" customWidth="1"/>
    <col min="2839" max="2839" width="17.42578125" style="156" bestFit="1" customWidth="1"/>
    <col min="2840" max="2840" width="14.28515625" style="156" bestFit="1" customWidth="1"/>
    <col min="2841" max="2841" width="17.7109375" style="156" bestFit="1" customWidth="1"/>
    <col min="2842" max="2842" width="14.5703125" style="156" bestFit="1" customWidth="1"/>
    <col min="2843" max="2843" width="17.42578125" style="156" bestFit="1" customWidth="1"/>
    <col min="2844" max="2844" width="14.28515625" style="156" bestFit="1" customWidth="1"/>
    <col min="2845" max="2845" width="17.42578125" style="156" bestFit="1" customWidth="1"/>
    <col min="2846" max="2846" width="14.28515625" style="156" bestFit="1" customWidth="1"/>
    <col min="2847" max="2847" width="15.42578125" style="156" bestFit="1" customWidth="1"/>
    <col min="2848" max="2848" width="12.42578125" style="156" bestFit="1" customWidth="1"/>
    <col min="2849" max="2849" width="15.140625" style="156" bestFit="1" customWidth="1"/>
    <col min="2850" max="2850" width="12.140625" style="156" bestFit="1" customWidth="1"/>
    <col min="2851" max="2851" width="14.42578125" style="156" bestFit="1" customWidth="1"/>
    <col min="2852" max="3072" width="11.42578125" style="156"/>
    <col min="3073" max="3073" width="2.28515625" style="156" customWidth="1"/>
    <col min="3074" max="3074" width="28.140625" style="156" customWidth="1"/>
    <col min="3075" max="3075" width="26.7109375" style="156" customWidth="1"/>
    <col min="3076" max="3085" width="16.140625" style="156" customWidth="1"/>
    <col min="3086" max="3088" width="27.140625" style="156" bestFit="1" customWidth="1"/>
    <col min="3089" max="3089" width="17.7109375" style="156" bestFit="1" customWidth="1"/>
    <col min="3090" max="3090" width="14" style="156" bestFit="1" customWidth="1"/>
    <col min="3091" max="3091" width="17.42578125" style="156" bestFit="1" customWidth="1"/>
    <col min="3092" max="3092" width="14.28515625" style="156" bestFit="1" customWidth="1"/>
    <col min="3093" max="3093" width="17.42578125" style="156" bestFit="1" customWidth="1"/>
    <col min="3094" max="3094" width="14.28515625" style="156" bestFit="1" customWidth="1"/>
    <col min="3095" max="3095" width="17.42578125" style="156" bestFit="1" customWidth="1"/>
    <col min="3096" max="3096" width="14.28515625" style="156" bestFit="1" customWidth="1"/>
    <col min="3097" max="3097" width="17.7109375" style="156" bestFit="1" customWidth="1"/>
    <col min="3098" max="3098" width="14.5703125" style="156" bestFit="1" customWidth="1"/>
    <col min="3099" max="3099" width="17.42578125" style="156" bestFit="1" customWidth="1"/>
    <col min="3100" max="3100" width="14.28515625" style="156" bestFit="1" customWidth="1"/>
    <col min="3101" max="3101" width="17.42578125" style="156" bestFit="1" customWidth="1"/>
    <col min="3102" max="3102" width="14.28515625" style="156" bestFit="1" customWidth="1"/>
    <col min="3103" max="3103" width="15.42578125" style="156" bestFit="1" customWidth="1"/>
    <col min="3104" max="3104" width="12.42578125" style="156" bestFit="1" customWidth="1"/>
    <col min="3105" max="3105" width="15.140625" style="156" bestFit="1" customWidth="1"/>
    <col min="3106" max="3106" width="12.140625" style="156" bestFit="1" customWidth="1"/>
    <col min="3107" max="3107" width="14.42578125" style="156" bestFit="1" customWidth="1"/>
    <col min="3108" max="3328" width="11.42578125" style="156"/>
    <col min="3329" max="3329" width="2.28515625" style="156" customWidth="1"/>
    <col min="3330" max="3330" width="28.140625" style="156" customWidth="1"/>
    <col min="3331" max="3331" width="26.7109375" style="156" customWidth="1"/>
    <col min="3332" max="3341" width="16.140625" style="156" customWidth="1"/>
    <col min="3342" max="3344" width="27.140625" style="156" bestFit="1" customWidth="1"/>
    <col min="3345" max="3345" width="17.7109375" style="156" bestFit="1" customWidth="1"/>
    <col min="3346" max="3346" width="14" style="156" bestFit="1" customWidth="1"/>
    <col min="3347" max="3347" width="17.42578125" style="156" bestFit="1" customWidth="1"/>
    <col min="3348" max="3348" width="14.28515625" style="156" bestFit="1" customWidth="1"/>
    <col min="3349" max="3349" width="17.42578125" style="156" bestFit="1" customWidth="1"/>
    <col min="3350" max="3350" width="14.28515625" style="156" bestFit="1" customWidth="1"/>
    <col min="3351" max="3351" width="17.42578125" style="156" bestFit="1" customWidth="1"/>
    <col min="3352" max="3352" width="14.28515625" style="156" bestFit="1" customWidth="1"/>
    <col min="3353" max="3353" width="17.7109375" style="156" bestFit="1" customWidth="1"/>
    <col min="3354" max="3354" width="14.5703125" style="156" bestFit="1" customWidth="1"/>
    <col min="3355" max="3355" width="17.42578125" style="156" bestFit="1" customWidth="1"/>
    <col min="3356" max="3356" width="14.28515625" style="156" bestFit="1" customWidth="1"/>
    <col min="3357" max="3357" width="17.42578125" style="156" bestFit="1" customWidth="1"/>
    <col min="3358" max="3358" width="14.28515625" style="156" bestFit="1" customWidth="1"/>
    <col min="3359" max="3359" width="15.42578125" style="156" bestFit="1" customWidth="1"/>
    <col min="3360" max="3360" width="12.42578125" style="156" bestFit="1" customWidth="1"/>
    <col min="3361" max="3361" width="15.140625" style="156" bestFit="1" customWidth="1"/>
    <col min="3362" max="3362" width="12.140625" style="156" bestFit="1" customWidth="1"/>
    <col min="3363" max="3363" width="14.42578125" style="156" bestFit="1" customWidth="1"/>
    <col min="3364" max="3584" width="11.42578125" style="156"/>
    <col min="3585" max="3585" width="2.28515625" style="156" customWidth="1"/>
    <col min="3586" max="3586" width="28.140625" style="156" customWidth="1"/>
    <col min="3587" max="3587" width="26.7109375" style="156" customWidth="1"/>
    <col min="3588" max="3597" width="16.140625" style="156" customWidth="1"/>
    <col min="3598" max="3600" width="27.140625" style="156" bestFit="1" customWidth="1"/>
    <col min="3601" max="3601" width="17.7109375" style="156" bestFit="1" customWidth="1"/>
    <col min="3602" max="3602" width="14" style="156" bestFit="1" customWidth="1"/>
    <col min="3603" max="3603" width="17.42578125" style="156" bestFit="1" customWidth="1"/>
    <col min="3604" max="3604" width="14.28515625" style="156" bestFit="1" customWidth="1"/>
    <col min="3605" max="3605" width="17.42578125" style="156" bestFit="1" customWidth="1"/>
    <col min="3606" max="3606" width="14.28515625" style="156" bestFit="1" customWidth="1"/>
    <col min="3607" max="3607" width="17.42578125" style="156" bestFit="1" customWidth="1"/>
    <col min="3608" max="3608" width="14.28515625" style="156" bestFit="1" customWidth="1"/>
    <col min="3609" max="3609" width="17.7109375" style="156" bestFit="1" customWidth="1"/>
    <col min="3610" max="3610" width="14.5703125" style="156" bestFit="1" customWidth="1"/>
    <col min="3611" max="3611" width="17.42578125" style="156" bestFit="1" customWidth="1"/>
    <col min="3612" max="3612" width="14.28515625" style="156" bestFit="1" customWidth="1"/>
    <col min="3613" max="3613" width="17.42578125" style="156" bestFit="1" customWidth="1"/>
    <col min="3614" max="3614" width="14.28515625" style="156" bestFit="1" customWidth="1"/>
    <col min="3615" max="3615" width="15.42578125" style="156" bestFit="1" customWidth="1"/>
    <col min="3616" max="3616" width="12.42578125" style="156" bestFit="1" customWidth="1"/>
    <col min="3617" max="3617" width="15.140625" style="156" bestFit="1" customWidth="1"/>
    <col min="3618" max="3618" width="12.140625" style="156" bestFit="1" customWidth="1"/>
    <col min="3619" max="3619" width="14.42578125" style="156" bestFit="1" customWidth="1"/>
    <col min="3620" max="3840" width="11.42578125" style="156"/>
    <col min="3841" max="3841" width="2.28515625" style="156" customWidth="1"/>
    <col min="3842" max="3842" width="28.140625" style="156" customWidth="1"/>
    <col min="3843" max="3843" width="26.7109375" style="156" customWidth="1"/>
    <col min="3844" max="3853" width="16.140625" style="156" customWidth="1"/>
    <col min="3854" max="3856" width="27.140625" style="156" bestFit="1" customWidth="1"/>
    <col min="3857" max="3857" width="17.7109375" style="156" bestFit="1" customWidth="1"/>
    <col min="3858" max="3858" width="14" style="156" bestFit="1" customWidth="1"/>
    <col min="3859" max="3859" width="17.42578125" style="156" bestFit="1" customWidth="1"/>
    <col min="3860" max="3860" width="14.28515625" style="156" bestFit="1" customWidth="1"/>
    <col min="3861" max="3861" width="17.42578125" style="156" bestFit="1" customWidth="1"/>
    <col min="3862" max="3862" width="14.28515625" style="156" bestFit="1" customWidth="1"/>
    <col min="3863" max="3863" width="17.42578125" style="156" bestFit="1" customWidth="1"/>
    <col min="3864" max="3864" width="14.28515625" style="156" bestFit="1" customWidth="1"/>
    <col min="3865" max="3865" width="17.7109375" style="156" bestFit="1" customWidth="1"/>
    <col min="3866" max="3866" width="14.5703125" style="156" bestFit="1" customWidth="1"/>
    <col min="3867" max="3867" width="17.42578125" style="156" bestFit="1" customWidth="1"/>
    <col min="3868" max="3868" width="14.28515625" style="156" bestFit="1" customWidth="1"/>
    <col min="3869" max="3869" width="17.42578125" style="156" bestFit="1" customWidth="1"/>
    <col min="3870" max="3870" width="14.28515625" style="156" bestFit="1" customWidth="1"/>
    <col min="3871" max="3871" width="15.42578125" style="156" bestFit="1" customWidth="1"/>
    <col min="3872" max="3872" width="12.42578125" style="156" bestFit="1" customWidth="1"/>
    <col min="3873" max="3873" width="15.140625" style="156" bestFit="1" customWidth="1"/>
    <col min="3874" max="3874" width="12.140625" style="156" bestFit="1" customWidth="1"/>
    <col min="3875" max="3875" width="14.42578125" style="156" bestFit="1" customWidth="1"/>
    <col min="3876" max="4096" width="11.42578125" style="156"/>
    <col min="4097" max="4097" width="2.28515625" style="156" customWidth="1"/>
    <col min="4098" max="4098" width="28.140625" style="156" customWidth="1"/>
    <col min="4099" max="4099" width="26.7109375" style="156" customWidth="1"/>
    <col min="4100" max="4109" width="16.140625" style="156" customWidth="1"/>
    <col min="4110" max="4112" width="27.140625" style="156" bestFit="1" customWidth="1"/>
    <col min="4113" max="4113" width="17.7109375" style="156" bestFit="1" customWidth="1"/>
    <col min="4114" max="4114" width="14" style="156" bestFit="1" customWidth="1"/>
    <col min="4115" max="4115" width="17.42578125" style="156" bestFit="1" customWidth="1"/>
    <col min="4116" max="4116" width="14.28515625" style="156" bestFit="1" customWidth="1"/>
    <col min="4117" max="4117" width="17.42578125" style="156" bestFit="1" customWidth="1"/>
    <col min="4118" max="4118" width="14.28515625" style="156" bestFit="1" customWidth="1"/>
    <col min="4119" max="4119" width="17.42578125" style="156" bestFit="1" customWidth="1"/>
    <col min="4120" max="4120" width="14.28515625" style="156" bestFit="1" customWidth="1"/>
    <col min="4121" max="4121" width="17.7109375" style="156" bestFit="1" customWidth="1"/>
    <col min="4122" max="4122" width="14.5703125" style="156" bestFit="1" customWidth="1"/>
    <col min="4123" max="4123" width="17.42578125" style="156" bestFit="1" customWidth="1"/>
    <col min="4124" max="4124" width="14.28515625" style="156" bestFit="1" customWidth="1"/>
    <col min="4125" max="4125" width="17.42578125" style="156" bestFit="1" customWidth="1"/>
    <col min="4126" max="4126" width="14.28515625" style="156" bestFit="1" customWidth="1"/>
    <col min="4127" max="4127" width="15.42578125" style="156" bestFit="1" customWidth="1"/>
    <col min="4128" max="4128" width="12.42578125" style="156" bestFit="1" customWidth="1"/>
    <col min="4129" max="4129" width="15.140625" style="156" bestFit="1" customWidth="1"/>
    <col min="4130" max="4130" width="12.140625" style="156" bestFit="1" customWidth="1"/>
    <col min="4131" max="4131" width="14.42578125" style="156" bestFit="1" customWidth="1"/>
    <col min="4132" max="4352" width="11.42578125" style="156"/>
    <col min="4353" max="4353" width="2.28515625" style="156" customWidth="1"/>
    <col min="4354" max="4354" width="28.140625" style="156" customWidth="1"/>
    <col min="4355" max="4355" width="26.7109375" style="156" customWidth="1"/>
    <col min="4356" max="4365" width="16.140625" style="156" customWidth="1"/>
    <col min="4366" max="4368" width="27.140625" style="156" bestFit="1" customWidth="1"/>
    <col min="4369" max="4369" width="17.7109375" style="156" bestFit="1" customWidth="1"/>
    <col min="4370" max="4370" width="14" style="156" bestFit="1" customWidth="1"/>
    <col min="4371" max="4371" width="17.42578125" style="156" bestFit="1" customWidth="1"/>
    <col min="4372" max="4372" width="14.28515625" style="156" bestFit="1" customWidth="1"/>
    <col min="4373" max="4373" width="17.42578125" style="156" bestFit="1" customWidth="1"/>
    <col min="4374" max="4374" width="14.28515625" style="156" bestFit="1" customWidth="1"/>
    <col min="4375" max="4375" width="17.42578125" style="156" bestFit="1" customWidth="1"/>
    <col min="4376" max="4376" width="14.28515625" style="156" bestFit="1" customWidth="1"/>
    <col min="4377" max="4377" width="17.7109375" style="156" bestFit="1" customWidth="1"/>
    <col min="4378" max="4378" width="14.5703125" style="156" bestFit="1" customWidth="1"/>
    <col min="4379" max="4379" width="17.42578125" style="156" bestFit="1" customWidth="1"/>
    <col min="4380" max="4380" width="14.28515625" style="156" bestFit="1" customWidth="1"/>
    <col min="4381" max="4381" width="17.42578125" style="156" bestFit="1" customWidth="1"/>
    <col min="4382" max="4382" width="14.28515625" style="156" bestFit="1" customWidth="1"/>
    <col min="4383" max="4383" width="15.42578125" style="156" bestFit="1" customWidth="1"/>
    <col min="4384" max="4384" width="12.42578125" style="156" bestFit="1" customWidth="1"/>
    <col min="4385" max="4385" width="15.140625" style="156" bestFit="1" customWidth="1"/>
    <col min="4386" max="4386" width="12.140625" style="156" bestFit="1" customWidth="1"/>
    <col min="4387" max="4387" width="14.42578125" style="156" bestFit="1" customWidth="1"/>
    <col min="4388" max="4608" width="11.42578125" style="156"/>
    <col min="4609" max="4609" width="2.28515625" style="156" customWidth="1"/>
    <col min="4610" max="4610" width="28.140625" style="156" customWidth="1"/>
    <col min="4611" max="4611" width="26.7109375" style="156" customWidth="1"/>
    <col min="4612" max="4621" width="16.140625" style="156" customWidth="1"/>
    <col min="4622" max="4624" width="27.140625" style="156" bestFit="1" customWidth="1"/>
    <col min="4625" max="4625" width="17.7109375" style="156" bestFit="1" customWidth="1"/>
    <col min="4626" max="4626" width="14" style="156" bestFit="1" customWidth="1"/>
    <col min="4627" max="4627" width="17.42578125" style="156" bestFit="1" customWidth="1"/>
    <col min="4628" max="4628" width="14.28515625" style="156" bestFit="1" customWidth="1"/>
    <col min="4629" max="4629" width="17.42578125" style="156" bestFit="1" customWidth="1"/>
    <col min="4630" max="4630" width="14.28515625" style="156" bestFit="1" customWidth="1"/>
    <col min="4631" max="4631" width="17.42578125" style="156" bestFit="1" customWidth="1"/>
    <col min="4632" max="4632" width="14.28515625" style="156" bestFit="1" customWidth="1"/>
    <col min="4633" max="4633" width="17.7109375" style="156" bestFit="1" customWidth="1"/>
    <col min="4634" max="4634" width="14.5703125" style="156" bestFit="1" customWidth="1"/>
    <col min="4635" max="4635" width="17.42578125" style="156" bestFit="1" customWidth="1"/>
    <col min="4636" max="4636" width="14.28515625" style="156" bestFit="1" customWidth="1"/>
    <col min="4637" max="4637" width="17.42578125" style="156" bestFit="1" customWidth="1"/>
    <col min="4638" max="4638" width="14.28515625" style="156" bestFit="1" customWidth="1"/>
    <col min="4639" max="4639" width="15.42578125" style="156" bestFit="1" customWidth="1"/>
    <col min="4640" max="4640" width="12.42578125" style="156" bestFit="1" customWidth="1"/>
    <col min="4641" max="4641" width="15.140625" style="156" bestFit="1" customWidth="1"/>
    <col min="4642" max="4642" width="12.140625" style="156" bestFit="1" customWidth="1"/>
    <col min="4643" max="4643" width="14.42578125" style="156" bestFit="1" customWidth="1"/>
    <col min="4644" max="4864" width="11.42578125" style="156"/>
    <col min="4865" max="4865" width="2.28515625" style="156" customWidth="1"/>
    <col min="4866" max="4866" width="28.140625" style="156" customWidth="1"/>
    <col min="4867" max="4867" width="26.7109375" style="156" customWidth="1"/>
    <col min="4868" max="4877" width="16.140625" style="156" customWidth="1"/>
    <col min="4878" max="4880" width="27.140625" style="156" bestFit="1" customWidth="1"/>
    <col min="4881" max="4881" width="17.7109375" style="156" bestFit="1" customWidth="1"/>
    <col min="4882" max="4882" width="14" style="156" bestFit="1" customWidth="1"/>
    <col min="4883" max="4883" width="17.42578125" style="156" bestFit="1" customWidth="1"/>
    <col min="4884" max="4884" width="14.28515625" style="156" bestFit="1" customWidth="1"/>
    <col min="4885" max="4885" width="17.42578125" style="156" bestFit="1" customWidth="1"/>
    <col min="4886" max="4886" width="14.28515625" style="156" bestFit="1" customWidth="1"/>
    <col min="4887" max="4887" width="17.42578125" style="156" bestFit="1" customWidth="1"/>
    <col min="4888" max="4888" width="14.28515625" style="156" bestFit="1" customWidth="1"/>
    <col min="4889" max="4889" width="17.7109375" style="156" bestFit="1" customWidth="1"/>
    <col min="4890" max="4890" width="14.5703125" style="156" bestFit="1" customWidth="1"/>
    <col min="4891" max="4891" width="17.42578125" style="156" bestFit="1" customWidth="1"/>
    <col min="4892" max="4892" width="14.28515625" style="156" bestFit="1" customWidth="1"/>
    <col min="4893" max="4893" width="17.42578125" style="156" bestFit="1" customWidth="1"/>
    <col min="4894" max="4894" width="14.28515625" style="156" bestFit="1" customWidth="1"/>
    <col min="4895" max="4895" width="15.42578125" style="156" bestFit="1" customWidth="1"/>
    <col min="4896" max="4896" width="12.42578125" style="156" bestFit="1" customWidth="1"/>
    <col min="4897" max="4897" width="15.140625" style="156" bestFit="1" customWidth="1"/>
    <col min="4898" max="4898" width="12.140625" style="156" bestFit="1" customWidth="1"/>
    <col min="4899" max="4899" width="14.42578125" style="156" bestFit="1" customWidth="1"/>
    <col min="4900" max="5120" width="11.42578125" style="156"/>
    <col min="5121" max="5121" width="2.28515625" style="156" customWidth="1"/>
    <col min="5122" max="5122" width="28.140625" style="156" customWidth="1"/>
    <col min="5123" max="5123" width="26.7109375" style="156" customWidth="1"/>
    <col min="5124" max="5133" width="16.140625" style="156" customWidth="1"/>
    <col min="5134" max="5136" width="27.140625" style="156" bestFit="1" customWidth="1"/>
    <col min="5137" max="5137" width="17.7109375" style="156" bestFit="1" customWidth="1"/>
    <col min="5138" max="5138" width="14" style="156" bestFit="1" customWidth="1"/>
    <col min="5139" max="5139" width="17.42578125" style="156" bestFit="1" customWidth="1"/>
    <col min="5140" max="5140" width="14.28515625" style="156" bestFit="1" customWidth="1"/>
    <col min="5141" max="5141" width="17.42578125" style="156" bestFit="1" customWidth="1"/>
    <col min="5142" max="5142" width="14.28515625" style="156" bestFit="1" customWidth="1"/>
    <col min="5143" max="5143" width="17.42578125" style="156" bestFit="1" customWidth="1"/>
    <col min="5144" max="5144" width="14.28515625" style="156" bestFit="1" customWidth="1"/>
    <col min="5145" max="5145" width="17.7109375" style="156" bestFit="1" customWidth="1"/>
    <col min="5146" max="5146" width="14.5703125" style="156" bestFit="1" customWidth="1"/>
    <col min="5147" max="5147" width="17.42578125" style="156" bestFit="1" customWidth="1"/>
    <col min="5148" max="5148" width="14.28515625" style="156" bestFit="1" customWidth="1"/>
    <col min="5149" max="5149" width="17.42578125" style="156" bestFit="1" customWidth="1"/>
    <col min="5150" max="5150" width="14.28515625" style="156" bestFit="1" customWidth="1"/>
    <col min="5151" max="5151" width="15.42578125" style="156" bestFit="1" customWidth="1"/>
    <col min="5152" max="5152" width="12.42578125" style="156" bestFit="1" customWidth="1"/>
    <col min="5153" max="5153" width="15.140625" style="156" bestFit="1" customWidth="1"/>
    <col min="5154" max="5154" width="12.140625" style="156" bestFit="1" customWidth="1"/>
    <col min="5155" max="5155" width="14.42578125" style="156" bestFit="1" customWidth="1"/>
    <col min="5156" max="5376" width="11.42578125" style="156"/>
    <col min="5377" max="5377" width="2.28515625" style="156" customWidth="1"/>
    <col min="5378" max="5378" width="28.140625" style="156" customWidth="1"/>
    <col min="5379" max="5379" width="26.7109375" style="156" customWidth="1"/>
    <col min="5380" max="5389" width="16.140625" style="156" customWidth="1"/>
    <col min="5390" max="5392" width="27.140625" style="156" bestFit="1" customWidth="1"/>
    <col min="5393" max="5393" width="17.7109375" style="156" bestFit="1" customWidth="1"/>
    <col min="5394" max="5394" width="14" style="156" bestFit="1" customWidth="1"/>
    <col min="5395" max="5395" width="17.42578125" style="156" bestFit="1" customWidth="1"/>
    <col min="5396" max="5396" width="14.28515625" style="156" bestFit="1" customWidth="1"/>
    <col min="5397" max="5397" width="17.42578125" style="156" bestFit="1" customWidth="1"/>
    <col min="5398" max="5398" width="14.28515625" style="156" bestFit="1" customWidth="1"/>
    <col min="5399" max="5399" width="17.42578125" style="156" bestFit="1" customWidth="1"/>
    <col min="5400" max="5400" width="14.28515625" style="156" bestFit="1" customWidth="1"/>
    <col min="5401" max="5401" width="17.7109375" style="156" bestFit="1" customWidth="1"/>
    <col min="5402" max="5402" width="14.5703125" style="156" bestFit="1" customWidth="1"/>
    <col min="5403" max="5403" width="17.42578125" style="156" bestFit="1" customWidth="1"/>
    <col min="5404" max="5404" width="14.28515625" style="156" bestFit="1" customWidth="1"/>
    <col min="5405" max="5405" width="17.42578125" style="156" bestFit="1" customWidth="1"/>
    <col min="5406" max="5406" width="14.28515625" style="156" bestFit="1" customWidth="1"/>
    <col min="5407" max="5407" width="15.42578125" style="156" bestFit="1" customWidth="1"/>
    <col min="5408" max="5408" width="12.42578125" style="156" bestFit="1" customWidth="1"/>
    <col min="5409" max="5409" width="15.140625" style="156" bestFit="1" customWidth="1"/>
    <col min="5410" max="5410" width="12.140625" style="156" bestFit="1" customWidth="1"/>
    <col min="5411" max="5411" width="14.42578125" style="156" bestFit="1" customWidth="1"/>
    <col min="5412" max="5632" width="11.42578125" style="156"/>
    <col min="5633" max="5633" width="2.28515625" style="156" customWidth="1"/>
    <col min="5634" max="5634" width="28.140625" style="156" customWidth="1"/>
    <col min="5635" max="5635" width="26.7109375" style="156" customWidth="1"/>
    <col min="5636" max="5645" width="16.140625" style="156" customWidth="1"/>
    <col min="5646" max="5648" width="27.140625" style="156" bestFit="1" customWidth="1"/>
    <col min="5649" max="5649" width="17.7109375" style="156" bestFit="1" customWidth="1"/>
    <col min="5650" max="5650" width="14" style="156" bestFit="1" customWidth="1"/>
    <col min="5651" max="5651" width="17.42578125" style="156" bestFit="1" customWidth="1"/>
    <col min="5652" max="5652" width="14.28515625" style="156" bestFit="1" customWidth="1"/>
    <col min="5653" max="5653" width="17.42578125" style="156" bestFit="1" customWidth="1"/>
    <col min="5654" max="5654" width="14.28515625" style="156" bestFit="1" customWidth="1"/>
    <col min="5655" max="5655" width="17.42578125" style="156" bestFit="1" customWidth="1"/>
    <col min="5656" max="5656" width="14.28515625" style="156" bestFit="1" customWidth="1"/>
    <col min="5657" max="5657" width="17.7109375" style="156" bestFit="1" customWidth="1"/>
    <col min="5658" max="5658" width="14.5703125" style="156" bestFit="1" customWidth="1"/>
    <col min="5659" max="5659" width="17.42578125" style="156" bestFit="1" customWidth="1"/>
    <col min="5660" max="5660" width="14.28515625" style="156" bestFit="1" customWidth="1"/>
    <col min="5661" max="5661" width="17.42578125" style="156" bestFit="1" customWidth="1"/>
    <col min="5662" max="5662" width="14.28515625" style="156" bestFit="1" customWidth="1"/>
    <col min="5663" max="5663" width="15.42578125" style="156" bestFit="1" customWidth="1"/>
    <col min="5664" max="5664" width="12.42578125" style="156" bestFit="1" customWidth="1"/>
    <col min="5665" max="5665" width="15.140625" style="156" bestFit="1" customWidth="1"/>
    <col min="5666" max="5666" width="12.140625" style="156" bestFit="1" customWidth="1"/>
    <col min="5667" max="5667" width="14.42578125" style="156" bestFit="1" customWidth="1"/>
    <col min="5668" max="5888" width="11.42578125" style="156"/>
    <col min="5889" max="5889" width="2.28515625" style="156" customWidth="1"/>
    <col min="5890" max="5890" width="28.140625" style="156" customWidth="1"/>
    <col min="5891" max="5891" width="26.7109375" style="156" customWidth="1"/>
    <col min="5892" max="5901" width="16.140625" style="156" customWidth="1"/>
    <col min="5902" max="5904" width="27.140625" style="156" bestFit="1" customWidth="1"/>
    <col min="5905" max="5905" width="17.7109375" style="156" bestFit="1" customWidth="1"/>
    <col min="5906" max="5906" width="14" style="156" bestFit="1" customWidth="1"/>
    <col min="5907" max="5907" width="17.42578125" style="156" bestFit="1" customWidth="1"/>
    <col min="5908" max="5908" width="14.28515625" style="156" bestFit="1" customWidth="1"/>
    <col min="5909" max="5909" width="17.42578125" style="156" bestFit="1" customWidth="1"/>
    <col min="5910" max="5910" width="14.28515625" style="156" bestFit="1" customWidth="1"/>
    <col min="5911" max="5911" width="17.42578125" style="156" bestFit="1" customWidth="1"/>
    <col min="5912" max="5912" width="14.28515625" style="156" bestFit="1" customWidth="1"/>
    <col min="5913" max="5913" width="17.7109375" style="156" bestFit="1" customWidth="1"/>
    <col min="5914" max="5914" width="14.5703125" style="156" bestFit="1" customWidth="1"/>
    <col min="5915" max="5915" width="17.42578125" style="156" bestFit="1" customWidth="1"/>
    <col min="5916" max="5916" width="14.28515625" style="156" bestFit="1" customWidth="1"/>
    <col min="5917" max="5917" width="17.42578125" style="156" bestFit="1" customWidth="1"/>
    <col min="5918" max="5918" width="14.28515625" style="156" bestFit="1" customWidth="1"/>
    <col min="5919" max="5919" width="15.42578125" style="156" bestFit="1" customWidth="1"/>
    <col min="5920" max="5920" width="12.42578125" style="156" bestFit="1" customWidth="1"/>
    <col min="5921" max="5921" width="15.140625" style="156" bestFit="1" customWidth="1"/>
    <col min="5922" max="5922" width="12.140625" style="156" bestFit="1" customWidth="1"/>
    <col min="5923" max="5923" width="14.42578125" style="156" bestFit="1" customWidth="1"/>
    <col min="5924" max="6144" width="11.42578125" style="156"/>
    <col min="6145" max="6145" width="2.28515625" style="156" customWidth="1"/>
    <col min="6146" max="6146" width="28.140625" style="156" customWidth="1"/>
    <col min="6147" max="6147" width="26.7109375" style="156" customWidth="1"/>
    <col min="6148" max="6157" width="16.140625" style="156" customWidth="1"/>
    <col min="6158" max="6160" width="27.140625" style="156" bestFit="1" customWidth="1"/>
    <col min="6161" max="6161" width="17.7109375" style="156" bestFit="1" customWidth="1"/>
    <col min="6162" max="6162" width="14" style="156" bestFit="1" customWidth="1"/>
    <col min="6163" max="6163" width="17.42578125" style="156" bestFit="1" customWidth="1"/>
    <col min="6164" max="6164" width="14.28515625" style="156" bestFit="1" customWidth="1"/>
    <col min="6165" max="6165" width="17.42578125" style="156" bestFit="1" customWidth="1"/>
    <col min="6166" max="6166" width="14.28515625" style="156" bestFit="1" customWidth="1"/>
    <col min="6167" max="6167" width="17.42578125" style="156" bestFit="1" customWidth="1"/>
    <col min="6168" max="6168" width="14.28515625" style="156" bestFit="1" customWidth="1"/>
    <col min="6169" max="6169" width="17.7109375" style="156" bestFit="1" customWidth="1"/>
    <col min="6170" max="6170" width="14.5703125" style="156" bestFit="1" customWidth="1"/>
    <col min="6171" max="6171" width="17.42578125" style="156" bestFit="1" customWidth="1"/>
    <col min="6172" max="6172" width="14.28515625" style="156" bestFit="1" customWidth="1"/>
    <col min="6173" max="6173" width="17.42578125" style="156" bestFit="1" customWidth="1"/>
    <col min="6174" max="6174" width="14.28515625" style="156" bestFit="1" customWidth="1"/>
    <col min="6175" max="6175" width="15.42578125" style="156" bestFit="1" customWidth="1"/>
    <col min="6176" max="6176" width="12.42578125" style="156" bestFit="1" customWidth="1"/>
    <col min="6177" max="6177" width="15.140625" style="156" bestFit="1" customWidth="1"/>
    <col min="6178" max="6178" width="12.140625" style="156" bestFit="1" customWidth="1"/>
    <col min="6179" max="6179" width="14.42578125" style="156" bestFit="1" customWidth="1"/>
    <col min="6180" max="6400" width="11.42578125" style="156"/>
    <col min="6401" max="6401" width="2.28515625" style="156" customWidth="1"/>
    <col min="6402" max="6402" width="28.140625" style="156" customWidth="1"/>
    <col min="6403" max="6403" width="26.7109375" style="156" customWidth="1"/>
    <col min="6404" max="6413" width="16.140625" style="156" customWidth="1"/>
    <col min="6414" max="6416" width="27.140625" style="156" bestFit="1" customWidth="1"/>
    <col min="6417" max="6417" width="17.7109375" style="156" bestFit="1" customWidth="1"/>
    <col min="6418" max="6418" width="14" style="156" bestFit="1" customWidth="1"/>
    <col min="6419" max="6419" width="17.42578125" style="156" bestFit="1" customWidth="1"/>
    <col min="6420" max="6420" width="14.28515625" style="156" bestFit="1" customWidth="1"/>
    <col min="6421" max="6421" width="17.42578125" style="156" bestFit="1" customWidth="1"/>
    <col min="6422" max="6422" width="14.28515625" style="156" bestFit="1" customWidth="1"/>
    <col min="6423" max="6423" width="17.42578125" style="156" bestFit="1" customWidth="1"/>
    <col min="6424" max="6424" width="14.28515625" style="156" bestFit="1" customWidth="1"/>
    <col min="6425" max="6425" width="17.7109375" style="156" bestFit="1" customWidth="1"/>
    <col min="6426" max="6426" width="14.5703125" style="156" bestFit="1" customWidth="1"/>
    <col min="6427" max="6427" width="17.42578125" style="156" bestFit="1" customWidth="1"/>
    <col min="6428" max="6428" width="14.28515625" style="156" bestFit="1" customWidth="1"/>
    <col min="6429" max="6429" width="17.42578125" style="156" bestFit="1" customWidth="1"/>
    <col min="6430" max="6430" width="14.28515625" style="156" bestFit="1" customWidth="1"/>
    <col min="6431" max="6431" width="15.42578125" style="156" bestFit="1" customWidth="1"/>
    <col min="6432" max="6432" width="12.42578125" style="156" bestFit="1" customWidth="1"/>
    <col min="6433" max="6433" width="15.140625" style="156" bestFit="1" customWidth="1"/>
    <col min="6434" max="6434" width="12.140625" style="156" bestFit="1" customWidth="1"/>
    <col min="6435" max="6435" width="14.42578125" style="156" bestFit="1" customWidth="1"/>
    <col min="6436" max="6656" width="11.42578125" style="156"/>
    <col min="6657" max="6657" width="2.28515625" style="156" customWidth="1"/>
    <col min="6658" max="6658" width="28.140625" style="156" customWidth="1"/>
    <col min="6659" max="6659" width="26.7109375" style="156" customWidth="1"/>
    <col min="6660" max="6669" width="16.140625" style="156" customWidth="1"/>
    <col min="6670" max="6672" width="27.140625" style="156" bestFit="1" customWidth="1"/>
    <col min="6673" max="6673" width="17.7109375" style="156" bestFit="1" customWidth="1"/>
    <col min="6674" max="6674" width="14" style="156" bestFit="1" customWidth="1"/>
    <col min="6675" max="6675" width="17.42578125" style="156" bestFit="1" customWidth="1"/>
    <col min="6676" max="6676" width="14.28515625" style="156" bestFit="1" customWidth="1"/>
    <col min="6677" max="6677" width="17.42578125" style="156" bestFit="1" customWidth="1"/>
    <col min="6678" max="6678" width="14.28515625" style="156" bestFit="1" customWidth="1"/>
    <col min="6679" max="6679" width="17.42578125" style="156" bestFit="1" customWidth="1"/>
    <col min="6680" max="6680" width="14.28515625" style="156" bestFit="1" customWidth="1"/>
    <col min="6681" max="6681" width="17.7109375" style="156" bestFit="1" customWidth="1"/>
    <col min="6682" max="6682" width="14.5703125" style="156" bestFit="1" customWidth="1"/>
    <col min="6683" max="6683" width="17.42578125" style="156" bestFit="1" customWidth="1"/>
    <col min="6684" max="6684" width="14.28515625" style="156" bestFit="1" customWidth="1"/>
    <col min="6685" max="6685" width="17.42578125" style="156" bestFit="1" customWidth="1"/>
    <col min="6686" max="6686" width="14.28515625" style="156" bestFit="1" customWidth="1"/>
    <col min="6687" max="6687" width="15.42578125" style="156" bestFit="1" customWidth="1"/>
    <col min="6688" max="6688" width="12.42578125" style="156" bestFit="1" customWidth="1"/>
    <col min="6689" max="6689" width="15.140625" style="156" bestFit="1" customWidth="1"/>
    <col min="6690" max="6690" width="12.140625" style="156" bestFit="1" customWidth="1"/>
    <col min="6691" max="6691" width="14.42578125" style="156" bestFit="1" customWidth="1"/>
    <col min="6692" max="6912" width="11.42578125" style="156"/>
    <col min="6913" max="6913" width="2.28515625" style="156" customWidth="1"/>
    <col min="6914" max="6914" width="28.140625" style="156" customWidth="1"/>
    <col min="6915" max="6915" width="26.7109375" style="156" customWidth="1"/>
    <col min="6916" max="6925" width="16.140625" style="156" customWidth="1"/>
    <col min="6926" max="6928" width="27.140625" style="156" bestFit="1" customWidth="1"/>
    <col min="6929" max="6929" width="17.7109375" style="156" bestFit="1" customWidth="1"/>
    <col min="6930" max="6930" width="14" style="156" bestFit="1" customWidth="1"/>
    <col min="6931" max="6931" width="17.42578125" style="156" bestFit="1" customWidth="1"/>
    <col min="6932" max="6932" width="14.28515625" style="156" bestFit="1" customWidth="1"/>
    <col min="6933" max="6933" width="17.42578125" style="156" bestFit="1" customWidth="1"/>
    <col min="6934" max="6934" width="14.28515625" style="156" bestFit="1" customWidth="1"/>
    <col min="6935" max="6935" width="17.42578125" style="156" bestFit="1" customWidth="1"/>
    <col min="6936" max="6936" width="14.28515625" style="156" bestFit="1" customWidth="1"/>
    <col min="6937" max="6937" width="17.7109375" style="156" bestFit="1" customWidth="1"/>
    <col min="6938" max="6938" width="14.5703125" style="156" bestFit="1" customWidth="1"/>
    <col min="6939" max="6939" width="17.42578125" style="156" bestFit="1" customWidth="1"/>
    <col min="6940" max="6940" width="14.28515625" style="156" bestFit="1" customWidth="1"/>
    <col min="6941" max="6941" width="17.42578125" style="156" bestFit="1" customWidth="1"/>
    <col min="6942" max="6942" width="14.28515625" style="156" bestFit="1" customWidth="1"/>
    <col min="6943" max="6943" width="15.42578125" style="156" bestFit="1" customWidth="1"/>
    <col min="6944" max="6944" width="12.42578125" style="156" bestFit="1" customWidth="1"/>
    <col min="6945" max="6945" width="15.140625" style="156" bestFit="1" customWidth="1"/>
    <col min="6946" max="6946" width="12.140625" style="156" bestFit="1" customWidth="1"/>
    <col min="6947" max="6947" width="14.42578125" style="156" bestFit="1" customWidth="1"/>
    <col min="6948" max="7168" width="11.42578125" style="156"/>
    <col min="7169" max="7169" width="2.28515625" style="156" customWidth="1"/>
    <col min="7170" max="7170" width="28.140625" style="156" customWidth="1"/>
    <col min="7171" max="7171" width="26.7109375" style="156" customWidth="1"/>
    <col min="7172" max="7181" width="16.140625" style="156" customWidth="1"/>
    <col min="7182" max="7184" width="27.140625" style="156" bestFit="1" customWidth="1"/>
    <col min="7185" max="7185" width="17.7109375" style="156" bestFit="1" customWidth="1"/>
    <col min="7186" max="7186" width="14" style="156" bestFit="1" customWidth="1"/>
    <col min="7187" max="7187" width="17.42578125" style="156" bestFit="1" customWidth="1"/>
    <col min="7188" max="7188" width="14.28515625" style="156" bestFit="1" customWidth="1"/>
    <col min="7189" max="7189" width="17.42578125" style="156" bestFit="1" customWidth="1"/>
    <col min="7190" max="7190" width="14.28515625" style="156" bestFit="1" customWidth="1"/>
    <col min="7191" max="7191" width="17.42578125" style="156" bestFit="1" customWidth="1"/>
    <col min="7192" max="7192" width="14.28515625" style="156" bestFit="1" customWidth="1"/>
    <col min="7193" max="7193" width="17.7109375" style="156" bestFit="1" customWidth="1"/>
    <col min="7194" max="7194" width="14.5703125" style="156" bestFit="1" customWidth="1"/>
    <col min="7195" max="7195" width="17.42578125" style="156" bestFit="1" customWidth="1"/>
    <col min="7196" max="7196" width="14.28515625" style="156" bestFit="1" customWidth="1"/>
    <col min="7197" max="7197" width="17.42578125" style="156" bestFit="1" customWidth="1"/>
    <col min="7198" max="7198" width="14.28515625" style="156" bestFit="1" customWidth="1"/>
    <col min="7199" max="7199" width="15.42578125" style="156" bestFit="1" customWidth="1"/>
    <col min="7200" max="7200" width="12.42578125" style="156" bestFit="1" customWidth="1"/>
    <col min="7201" max="7201" width="15.140625" style="156" bestFit="1" customWidth="1"/>
    <col min="7202" max="7202" width="12.140625" style="156" bestFit="1" customWidth="1"/>
    <col min="7203" max="7203" width="14.42578125" style="156" bestFit="1" customWidth="1"/>
    <col min="7204" max="7424" width="11.42578125" style="156"/>
    <col min="7425" max="7425" width="2.28515625" style="156" customWidth="1"/>
    <col min="7426" max="7426" width="28.140625" style="156" customWidth="1"/>
    <col min="7427" max="7427" width="26.7109375" style="156" customWidth="1"/>
    <col min="7428" max="7437" width="16.140625" style="156" customWidth="1"/>
    <col min="7438" max="7440" width="27.140625" style="156" bestFit="1" customWidth="1"/>
    <col min="7441" max="7441" width="17.7109375" style="156" bestFit="1" customWidth="1"/>
    <col min="7442" max="7442" width="14" style="156" bestFit="1" customWidth="1"/>
    <col min="7443" max="7443" width="17.42578125" style="156" bestFit="1" customWidth="1"/>
    <col min="7444" max="7444" width="14.28515625" style="156" bestFit="1" customWidth="1"/>
    <col min="7445" max="7445" width="17.42578125" style="156" bestFit="1" customWidth="1"/>
    <col min="7446" max="7446" width="14.28515625" style="156" bestFit="1" customWidth="1"/>
    <col min="7447" max="7447" width="17.42578125" style="156" bestFit="1" customWidth="1"/>
    <col min="7448" max="7448" width="14.28515625" style="156" bestFit="1" customWidth="1"/>
    <col min="7449" max="7449" width="17.7109375" style="156" bestFit="1" customWidth="1"/>
    <col min="7450" max="7450" width="14.5703125" style="156" bestFit="1" customWidth="1"/>
    <col min="7451" max="7451" width="17.42578125" style="156" bestFit="1" customWidth="1"/>
    <col min="7452" max="7452" width="14.28515625" style="156" bestFit="1" customWidth="1"/>
    <col min="7453" max="7453" width="17.42578125" style="156" bestFit="1" customWidth="1"/>
    <col min="7454" max="7454" width="14.28515625" style="156" bestFit="1" customWidth="1"/>
    <col min="7455" max="7455" width="15.42578125" style="156" bestFit="1" customWidth="1"/>
    <col min="7456" max="7456" width="12.42578125" style="156" bestFit="1" customWidth="1"/>
    <col min="7457" max="7457" width="15.140625" style="156" bestFit="1" customWidth="1"/>
    <col min="7458" max="7458" width="12.140625" style="156" bestFit="1" customWidth="1"/>
    <col min="7459" max="7459" width="14.42578125" style="156" bestFit="1" customWidth="1"/>
    <col min="7460" max="7680" width="11.42578125" style="156"/>
    <col min="7681" max="7681" width="2.28515625" style="156" customWidth="1"/>
    <col min="7682" max="7682" width="28.140625" style="156" customWidth="1"/>
    <col min="7683" max="7683" width="26.7109375" style="156" customWidth="1"/>
    <col min="7684" max="7693" width="16.140625" style="156" customWidth="1"/>
    <col min="7694" max="7696" width="27.140625" style="156" bestFit="1" customWidth="1"/>
    <col min="7697" max="7697" width="17.7109375" style="156" bestFit="1" customWidth="1"/>
    <col min="7698" max="7698" width="14" style="156" bestFit="1" customWidth="1"/>
    <col min="7699" max="7699" width="17.42578125" style="156" bestFit="1" customWidth="1"/>
    <col min="7700" max="7700" width="14.28515625" style="156" bestFit="1" customWidth="1"/>
    <col min="7701" max="7701" width="17.42578125" style="156" bestFit="1" customWidth="1"/>
    <col min="7702" max="7702" width="14.28515625" style="156" bestFit="1" customWidth="1"/>
    <col min="7703" max="7703" width="17.42578125" style="156" bestFit="1" customWidth="1"/>
    <col min="7704" max="7704" width="14.28515625" style="156" bestFit="1" customWidth="1"/>
    <col min="7705" max="7705" width="17.7109375" style="156" bestFit="1" customWidth="1"/>
    <col min="7706" max="7706" width="14.5703125" style="156" bestFit="1" customWidth="1"/>
    <col min="7707" max="7707" width="17.42578125" style="156" bestFit="1" customWidth="1"/>
    <col min="7708" max="7708" width="14.28515625" style="156" bestFit="1" customWidth="1"/>
    <col min="7709" max="7709" width="17.42578125" style="156" bestFit="1" customWidth="1"/>
    <col min="7710" max="7710" width="14.28515625" style="156" bestFit="1" customWidth="1"/>
    <col min="7711" max="7711" width="15.42578125" style="156" bestFit="1" customWidth="1"/>
    <col min="7712" max="7712" width="12.42578125" style="156" bestFit="1" customWidth="1"/>
    <col min="7713" max="7713" width="15.140625" style="156" bestFit="1" customWidth="1"/>
    <col min="7714" max="7714" width="12.140625" style="156" bestFit="1" customWidth="1"/>
    <col min="7715" max="7715" width="14.42578125" style="156" bestFit="1" customWidth="1"/>
    <col min="7716" max="7936" width="11.42578125" style="156"/>
    <col min="7937" max="7937" width="2.28515625" style="156" customWidth="1"/>
    <col min="7938" max="7938" width="28.140625" style="156" customWidth="1"/>
    <col min="7939" max="7939" width="26.7109375" style="156" customWidth="1"/>
    <col min="7940" max="7949" width="16.140625" style="156" customWidth="1"/>
    <col min="7950" max="7952" width="27.140625" style="156" bestFit="1" customWidth="1"/>
    <col min="7953" max="7953" width="17.7109375" style="156" bestFit="1" customWidth="1"/>
    <col min="7954" max="7954" width="14" style="156" bestFit="1" customWidth="1"/>
    <col min="7955" max="7955" width="17.42578125" style="156" bestFit="1" customWidth="1"/>
    <col min="7956" max="7956" width="14.28515625" style="156" bestFit="1" customWidth="1"/>
    <col min="7957" max="7957" width="17.42578125" style="156" bestFit="1" customWidth="1"/>
    <col min="7958" max="7958" width="14.28515625" style="156" bestFit="1" customWidth="1"/>
    <col min="7959" max="7959" width="17.42578125" style="156" bestFit="1" customWidth="1"/>
    <col min="7960" max="7960" width="14.28515625" style="156" bestFit="1" customWidth="1"/>
    <col min="7961" max="7961" width="17.7109375" style="156" bestFit="1" customWidth="1"/>
    <col min="7962" max="7962" width="14.5703125" style="156" bestFit="1" customWidth="1"/>
    <col min="7963" max="7963" width="17.42578125" style="156" bestFit="1" customWidth="1"/>
    <col min="7964" max="7964" width="14.28515625" style="156" bestFit="1" customWidth="1"/>
    <col min="7965" max="7965" width="17.42578125" style="156" bestFit="1" customWidth="1"/>
    <col min="7966" max="7966" width="14.28515625" style="156" bestFit="1" customWidth="1"/>
    <col min="7967" max="7967" width="15.42578125" style="156" bestFit="1" customWidth="1"/>
    <col min="7968" max="7968" width="12.42578125" style="156" bestFit="1" customWidth="1"/>
    <col min="7969" max="7969" width="15.140625" style="156" bestFit="1" customWidth="1"/>
    <col min="7970" max="7970" width="12.140625" style="156" bestFit="1" customWidth="1"/>
    <col min="7971" max="7971" width="14.42578125" style="156" bestFit="1" customWidth="1"/>
    <col min="7972" max="8192" width="11.42578125" style="156"/>
    <col min="8193" max="8193" width="2.28515625" style="156" customWidth="1"/>
    <col min="8194" max="8194" width="28.140625" style="156" customWidth="1"/>
    <col min="8195" max="8195" width="26.7109375" style="156" customWidth="1"/>
    <col min="8196" max="8205" width="16.140625" style="156" customWidth="1"/>
    <col min="8206" max="8208" width="27.140625" style="156" bestFit="1" customWidth="1"/>
    <col min="8209" max="8209" width="17.7109375" style="156" bestFit="1" customWidth="1"/>
    <col min="8210" max="8210" width="14" style="156" bestFit="1" customWidth="1"/>
    <col min="8211" max="8211" width="17.42578125" style="156" bestFit="1" customWidth="1"/>
    <col min="8212" max="8212" width="14.28515625" style="156" bestFit="1" customWidth="1"/>
    <col min="8213" max="8213" width="17.42578125" style="156" bestFit="1" customWidth="1"/>
    <col min="8214" max="8214" width="14.28515625" style="156" bestFit="1" customWidth="1"/>
    <col min="8215" max="8215" width="17.42578125" style="156" bestFit="1" customWidth="1"/>
    <col min="8216" max="8216" width="14.28515625" style="156" bestFit="1" customWidth="1"/>
    <col min="8217" max="8217" width="17.7109375" style="156" bestFit="1" customWidth="1"/>
    <col min="8218" max="8218" width="14.5703125" style="156" bestFit="1" customWidth="1"/>
    <col min="8219" max="8219" width="17.42578125" style="156" bestFit="1" customWidth="1"/>
    <col min="8220" max="8220" width="14.28515625" style="156" bestFit="1" customWidth="1"/>
    <col min="8221" max="8221" width="17.42578125" style="156" bestFit="1" customWidth="1"/>
    <col min="8222" max="8222" width="14.28515625" style="156" bestFit="1" customWidth="1"/>
    <col min="8223" max="8223" width="15.42578125" style="156" bestFit="1" customWidth="1"/>
    <col min="8224" max="8224" width="12.42578125" style="156" bestFit="1" customWidth="1"/>
    <col min="8225" max="8225" width="15.140625" style="156" bestFit="1" customWidth="1"/>
    <col min="8226" max="8226" width="12.140625" style="156" bestFit="1" customWidth="1"/>
    <col min="8227" max="8227" width="14.42578125" style="156" bestFit="1" customWidth="1"/>
    <col min="8228" max="8448" width="11.42578125" style="156"/>
    <col min="8449" max="8449" width="2.28515625" style="156" customWidth="1"/>
    <col min="8450" max="8450" width="28.140625" style="156" customWidth="1"/>
    <col min="8451" max="8451" width="26.7109375" style="156" customWidth="1"/>
    <col min="8452" max="8461" width="16.140625" style="156" customWidth="1"/>
    <col min="8462" max="8464" width="27.140625" style="156" bestFit="1" customWidth="1"/>
    <col min="8465" max="8465" width="17.7109375" style="156" bestFit="1" customWidth="1"/>
    <col min="8466" max="8466" width="14" style="156" bestFit="1" customWidth="1"/>
    <col min="8467" max="8467" width="17.42578125" style="156" bestFit="1" customWidth="1"/>
    <col min="8468" max="8468" width="14.28515625" style="156" bestFit="1" customWidth="1"/>
    <col min="8469" max="8469" width="17.42578125" style="156" bestFit="1" customWidth="1"/>
    <col min="8470" max="8470" width="14.28515625" style="156" bestFit="1" customWidth="1"/>
    <col min="8471" max="8471" width="17.42578125" style="156" bestFit="1" customWidth="1"/>
    <col min="8472" max="8472" width="14.28515625" style="156" bestFit="1" customWidth="1"/>
    <col min="8473" max="8473" width="17.7109375" style="156" bestFit="1" customWidth="1"/>
    <col min="8474" max="8474" width="14.5703125" style="156" bestFit="1" customWidth="1"/>
    <col min="8475" max="8475" width="17.42578125" style="156" bestFit="1" customWidth="1"/>
    <col min="8476" max="8476" width="14.28515625" style="156" bestFit="1" customWidth="1"/>
    <col min="8477" max="8477" width="17.42578125" style="156" bestFit="1" customWidth="1"/>
    <col min="8478" max="8478" width="14.28515625" style="156" bestFit="1" customWidth="1"/>
    <col min="8479" max="8479" width="15.42578125" style="156" bestFit="1" customWidth="1"/>
    <col min="8480" max="8480" width="12.42578125" style="156" bestFit="1" customWidth="1"/>
    <col min="8481" max="8481" width="15.140625" style="156" bestFit="1" customWidth="1"/>
    <col min="8482" max="8482" width="12.140625" style="156" bestFit="1" customWidth="1"/>
    <col min="8483" max="8483" width="14.42578125" style="156" bestFit="1" customWidth="1"/>
    <col min="8484" max="8704" width="11.42578125" style="156"/>
    <col min="8705" max="8705" width="2.28515625" style="156" customWidth="1"/>
    <col min="8706" max="8706" width="28.140625" style="156" customWidth="1"/>
    <col min="8707" max="8707" width="26.7109375" style="156" customWidth="1"/>
    <col min="8708" max="8717" width="16.140625" style="156" customWidth="1"/>
    <col min="8718" max="8720" width="27.140625" style="156" bestFit="1" customWidth="1"/>
    <col min="8721" max="8721" width="17.7109375" style="156" bestFit="1" customWidth="1"/>
    <col min="8722" max="8722" width="14" style="156" bestFit="1" customWidth="1"/>
    <col min="8723" max="8723" width="17.42578125" style="156" bestFit="1" customWidth="1"/>
    <col min="8724" max="8724" width="14.28515625" style="156" bestFit="1" customWidth="1"/>
    <col min="8725" max="8725" width="17.42578125" style="156" bestFit="1" customWidth="1"/>
    <col min="8726" max="8726" width="14.28515625" style="156" bestFit="1" customWidth="1"/>
    <col min="8727" max="8727" width="17.42578125" style="156" bestFit="1" customWidth="1"/>
    <col min="8728" max="8728" width="14.28515625" style="156" bestFit="1" customWidth="1"/>
    <col min="8729" max="8729" width="17.7109375" style="156" bestFit="1" customWidth="1"/>
    <col min="8730" max="8730" width="14.5703125" style="156" bestFit="1" customWidth="1"/>
    <col min="8731" max="8731" width="17.42578125" style="156" bestFit="1" customWidth="1"/>
    <col min="8732" max="8732" width="14.28515625" style="156" bestFit="1" customWidth="1"/>
    <col min="8733" max="8733" width="17.42578125" style="156" bestFit="1" customWidth="1"/>
    <col min="8734" max="8734" width="14.28515625" style="156" bestFit="1" customWidth="1"/>
    <col min="8735" max="8735" width="15.42578125" style="156" bestFit="1" customWidth="1"/>
    <col min="8736" max="8736" width="12.42578125" style="156" bestFit="1" customWidth="1"/>
    <col min="8737" max="8737" width="15.140625" style="156" bestFit="1" customWidth="1"/>
    <col min="8738" max="8738" width="12.140625" style="156" bestFit="1" customWidth="1"/>
    <col min="8739" max="8739" width="14.42578125" style="156" bestFit="1" customWidth="1"/>
    <col min="8740" max="8960" width="11.42578125" style="156"/>
    <col min="8961" max="8961" width="2.28515625" style="156" customWidth="1"/>
    <col min="8962" max="8962" width="28.140625" style="156" customWidth="1"/>
    <col min="8963" max="8963" width="26.7109375" style="156" customWidth="1"/>
    <col min="8964" max="8973" width="16.140625" style="156" customWidth="1"/>
    <col min="8974" max="8976" width="27.140625" style="156" bestFit="1" customWidth="1"/>
    <col min="8977" max="8977" width="17.7109375" style="156" bestFit="1" customWidth="1"/>
    <col min="8978" max="8978" width="14" style="156" bestFit="1" customWidth="1"/>
    <col min="8979" max="8979" width="17.42578125" style="156" bestFit="1" customWidth="1"/>
    <col min="8980" max="8980" width="14.28515625" style="156" bestFit="1" customWidth="1"/>
    <col min="8981" max="8981" width="17.42578125" style="156" bestFit="1" customWidth="1"/>
    <col min="8982" max="8982" width="14.28515625" style="156" bestFit="1" customWidth="1"/>
    <col min="8983" max="8983" width="17.42578125" style="156" bestFit="1" customWidth="1"/>
    <col min="8984" max="8984" width="14.28515625" style="156" bestFit="1" customWidth="1"/>
    <col min="8985" max="8985" width="17.7109375" style="156" bestFit="1" customWidth="1"/>
    <col min="8986" max="8986" width="14.5703125" style="156" bestFit="1" customWidth="1"/>
    <col min="8987" max="8987" width="17.42578125" style="156" bestFit="1" customWidth="1"/>
    <col min="8988" max="8988" width="14.28515625" style="156" bestFit="1" customWidth="1"/>
    <col min="8989" max="8989" width="17.42578125" style="156" bestFit="1" customWidth="1"/>
    <col min="8990" max="8990" width="14.28515625" style="156" bestFit="1" customWidth="1"/>
    <col min="8991" max="8991" width="15.42578125" style="156" bestFit="1" customWidth="1"/>
    <col min="8992" max="8992" width="12.42578125" style="156" bestFit="1" customWidth="1"/>
    <col min="8993" max="8993" width="15.140625" style="156" bestFit="1" customWidth="1"/>
    <col min="8994" max="8994" width="12.140625" style="156" bestFit="1" customWidth="1"/>
    <col min="8995" max="8995" width="14.42578125" style="156" bestFit="1" customWidth="1"/>
    <col min="8996" max="9216" width="11.42578125" style="156"/>
    <col min="9217" max="9217" width="2.28515625" style="156" customWidth="1"/>
    <col min="9218" max="9218" width="28.140625" style="156" customWidth="1"/>
    <col min="9219" max="9219" width="26.7109375" style="156" customWidth="1"/>
    <col min="9220" max="9229" width="16.140625" style="156" customWidth="1"/>
    <col min="9230" max="9232" width="27.140625" style="156" bestFit="1" customWidth="1"/>
    <col min="9233" max="9233" width="17.7109375" style="156" bestFit="1" customWidth="1"/>
    <col min="9234" max="9234" width="14" style="156" bestFit="1" customWidth="1"/>
    <col min="9235" max="9235" width="17.42578125" style="156" bestFit="1" customWidth="1"/>
    <col min="9236" max="9236" width="14.28515625" style="156" bestFit="1" customWidth="1"/>
    <col min="9237" max="9237" width="17.42578125" style="156" bestFit="1" customWidth="1"/>
    <col min="9238" max="9238" width="14.28515625" style="156" bestFit="1" customWidth="1"/>
    <col min="9239" max="9239" width="17.42578125" style="156" bestFit="1" customWidth="1"/>
    <col min="9240" max="9240" width="14.28515625" style="156" bestFit="1" customWidth="1"/>
    <col min="9241" max="9241" width="17.7109375" style="156" bestFit="1" customWidth="1"/>
    <col min="9242" max="9242" width="14.5703125" style="156" bestFit="1" customWidth="1"/>
    <col min="9243" max="9243" width="17.42578125" style="156" bestFit="1" customWidth="1"/>
    <col min="9244" max="9244" width="14.28515625" style="156" bestFit="1" customWidth="1"/>
    <col min="9245" max="9245" width="17.42578125" style="156" bestFit="1" customWidth="1"/>
    <col min="9246" max="9246" width="14.28515625" style="156" bestFit="1" customWidth="1"/>
    <col min="9247" max="9247" width="15.42578125" style="156" bestFit="1" customWidth="1"/>
    <col min="9248" max="9248" width="12.42578125" style="156" bestFit="1" customWidth="1"/>
    <col min="9249" max="9249" width="15.140625" style="156" bestFit="1" customWidth="1"/>
    <col min="9250" max="9250" width="12.140625" style="156" bestFit="1" customWidth="1"/>
    <col min="9251" max="9251" width="14.42578125" style="156" bestFit="1" customWidth="1"/>
    <col min="9252" max="9472" width="11.42578125" style="156"/>
    <col min="9473" max="9473" width="2.28515625" style="156" customWidth="1"/>
    <col min="9474" max="9474" width="28.140625" style="156" customWidth="1"/>
    <col min="9475" max="9475" width="26.7109375" style="156" customWidth="1"/>
    <col min="9476" max="9485" width="16.140625" style="156" customWidth="1"/>
    <col min="9486" max="9488" width="27.140625" style="156" bestFit="1" customWidth="1"/>
    <col min="9489" max="9489" width="17.7109375" style="156" bestFit="1" customWidth="1"/>
    <col min="9490" max="9490" width="14" style="156" bestFit="1" customWidth="1"/>
    <col min="9491" max="9491" width="17.42578125" style="156" bestFit="1" customWidth="1"/>
    <col min="9492" max="9492" width="14.28515625" style="156" bestFit="1" customWidth="1"/>
    <col min="9493" max="9493" width="17.42578125" style="156" bestFit="1" customWidth="1"/>
    <col min="9494" max="9494" width="14.28515625" style="156" bestFit="1" customWidth="1"/>
    <col min="9495" max="9495" width="17.42578125" style="156" bestFit="1" customWidth="1"/>
    <col min="9496" max="9496" width="14.28515625" style="156" bestFit="1" customWidth="1"/>
    <col min="9497" max="9497" width="17.7109375" style="156" bestFit="1" customWidth="1"/>
    <col min="9498" max="9498" width="14.5703125" style="156" bestFit="1" customWidth="1"/>
    <col min="9499" max="9499" width="17.42578125" style="156" bestFit="1" customWidth="1"/>
    <col min="9500" max="9500" width="14.28515625" style="156" bestFit="1" customWidth="1"/>
    <col min="9501" max="9501" width="17.42578125" style="156" bestFit="1" customWidth="1"/>
    <col min="9502" max="9502" width="14.28515625" style="156" bestFit="1" customWidth="1"/>
    <col min="9503" max="9503" width="15.42578125" style="156" bestFit="1" customWidth="1"/>
    <col min="9504" max="9504" width="12.42578125" style="156" bestFit="1" customWidth="1"/>
    <col min="9505" max="9505" width="15.140625" style="156" bestFit="1" customWidth="1"/>
    <col min="9506" max="9506" width="12.140625" style="156" bestFit="1" customWidth="1"/>
    <col min="9507" max="9507" width="14.42578125" style="156" bestFit="1" customWidth="1"/>
    <col min="9508" max="9728" width="11.42578125" style="156"/>
    <col min="9729" max="9729" width="2.28515625" style="156" customWidth="1"/>
    <col min="9730" max="9730" width="28.140625" style="156" customWidth="1"/>
    <col min="9731" max="9731" width="26.7109375" style="156" customWidth="1"/>
    <col min="9732" max="9741" width="16.140625" style="156" customWidth="1"/>
    <col min="9742" max="9744" width="27.140625" style="156" bestFit="1" customWidth="1"/>
    <col min="9745" max="9745" width="17.7109375" style="156" bestFit="1" customWidth="1"/>
    <col min="9746" max="9746" width="14" style="156" bestFit="1" customWidth="1"/>
    <col min="9747" max="9747" width="17.42578125" style="156" bestFit="1" customWidth="1"/>
    <col min="9748" max="9748" width="14.28515625" style="156" bestFit="1" customWidth="1"/>
    <col min="9749" max="9749" width="17.42578125" style="156" bestFit="1" customWidth="1"/>
    <col min="9750" max="9750" width="14.28515625" style="156" bestFit="1" customWidth="1"/>
    <col min="9751" max="9751" width="17.42578125" style="156" bestFit="1" customWidth="1"/>
    <col min="9752" max="9752" width="14.28515625" style="156" bestFit="1" customWidth="1"/>
    <col min="9753" max="9753" width="17.7109375" style="156" bestFit="1" customWidth="1"/>
    <col min="9754" max="9754" width="14.5703125" style="156" bestFit="1" customWidth="1"/>
    <col min="9755" max="9755" width="17.42578125" style="156" bestFit="1" customWidth="1"/>
    <col min="9756" max="9756" width="14.28515625" style="156" bestFit="1" customWidth="1"/>
    <col min="9757" max="9757" width="17.42578125" style="156" bestFit="1" customWidth="1"/>
    <col min="9758" max="9758" width="14.28515625" style="156" bestFit="1" customWidth="1"/>
    <col min="9759" max="9759" width="15.42578125" style="156" bestFit="1" customWidth="1"/>
    <col min="9760" max="9760" width="12.42578125" style="156" bestFit="1" customWidth="1"/>
    <col min="9761" max="9761" width="15.140625" style="156" bestFit="1" customWidth="1"/>
    <col min="9762" max="9762" width="12.140625" style="156" bestFit="1" customWidth="1"/>
    <col min="9763" max="9763" width="14.42578125" style="156" bestFit="1" customWidth="1"/>
    <col min="9764" max="9984" width="11.42578125" style="156"/>
    <col min="9985" max="9985" width="2.28515625" style="156" customWidth="1"/>
    <col min="9986" max="9986" width="28.140625" style="156" customWidth="1"/>
    <col min="9987" max="9987" width="26.7109375" style="156" customWidth="1"/>
    <col min="9988" max="9997" width="16.140625" style="156" customWidth="1"/>
    <col min="9998" max="10000" width="27.140625" style="156" bestFit="1" customWidth="1"/>
    <col min="10001" max="10001" width="17.7109375" style="156" bestFit="1" customWidth="1"/>
    <col min="10002" max="10002" width="14" style="156" bestFit="1" customWidth="1"/>
    <col min="10003" max="10003" width="17.42578125" style="156" bestFit="1" customWidth="1"/>
    <col min="10004" max="10004" width="14.28515625" style="156" bestFit="1" customWidth="1"/>
    <col min="10005" max="10005" width="17.42578125" style="156" bestFit="1" customWidth="1"/>
    <col min="10006" max="10006" width="14.28515625" style="156" bestFit="1" customWidth="1"/>
    <col min="10007" max="10007" width="17.42578125" style="156" bestFit="1" customWidth="1"/>
    <col min="10008" max="10008" width="14.28515625" style="156" bestFit="1" customWidth="1"/>
    <col min="10009" max="10009" width="17.7109375" style="156" bestFit="1" customWidth="1"/>
    <col min="10010" max="10010" width="14.5703125" style="156" bestFit="1" customWidth="1"/>
    <col min="10011" max="10011" width="17.42578125" style="156" bestFit="1" customWidth="1"/>
    <col min="10012" max="10012" width="14.28515625" style="156" bestFit="1" customWidth="1"/>
    <col min="10013" max="10013" width="17.42578125" style="156" bestFit="1" customWidth="1"/>
    <col min="10014" max="10014" width="14.28515625" style="156" bestFit="1" customWidth="1"/>
    <col min="10015" max="10015" width="15.42578125" style="156" bestFit="1" customWidth="1"/>
    <col min="10016" max="10016" width="12.42578125" style="156" bestFit="1" customWidth="1"/>
    <col min="10017" max="10017" width="15.140625" style="156" bestFit="1" customWidth="1"/>
    <col min="10018" max="10018" width="12.140625" style="156" bestFit="1" customWidth="1"/>
    <col min="10019" max="10019" width="14.42578125" style="156" bestFit="1" customWidth="1"/>
    <col min="10020" max="10240" width="11.42578125" style="156"/>
    <col min="10241" max="10241" width="2.28515625" style="156" customWidth="1"/>
    <col min="10242" max="10242" width="28.140625" style="156" customWidth="1"/>
    <col min="10243" max="10243" width="26.7109375" style="156" customWidth="1"/>
    <col min="10244" max="10253" width="16.140625" style="156" customWidth="1"/>
    <col min="10254" max="10256" width="27.140625" style="156" bestFit="1" customWidth="1"/>
    <col min="10257" max="10257" width="17.7109375" style="156" bestFit="1" customWidth="1"/>
    <col min="10258" max="10258" width="14" style="156" bestFit="1" customWidth="1"/>
    <col min="10259" max="10259" width="17.42578125" style="156" bestFit="1" customWidth="1"/>
    <col min="10260" max="10260" width="14.28515625" style="156" bestFit="1" customWidth="1"/>
    <col min="10261" max="10261" width="17.42578125" style="156" bestFit="1" customWidth="1"/>
    <col min="10262" max="10262" width="14.28515625" style="156" bestFit="1" customWidth="1"/>
    <col min="10263" max="10263" width="17.42578125" style="156" bestFit="1" customWidth="1"/>
    <col min="10264" max="10264" width="14.28515625" style="156" bestFit="1" customWidth="1"/>
    <col min="10265" max="10265" width="17.7109375" style="156" bestFit="1" customWidth="1"/>
    <col min="10266" max="10266" width="14.5703125" style="156" bestFit="1" customWidth="1"/>
    <col min="10267" max="10267" width="17.42578125" style="156" bestFit="1" customWidth="1"/>
    <col min="10268" max="10268" width="14.28515625" style="156" bestFit="1" customWidth="1"/>
    <col min="10269" max="10269" width="17.42578125" style="156" bestFit="1" customWidth="1"/>
    <col min="10270" max="10270" width="14.28515625" style="156" bestFit="1" customWidth="1"/>
    <col min="10271" max="10271" width="15.42578125" style="156" bestFit="1" customWidth="1"/>
    <col min="10272" max="10272" width="12.42578125" style="156" bestFit="1" customWidth="1"/>
    <col min="10273" max="10273" width="15.140625" style="156" bestFit="1" customWidth="1"/>
    <col min="10274" max="10274" width="12.140625" style="156" bestFit="1" customWidth="1"/>
    <col min="10275" max="10275" width="14.42578125" style="156" bestFit="1" customWidth="1"/>
    <col min="10276" max="10496" width="11.42578125" style="156"/>
    <col min="10497" max="10497" width="2.28515625" style="156" customWidth="1"/>
    <col min="10498" max="10498" width="28.140625" style="156" customWidth="1"/>
    <col min="10499" max="10499" width="26.7109375" style="156" customWidth="1"/>
    <col min="10500" max="10509" width="16.140625" style="156" customWidth="1"/>
    <col min="10510" max="10512" width="27.140625" style="156" bestFit="1" customWidth="1"/>
    <col min="10513" max="10513" width="17.7109375" style="156" bestFit="1" customWidth="1"/>
    <col min="10514" max="10514" width="14" style="156" bestFit="1" customWidth="1"/>
    <col min="10515" max="10515" width="17.42578125" style="156" bestFit="1" customWidth="1"/>
    <col min="10516" max="10516" width="14.28515625" style="156" bestFit="1" customWidth="1"/>
    <col min="10517" max="10517" width="17.42578125" style="156" bestFit="1" customWidth="1"/>
    <col min="10518" max="10518" width="14.28515625" style="156" bestFit="1" customWidth="1"/>
    <col min="10519" max="10519" width="17.42578125" style="156" bestFit="1" customWidth="1"/>
    <col min="10520" max="10520" width="14.28515625" style="156" bestFit="1" customWidth="1"/>
    <col min="10521" max="10521" width="17.7109375" style="156" bestFit="1" customWidth="1"/>
    <col min="10522" max="10522" width="14.5703125" style="156" bestFit="1" customWidth="1"/>
    <col min="10523" max="10523" width="17.42578125" style="156" bestFit="1" customWidth="1"/>
    <col min="10524" max="10524" width="14.28515625" style="156" bestFit="1" customWidth="1"/>
    <col min="10525" max="10525" width="17.42578125" style="156" bestFit="1" customWidth="1"/>
    <col min="10526" max="10526" width="14.28515625" style="156" bestFit="1" customWidth="1"/>
    <col min="10527" max="10527" width="15.42578125" style="156" bestFit="1" customWidth="1"/>
    <col min="10528" max="10528" width="12.42578125" style="156" bestFit="1" customWidth="1"/>
    <col min="10529" max="10529" width="15.140625" style="156" bestFit="1" customWidth="1"/>
    <col min="10530" max="10530" width="12.140625" style="156" bestFit="1" customWidth="1"/>
    <col min="10531" max="10531" width="14.42578125" style="156" bestFit="1" customWidth="1"/>
    <col min="10532" max="10752" width="11.42578125" style="156"/>
    <col min="10753" max="10753" width="2.28515625" style="156" customWidth="1"/>
    <col min="10754" max="10754" width="28.140625" style="156" customWidth="1"/>
    <col min="10755" max="10755" width="26.7109375" style="156" customWidth="1"/>
    <col min="10756" max="10765" width="16.140625" style="156" customWidth="1"/>
    <col min="10766" max="10768" width="27.140625" style="156" bestFit="1" customWidth="1"/>
    <col min="10769" max="10769" width="17.7109375" style="156" bestFit="1" customWidth="1"/>
    <col min="10770" max="10770" width="14" style="156" bestFit="1" customWidth="1"/>
    <col min="10771" max="10771" width="17.42578125" style="156" bestFit="1" customWidth="1"/>
    <col min="10772" max="10772" width="14.28515625" style="156" bestFit="1" customWidth="1"/>
    <col min="10773" max="10773" width="17.42578125" style="156" bestFit="1" customWidth="1"/>
    <col min="10774" max="10774" width="14.28515625" style="156" bestFit="1" customWidth="1"/>
    <col min="10775" max="10775" width="17.42578125" style="156" bestFit="1" customWidth="1"/>
    <col min="10776" max="10776" width="14.28515625" style="156" bestFit="1" customWidth="1"/>
    <col min="10777" max="10777" width="17.7109375" style="156" bestFit="1" customWidth="1"/>
    <col min="10778" max="10778" width="14.5703125" style="156" bestFit="1" customWidth="1"/>
    <col min="10779" max="10779" width="17.42578125" style="156" bestFit="1" customWidth="1"/>
    <col min="10780" max="10780" width="14.28515625" style="156" bestFit="1" customWidth="1"/>
    <col min="10781" max="10781" width="17.42578125" style="156" bestFit="1" customWidth="1"/>
    <col min="10782" max="10782" width="14.28515625" style="156" bestFit="1" customWidth="1"/>
    <col min="10783" max="10783" width="15.42578125" style="156" bestFit="1" customWidth="1"/>
    <col min="10784" max="10784" width="12.42578125" style="156" bestFit="1" customWidth="1"/>
    <col min="10785" max="10785" width="15.140625" style="156" bestFit="1" customWidth="1"/>
    <col min="10786" max="10786" width="12.140625" style="156" bestFit="1" customWidth="1"/>
    <col min="10787" max="10787" width="14.42578125" style="156" bestFit="1" customWidth="1"/>
    <col min="10788" max="11008" width="11.42578125" style="156"/>
    <col min="11009" max="11009" width="2.28515625" style="156" customWidth="1"/>
    <col min="11010" max="11010" width="28.140625" style="156" customWidth="1"/>
    <col min="11011" max="11011" width="26.7109375" style="156" customWidth="1"/>
    <col min="11012" max="11021" width="16.140625" style="156" customWidth="1"/>
    <col min="11022" max="11024" width="27.140625" style="156" bestFit="1" customWidth="1"/>
    <col min="11025" max="11025" width="17.7109375" style="156" bestFit="1" customWidth="1"/>
    <col min="11026" max="11026" width="14" style="156" bestFit="1" customWidth="1"/>
    <col min="11027" max="11027" width="17.42578125" style="156" bestFit="1" customWidth="1"/>
    <col min="11028" max="11028" width="14.28515625" style="156" bestFit="1" customWidth="1"/>
    <col min="11029" max="11029" width="17.42578125" style="156" bestFit="1" customWidth="1"/>
    <col min="11030" max="11030" width="14.28515625" style="156" bestFit="1" customWidth="1"/>
    <col min="11031" max="11031" width="17.42578125" style="156" bestFit="1" customWidth="1"/>
    <col min="11032" max="11032" width="14.28515625" style="156" bestFit="1" customWidth="1"/>
    <col min="11033" max="11033" width="17.7109375" style="156" bestFit="1" customWidth="1"/>
    <col min="11034" max="11034" width="14.5703125" style="156" bestFit="1" customWidth="1"/>
    <col min="11035" max="11035" width="17.42578125" style="156" bestFit="1" customWidth="1"/>
    <col min="11036" max="11036" width="14.28515625" style="156" bestFit="1" customWidth="1"/>
    <col min="11037" max="11037" width="17.42578125" style="156" bestFit="1" customWidth="1"/>
    <col min="11038" max="11038" width="14.28515625" style="156" bestFit="1" customWidth="1"/>
    <col min="11039" max="11039" width="15.42578125" style="156" bestFit="1" customWidth="1"/>
    <col min="11040" max="11040" width="12.42578125" style="156" bestFit="1" customWidth="1"/>
    <col min="11041" max="11041" width="15.140625" style="156" bestFit="1" customWidth="1"/>
    <col min="11042" max="11042" width="12.140625" style="156" bestFit="1" customWidth="1"/>
    <col min="11043" max="11043" width="14.42578125" style="156" bestFit="1" customWidth="1"/>
    <col min="11044" max="11264" width="11.42578125" style="156"/>
    <col min="11265" max="11265" width="2.28515625" style="156" customWidth="1"/>
    <col min="11266" max="11266" width="28.140625" style="156" customWidth="1"/>
    <col min="11267" max="11267" width="26.7109375" style="156" customWidth="1"/>
    <col min="11268" max="11277" width="16.140625" style="156" customWidth="1"/>
    <col min="11278" max="11280" width="27.140625" style="156" bestFit="1" customWidth="1"/>
    <col min="11281" max="11281" width="17.7109375" style="156" bestFit="1" customWidth="1"/>
    <col min="11282" max="11282" width="14" style="156" bestFit="1" customWidth="1"/>
    <col min="11283" max="11283" width="17.42578125" style="156" bestFit="1" customWidth="1"/>
    <col min="11284" max="11284" width="14.28515625" style="156" bestFit="1" customWidth="1"/>
    <col min="11285" max="11285" width="17.42578125" style="156" bestFit="1" customWidth="1"/>
    <col min="11286" max="11286" width="14.28515625" style="156" bestFit="1" customWidth="1"/>
    <col min="11287" max="11287" width="17.42578125" style="156" bestFit="1" customWidth="1"/>
    <col min="11288" max="11288" width="14.28515625" style="156" bestFit="1" customWidth="1"/>
    <col min="11289" max="11289" width="17.7109375" style="156" bestFit="1" customWidth="1"/>
    <col min="11290" max="11290" width="14.5703125" style="156" bestFit="1" customWidth="1"/>
    <col min="11291" max="11291" width="17.42578125" style="156" bestFit="1" customWidth="1"/>
    <col min="11292" max="11292" width="14.28515625" style="156" bestFit="1" customWidth="1"/>
    <col min="11293" max="11293" width="17.42578125" style="156" bestFit="1" customWidth="1"/>
    <col min="11294" max="11294" width="14.28515625" style="156" bestFit="1" customWidth="1"/>
    <col min="11295" max="11295" width="15.42578125" style="156" bestFit="1" customWidth="1"/>
    <col min="11296" max="11296" width="12.42578125" style="156" bestFit="1" customWidth="1"/>
    <col min="11297" max="11297" width="15.140625" style="156" bestFit="1" customWidth="1"/>
    <col min="11298" max="11298" width="12.140625" style="156" bestFit="1" customWidth="1"/>
    <col min="11299" max="11299" width="14.42578125" style="156" bestFit="1" customWidth="1"/>
    <col min="11300" max="11520" width="11.42578125" style="156"/>
    <col min="11521" max="11521" width="2.28515625" style="156" customWidth="1"/>
    <col min="11522" max="11522" width="28.140625" style="156" customWidth="1"/>
    <col min="11523" max="11523" width="26.7109375" style="156" customWidth="1"/>
    <col min="11524" max="11533" width="16.140625" style="156" customWidth="1"/>
    <col min="11534" max="11536" width="27.140625" style="156" bestFit="1" customWidth="1"/>
    <col min="11537" max="11537" width="17.7109375" style="156" bestFit="1" customWidth="1"/>
    <col min="11538" max="11538" width="14" style="156" bestFit="1" customWidth="1"/>
    <col min="11539" max="11539" width="17.42578125" style="156" bestFit="1" customWidth="1"/>
    <col min="11540" max="11540" width="14.28515625" style="156" bestFit="1" customWidth="1"/>
    <col min="11541" max="11541" width="17.42578125" style="156" bestFit="1" customWidth="1"/>
    <col min="11542" max="11542" width="14.28515625" style="156" bestFit="1" customWidth="1"/>
    <col min="11543" max="11543" width="17.42578125" style="156" bestFit="1" customWidth="1"/>
    <col min="11544" max="11544" width="14.28515625" style="156" bestFit="1" customWidth="1"/>
    <col min="11545" max="11545" width="17.7109375" style="156" bestFit="1" customWidth="1"/>
    <col min="11546" max="11546" width="14.5703125" style="156" bestFit="1" customWidth="1"/>
    <col min="11547" max="11547" width="17.42578125" style="156" bestFit="1" customWidth="1"/>
    <col min="11548" max="11548" width="14.28515625" style="156" bestFit="1" customWidth="1"/>
    <col min="11549" max="11549" width="17.42578125" style="156" bestFit="1" customWidth="1"/>
    <col min="11550" max="11550" width="14.28515625" style="156" bestFit="1" customWidth="1"/>
    <col min="11551" max="11551" width="15.42578125" style="156" bestFit="1" customWidth="1"/>
    <col min="11552" max="11552" width="12.42578125" style="156" bestFit="1" customWidth="1"/>
    <col min="11553" max="11553" width="15.140625" style="156" bestFit="1" customWidth="1"/>
    <col min="11554" max="11554" width="12.140625" style="156" bestFit="1" customWidth="1"/>
    <col min="11555" max="11555" width="14.42578125" style="156" bestFit="1" customWidth="1"/>
    <col min="11556" max="11776" width="11.42578125" style="156"/>
    <col min="11777" max="11777" width="2.28515625" style="156" customWidth="1"/>
    <col min="11778" max="11778" width="28.140625" style="156" customWidth="1"/>
    <col min="11779" max="11779" width="26.7109375" style="156" customWidth="1"/>
    <col min="11780" max="11789" width="16.140625" style="156" customWidth="1"/>
    <col min="11790" max="11792" width="27.140625" style="156" bestFit="1" customWidth="1"/>
    <col min="11793" max="11793" width="17.7109375" style="156" bestFit="1" customWidth="1"/>
    <col min="11794" max="11794" width="14" style="156" bestFit="1" customWidth="1"/>
    <col min="11795" max="11795" width="17.42578125" style="156" bestFit="1" customWidth="1"/>
    <col min="11796" max="11796" width="14.28515625" style="156" bestFit="1" customWidth="1"/>
    <col min="11797" max="11797" width="17.42578125" style="156" bestFit="1" customWidth="1"/>
    <col min="11798" max="11798" width="14.28515625" style="156" bestFit="1" customWidth="1"/>
    <col min="11799" max="11799" width="17.42578125" style="156" bestFit="1" customWidth="1"/>
    <col min="11800" max="11800" width="14.28515625" style="156" bestFit="1" customWidth="1"/>
    <col min="11801" max="11801" width="17.7109375" style="156" bestFit="1" customWidth="1"/>
    <col min="11802" max="11802" width="14.5703125" style="156" bestFit="1" customWidth="1"/>
    <col min="11803" max="11803" width="17.42578125" style="156" bestFit="1" customWidth="1"/>
    <col min="11804" max="11804" width="14.28515625" style="156" bestFit="1" customWidth="1"/>
    <col min="11805" max="11805" width="17.42578125" style="156" bestFit="1" customWidth="1"/>
    <col min="11806" max="11806" width="14.28515625" style="156" bestFit="1" customWidth="1"/>
    <col min="11807" max="11807" width="15.42578125" style="156" bestFit="1" customWidth="1"/>
    <col min="11808" max="11808" width="12.42578125" style="156" bestFit="1" customWidth="1"/>
    <col min="11809" max="11809" width="15.140625" style="156" bestFit="1" customWidth="1"/>
    <col min="11810" max="11810" width="12.140625" style="156" bestFit="1" customWidth="1"/>
    <col min="11811" max="11811" width="14.42578125" style="156" bestFit="1" customWidth="1"/>
    <col min="11812" max="12032" width="11.42578125" style="156"/>
    <col min="12033" max="12033" width="2.28515625" style="156" customWidth="1"/>
    <col min="12034" max="12034" width="28.140625" style="156" customWidth="1"/>
    <col min="12035" max="12035" width="26.7109375" style="156" customWidth="1"/>
    <col min="12036" max="12045" width="16.140625" style="156" customWidth="1"/>
    <col min="12046" max="12048" width="27.140625" style="156" bestFit="1" customWidth="1"/>
    <col min="12049" max="12049" width="17.7109375" style="156" bestFit="1" customWidth="1"/>
    <col min="12050" max="12050" width="14" style="156" bestFit="1" customWidth="1"/>
    <col min="12051" max="12051" width="17.42578125" style="156" bestFit="1" customWidth="1"/>
    <col min="12052" max="12052" width="14.28515625" style="156" bestFit="1" customWidth="1"/>
    <col min="12053" max="12053" width="17.42578125" style="156" bestFit="1" customWidth="1"/>
    <col min="12054" max="12054" width="14.28515625" style="156" bestFit="1" customWidth="1"/>
    <col min="12055" max="12055" width="17.42578125" style="156" bestFit="1" customWidth="1"/>
    <col min="12056" max="12056" width="14.28515625" style="156" bestFit="1" customWidth="1"/>
    <col min="12057" max="12057" width="17.7109375" style="156" bestFit="1" customWidth="1"/>
    <col min="12058" max="12058" width="14.5703125" style="156" bestFit="1" customWidth="1"/>
    <col min="12059" max="12059" width="17.42578125" style="156" bestFit="1" customWidth="1"/>
    <col min="12060" max="12060" width="14.28515625" style="156" bestFit="1" customWidth="1"/>
    <col min="12061" max="12061" width="17.42578125" style="156" bestFit="1" customWidth="1"/>
    <col min="12062" max="12062" width="14.28515625" style="156" bestFit="1" customWidth="1"/>
    <col min="12063" max="12063" width="15.42578125" style="156" bestFit="1" customWidth="1"/>
    <col min="12064" max="12064" width="12.42578125" style="156" bestFit="1" customWidth="1"/>
    <col min="12065" max="12065" width="15.140625" style="156" bestFit="1" customWidth="1"/>
    <col min="12066" max="12066" width="12.140625" style="156" bestFit="1" customWidth="1"/>
    <col min="12067" max="12067" width="14.42578125" style="156" bestFit="1" customWidth="1"/>
    <col min="12068" max="12288" width="11.42578125" style="156"/>
    <col min="12289" max="12289" width="2.28515625" style="156" customWidth="1"/>
    <col min="12290" max="12290" width="28.140625" style="156" customWidth="1"/>
    <col min="12291" max="12291" width="26.7109375" style="156" customWidth="1"/>
    <col min="12292" max="12301" width="16.140625" style="156" customWidth="1"/>
    <col min="12302" max="12304" width="27.140625" style="156" bestFit="1" customWidth="1"/>
    <col min="12305" max="12305" width="17.7109375" style="156" bestFit="1" customWidth="1"/>
    <col min="12306" max="12306" width="14" style="156" bestFit="1" customWidth="1"/>
    <col min="12307" max="12307" width="17.42578125" style="156" bestFit="1" customWidth="1"/>
    <col min="12308" max="12308" width="14.28515625" style="156" bestFit="1" customWidth="1"/>
    <col min="12309" max="12309" width="17.42578125" style="156" bestFit="1" customWidth="1"/>
    <col min="12310" max="12310" width="14.28515625" style="156" bestFit="1" customWidth="1"/>
    <col min="12311" max="12311" width="17.42578125" style="156" bestFit="1" customWidth="1"/>
    <col min="12312" max="12312" width="14.28515625" style="156" bestFit="1" customWidth="1"/>
    <col min="12313" max="12313" width="17.7109375" style="156" bestFit="1" customWidth="1"/>
    <col min="12314" max="12314" width="14.5703125" style="156" bestFit="1" customWidth="1"/>
    <col min="12315" max="12315" width="17.42578125" style="156" bestFit="1" customWidth="1"/>
    <col min="12316" max="12316" width="14.28515625" style="156" bestFit="1" customWidth="1"/>
    <col min="12317" max="12317" width="17.42578125" style="156" bestFit="1" customWidth="1"/>
    <col min="12318" max="12318" width="14.28515625" style="156" bestFit="1" customWidth="1"/>
    <col min="12319" max="12319" width="15.42578125" style="156" bestFit="1" customWidth="1"/>
    <col min="12320" max="12320" width="12.42578125" style="156" bestFit="1" customWidth="1"/>
    <col min="12321" max="12321" width="15.140625" style="156" bestFit="1" customWidth="1"/>
    <col min="12322" max="12322" width="12.140625" style="156" bestFit="1" customWidth="1"/>
    <col min="12323" max="12323" width="14.42578125" style="156" bestFit="1" customWidth="1"/>
    <col min="12324" max="12544" width="11.42578125" style="156"/>
    <col min="12545" max="12545" width="2.28515625" style="156" customWidth="1"/>
    <col min="12546" max="12546" width="28.140625" style="156" customWidth="1"/>
    <col min="12547" max="12547" width="26.7109375" style="156" customWidth="1"/>
    <col min="12548" max="12557" width="16.140625" style="156" customWidth="1"/>
    <col min="12558" max="12560" width="27.140625" style="156" bestFit="1" customWidth="1"/>
    <col min="12561" max="12561" width="17.7109375" style="156" bestFit="1" customWidth="1"/>
    <col min="12562" max="12562" width="14" style="156" bestFit="1" customWidth="1"/>
    <col min="12563" max="12563" width="17.42578125" style="156" bestFit="1" customWidth="1"/>
    <col min="12564" max="12564" width="14.28515625" style="156" bestFit="1" customWidth="1"/>
    <col min="12565" max="12565" width="17.42578125" style="156" bestFit="1" customWidth="1"/>
    <col min="12566" max="12566" width="14.28515625" style="156" bestFit="1" customWidth="1"/>
    <col min="12567" max="12567" width="17.42578125" style="156" bestFit="1" customWidth="1"/>
    <col min="12568" max="12568" width="14.28515625" style="156" bestFit="1" customWidth="1"/>
    <col min="12569" max="12569" width="17.7109375" style="156" bestFit="1" customWidth="1"/>
    <col min="12570" max="12570" width="14.5703125" style="156" bestFit="1" customWidth="1"/>
    <col min="12571" max="12571" width="17.42578125" style="156" bestFit="1" customWidth="1"/>
    <col min="12572" max="12572" width="14.28515625" style="156" bestFit="1" customWidth="1"/>
    <col min="12573" max="12573" width="17.42578125" style="156" bestFit="1" customWidth="1"/>
    <col min="12574" max="12574" width="14.28515625" style="156" bestFit="1" customWidth="1"/>
    <col min="12575" max="12575" width="15.42578125" style="156" bestFit="1" customWidth="1"/>
    <col min="12576" max="12576" width="12.42578125" style="156" bestFit="1" customWidth="1"/>
    <col min="12577" max="12577" width="15.140625" style="156" bestFit="1" customWidth="1"/>
    <col min="12578" max="12578" width="12.140625" style="156" bestFit="1" customWidth="1"/>
    <col min="12579" max="12579" width="14.42578125" style="156" bestFit="1" customWidth="1"/>
    <col min="12580" max="12800" width="11.42578125" style="156"/>
    <col min="12801" max="12801" width="2.28515625" style="156" customWidth="1"/>
    <col min="12802" max="12802" width="28.140625" style="156" customWidth="1"/>
    <col min="12803" max="12803" width="26.7109375" style="156" customWidth="1"/>
    <col min="12804" max="12813" width="16.140625" style="156" customWidth="1"/>
    <col min="12814" max="12816" width="27.140625" style="156" bestFit="1" customWidth="1"/>
    <col min="12817" max="12817" width="17.7109375" style="156" bestFit="1" customWidth="1"/>
    <col min="12818" max="12818" width="14" style="156" bestFit="1" customWidth="1"/>
    <col min="12819" max="12819" width="17.42578125" style="156" bestFit="1" customWidth="1"/>
    <col min="12820" max="12820" width="14.28515625" style="156" bestFit="1" customWidth="1"/>
    <col min="12821" max="12821" width="17.42578125" style="156" bestFit="1" customWidth="1"/>
    <col min="12822" max="12822" width="14.28515625" style="156" bestFit="1" customWidth="1"/>
    <col min="12823" max="12823" width="17.42578125" style="156" bestFit="1" customWidth="1"/>
    <col min="12824" max="12824" width="14.28515625" style="156" bestFit="1" customWidth="1"/>
    <col min="12825" max="12825" width="17.7109375" style="156" bestFit="1" customWidth="1"/>
    <col min="12826" max="12826" width="14.5703125" style="156" bestFit="1" customWidth="1"/>
    <col min="12827" max="12827" width="17.42578125" style="156" bestFit="1" customWidth="1"/>
    <col min="12828" max="12828" width="14.28515625" style="156" bestFit="1" customWidth="1"/>
    <col min="12829" max="12829" width="17.42578125" style="156" bestFit="1" customWidth="1"/>
    <col min="12830" max="12830" width="14.28515625" style="156" bestFit="1" customWidth="1"/>
    <col min="12831" max="12831" width="15.42578125" style="156" bestFit="1" customWidth="1"/>
    <col min="12832" max="12832" width="12.42578125" style="156" bestFit="1" customWidth="1"/>
    <col min="12833" max="12833" width="15.140625" style="156" bestFit="1" customWidth="1"/>
    <col min="12834" max="12834" width="12.140625" style="156" bestFit="1" customWidth="1"/>
    <col min="12835" max="12835" width="14.42578125" style="156" bestFit="1" customWidth="1"/>
    <col min="12836" max="13056" width="11.42578125" style="156"/>
    <col min="13057" max="13057" width="2.28515625" style="156" customWidth="1"/>
    <col min="13058" max="13058" width="28.140625" style="156" customWidth="1"/>
    <col min="13059" max="13059" width="26.7109375" style="156" customWidth="1"/>
    <col min="13060" max="13069" width="16.140625" style="156" customWidth="1"/>
    <col min="13070" max="13072" width="27.140625" style="156" bestFit="1" customWidth="1"/>
    <col min="13073" max="13073" width="17.7109375" style="156" bestFit="1" customWidth="1"/>
    <col min="13074" max="13074" width="14" style="156" bestFit="1" customWidth="1"/>
    <col min="13075" max="13075" width="17.42578125" style="156" bestFit="1" customWidth="1"/>
    <col min="13076" max="13076" width="14.28515625" style="156" bestFit="1" customWidth="1"/>
    <col min="13077" max="13077" width="17.42578125" style="156" bestFit="1" customWidth="1"/>
    <col min="13078" max="13078" width="14.28515625" style="156" bestFit="1" customWidth="1"/>
    <col min="13079" max="13079" width="17.42578125" style="156" bestFit="1" customWidth="1"/>
    <col min="13080" max="13080" width="14.28515625" style="156" bestFit="1" customWidth="1"/>
    <col min="13081" max="13081" width="17.7109375" style="156" bestFit="1" customWidth="1"/>
    <col min="13082" max="13082" width="14.5703125" style="156" bestFit="1" customWidth="1"/>
    <col min="13083" max="13083" width="17.42578125" style="156" bestFit="1" customWidth="1"/>
    <col min="13084" max="13084" width="14.28515625" style="156" bestFit="1" customWidth="1"/>
    <col min="13085" max="13085" width="17.42578125" style="156" bestFit="1" customWidth="1"/>
    <col min="13086" max="13086" width="14.28515625" style="156" bestFit="1" customWidth="1"/>
    <col min="13087" max="13087" width="15.42578125" style="156" bestFit="1" customWidth="1"/>
    <col min="13088" max="13088" width="12.42578125" style="156" bestFit="1" customWidth="1"/>
    <col min="13089" max="13089" width="15.140625" style="156" bestFit="1" customWidth="1"/>
    <col min="13090" max="13090" width="12.140625" style="156" bestFit="1" customWidth="1"/>
    <col min="13091" max="13091" width="14.42578125" style="156" bestFit="1" customWidth="1"/>
    <col min="13092" max="13312" width="11.42578125" style="156"/>
    <col min="13313" max="13313" width="2.28515625" style="156" customWidth="1"/>
    <col min="13314" max="13314" width="28.140625" style="156" customWidth="1"/>
    <col min="13315" max="13315" width="26.7109375" style="156" customWidth="1"/>
    <col min="13316" max="13325" width="16.140625" style="156" customWidth="1"/>
    <col min="13326" max="13328" width="27.140625" style="156" bestFit="1" customWidth="1"/>
    <col min="13329" max="13329" width="17.7109375" style="156" bestFit="1" customWidth="1"/>
    <col min="13330" max="13330" width="14" style="156" bestFit="1" customWidth="1"/>
    <col min="13331" max="13331" width="17.42578125" style="156" bestFit="1" customWidth="1"/>
    <col min="13332" max="13332" width="14.28515625" style="156" bestFit="1" customWidth="1"/>
    <col min="13333" max="13333" width="17.42578125" style="156" bestFit="1" customWidth="1"/>
    <col min="13334" max="13334" width="14.28515625" style="156" bestFit="1" customWidth="1"/>
    <col min="13335" max="13335" width="17.42578125" style="156" bestFit="1" customWidth="1"/>
    <col min="13336" max="13336" width="14.28515625" style="156" bestFit="1" customWidth="1"/>
    <col min="13337" max="13337" width="17.7109375" style="156" bestFit="1" customWidth="1"/>
    <col min="13338" max="13338" width="14.5703125" style="156" bestFit="1" customWidth="1"/>
    <col min="13339" max="13339" width="17.42578125" style="156" bestFit="1" customWidth="1"/>
    <col min="13340" max="13340" width="14.28515625" style="156" bestFit="1" customWidth="1"/>
    <col min="13341" max="13341" width="17.42578125" style="156" bestFit="1" customWidth="1"/>
    <col min="13342" max="13342" width="14.28515625" style="156" bestFit="1" customWidth="1"/>
    <col min="13343" max="13343" width="15.42578125" style="156" bestFit="1" customWidth="1"/>
    <col min="13344" max="13344" width="12.42578125" style="156" bestFit="1" customWidth="1"/>
    <col min="13345" max="13345" width="15.140625" style="156" bestFit="1" customWidth="1"/>
    <col min="13346" max="13346" width="12.140625" style="156" bestFit="1" customWidth="1"/>
    <col min="13347" max="13347" width="14.42578125" style="156" bestFit="1" customWidth="1"/>
    <col min="13348" max="13568" width="11.42578125" style="156"/>
    <col min="13569" max="13569" width="2.28515625" style="156" customWidth="1"/>
    <col min="13570" max="13570" width="28.140625" style="156" customWidth="1"/>
    <col min="13571" max="13571" width="26.7109375" style="156" customWidth="1"/>
    <col min="13572" max="13581" width="16.140625" style="156" customWidth="1"/>
    <col min="13582" max="13584" width="27.140625" style="156" bestFit="1" customWidth="1"/>
    <col min="13585" max="13585" width="17.7109375" style="156" bestFit="1" customWidth="1"/>
    <col min="13586" max="13586" width="14" style="156" bestFit="1" customWidth="1"/>
    <col min="13587" max="13587" width="17.42578125" style="156" bestFit="1" customWidth="1"/>
    <col min="13588" max="13588" width="14.28515625" style="156" bestFit="1" customWidth="1"/>
    <col min="13589" max="13589" width="17.42578125" style="156" bestFit="1" customWidth="1"/>
    <col min="13590" max="13590" width="14.28515625" style="156" bestFit="1" customWidth="1"/>
    <col min="13591" max="13591" width="17.42578125" style="156" bestFit="1" customWidth="1"/>
    <col min="13592" max="13592" width="14.28515625" style="156" bestFit="1" customWidth="1"/>
    <col min="13593" max="13593" width="17.7109375" style="156" bestFit="1" customWidth="1"/>
    <col min="13594" max="13594" width="14.5703125" style="156" bestFit="1" customWidth="1"/>
    <col min="13595" max="13595" width="17.42578125" style="156" bestFit="1" customWidth="1"/>
    <col min="13596" max="13596" width="14.28515625" style="156" bestFit="1" customWidth="1"/>
    <col min="13597" max="13597" width="17.42578125" style="156" bestFit="1" customWidth="1"/>
    <col min="13598" max="13598" width="14.28515625" style="156" bestFit="1" customWidth="1"/>
    <col min="13599" max="13599" width="15.42578125" style="156" bestFit="1" customWidth="1"/>
    <col min="13600" max="13600" width="12.42578125" style="156" bestFit="1" customWidth="1"/>
    <col min="13601" max="13601" width="15.140625" style="156" bestFit="1" customWidth="1"/>
    <col min="13602" max="13602" width="12.140625" style="156" bestFit="1" customWidth="1"/>
    <col min="13603" max="13603" width="14.42578125" style="156" bestFit="1" customWidth="1"/>
    <col min="13604" max="13824" width="11.42578125" style="156"/>
    <col min="13825" max="13825" width="2.28515625" style="156" customWidth="1"/>
    <col min="13826" max="13826" width="28.140625" style="156" customWidth="1"/>
    <col min="13827" max="13827" width="26.7109375" style="156" customWidth="1"/>
    <col min="13828" max="13837" width="16.140625" style="156" customWidth="1"/>
    <col min="13838" max="13840" width="27.140625" style="156" bestFit="1" customWidth="1"/>
    <col min="13841" max="13841" width="17.7109375" style="156" bestFit="1" customWidth="1"/>
    <col min="13842" max="13842" width="14" style="156" bestFit="1" customWidth="1"/>
    <col min="13843" max="13843" width="17.42578125" style="156" bestFit="1" customWidth="1"/>
    <col min="13844" max="13844" width="14.28515625" style="156" bestFit="1" customWidth="1"/>
    <col min="13845" max="13845" width="17.42578125" style="156" bestFit="1" customWidth="1"/>
    <col min="13846" max="13846" width="14.28515625" style="156" bestFit="1" customWidth="1"/>
    <col min="13847" max="13847" width="17.42578125" style="156" bestFit="1" customWidth="1"/>
    <col min="13848" max="13848" width="14.28515625" style="156" bestFit="1" customWidth="1"/>
    <col min="13849" max="13849" width="17.7109375" style="156" bestFit="1" customWidth="1"/>
    <col min="13850" max="13850" width="14.5703125" style="156" bestFit="1" customWidth="1"/>
    <col min="13851" max="13851" width="17.42578125" style="156" bestFit="1" customWidth="1"/>
    <col min="13852" max="13852" width="14.28515625" style="156" bestFit="1" customWidth="1"/>
    <col min="13853" max="13853" width="17.42578125" style="156" bestFit="1" customWidth="1"/>
    <col min="13854" max="13854" width="14.28515625" style="156" bestFit="1" customWidth="1"/>
    <col min="13855" max="13855" width="15.42578125" style="156" bestFit="1" customWidth="1"/>
    <col min="13856" max="13856" width="12.42578125" style="156" bestFit="1" customWidth="1"/>
    <col min="13857" max="13857" width="15.140625" style="156" bestFit="1" customWidth="1"/>
    <col min="13858" max="13858" width="12.140625" style="156" bestFit="1" customWidth="1"/>
    <col min="13859" max="13859" width="14.42578125" style="156" bestFit="1" customWidth="1"/>
    <col min="13860" max="14080" width="11.42578125" style="156"/>
    <col min="14081" max="14081" width="2.28515625" style="156" customWidth="1"/>
    <col min="14082" max="14082" width="28.140625" style="156" customWidth="1"/>
    <col min="14083" max="14083" width="26.7109375" style="156" customWidth="1"/>
    <col min="14084" max="14093" width="16.140625" style="156" customWidth="1"/>
    <col min="14094" max="14096" width="27.140625" style="156" bestFit="1" customWidth="1"/>
    <col min="14097" max="14097" width="17.7109375" style="156" bestFit="1" customWidth="1"/>
    <col min="14098" max="14098" width="14" style="156" bestFit="1" customWidth="1"/>
    <col min="14099" max="14099" width="17.42578125" style="156" bestFit="1" customWidth="1"/>
    <col min="14100" max="14100" width="14.28515625" style="156" bestFit="1" customWidth="1"/>
    <col min="14101" max="14101" width="17.42578125" style="156" bestFit="1" customWidth="1"/>
    <col min="14102" max="14102" width="14.28515625" style="156" bestFit="1" customWidth="1"/>
    <col min="14103" max="14103" width="17.42578125" style="156" bestFit="1" customWidth="1"/>
    <col min="14104" max="14104" width="14.28515625" style="156" bestFit="1" customWidth="1"/>
    <col min="14105" max="14105" width="17.7109375" style="156" bestFit="1" customWidth="1"/>
    <col min="14106" max="14106" width="14.5703125" style="156" bestFit="1" customWidth="1"/>
    <col min="14107" max="14107" width="17.42578125" style="156" bestFit="1" customWidth="1"/>
    <col min="14108" max="14108" width="14.28515625" style="156" bestFit="1" customWidth="1"/>
    <col min="14109" max="14109" width="17.42578125" style="156" bestFit="1" customWidth="1"/>
    <col min="14110" max="14110" width="14.28515625" style="156" bestFit="1" customWidth="1"/>
    <col min="14111" max="14111" width="15.42578125" style="156" bestFit="1" customWidth="1"/>
    <col min="14112" max="14112" width="12.42578125" style="156" bestFit="1" customWidth="1"/>
    <col min="14113" max="14113" width="15.140625" style="156" bestFit="1" customWidth="1"/>
    <col min="14114" max="14114" width="12.140625" style="156" bestFit="1" customWidth="1"/>
    <col min="14115" max="14115" width="14.42578125" style="156" bestFit="1" customWidth="1"/>
    <col min="14116" max="14336" width="11.42578125" style="156"/>
    <col min="14337" max="14337" width="2.28515625" style="156" customWidth="1"/>
    <col min="14338" max="14338" width="28.140625" style="156" customWidth="1"/>
    <col min="14339" max="14339" width="26.7109375" style="156" customWidth="1"/>
    <col min="14340" max="14349" width="16.140625" style="156" customWidth="1"/>
    <col min="14350" max="14352" width="27.140625" style="156" bestFit="1" customWidth="1"/>
    <col min="14353" max="14353" width="17.7109375" style="156" bestFit="1" customWidth="1"/>
    <col min="14354" max="14354" width="14" style="156" bestFit="1" customWidth="1"/>
    <col min="14355" max="14355" width="17.42578125" style="156" bestFit="1" customWidth="1"/>
    <col min="14356" max="14356" width="14.28515625" style="156" bestFit="1" customWidth="1"/>
    <col min="14357" max="14357" width="17.42578125" style="156" bestFit="1" customWidth="1"/>
    <col min="14358" max="14358" width="14.28515625" style="156" bestFit="1" customWidth="1"/>
    <col min="14359" max="14359" width="17.42578125" style="156" bestFit="1" customWidth="1"/>
    <col min="14360" max="14360" width="14.28515625" style="156" bestFit="1" customWidth="1"/>
    <col min="14361" max="14361" width="17.7109375" style="156" bestFit="1" customWidth="1"/>
    <col min="14362" max="14362" width="14.5703125" style="156" bestFit="1" customWidth="1"/>
    <col min="14363" max="14363" width="17.42578125" style="156" bestFit="1" customWidth="1"/>
    <col min="14364" max="14364" width="14.28515625" style="156" bestFit="1" customWidth="1"/>
    <col min="14365" max="14365" width="17.42578125" style="156" bestFit="1" customWidth="1"/>
    <col min="14366" max="14366" width="14.28515625" style="156" bestFit="1" customWidth="1"/>
    <col min="14367" max="14367" width="15.42578125" style="156" bestFit="1" customWidth="1"/>
    <col min="14368" max="14368" width="12.42578125" style="156" bestFit="1" customWidth="1"/>
    <col min="14369" max="14369" width="15.140625" style="156" bestFit="1" customWidth="1"/>
    <col min="14370" max="14370" width="12.140625" style="156" bestFit="1" customWidth="1"/>
    <col min="14371" max="14371" width="14.42578125" style="156" bestFit="1" customWidth="1"/>
    <col min="14372" max="14592" width="11.42578125" style="156"/>
    <col min="14593" max="14593" width="2.28515625" style="156" customWidth="1"/>
    <col min="14594" max="14594" width="28.140625" style="156" customWidth="1"/>
    <col min="14595" max="14595" width="26.7109375" style="156" customWidth="1"/>
    <col min="14596" max="14605" width="16.140625" style="156" customWidth="1"/>
    <col min="14606" max="14608" width="27.140625" style="156" bestFit="1" customWidth="1"/>
    <col min="14609" max="14609" width="17.7109375" style="156" bestFit="1" customWidth="1"/>
    <col min="14610" max="14610" width="14" style="156" bestFit="1" customWidth="1"/>
    <col min="14611" max="14611" width="17.42578125" style="156" bestFit="1" customWidth="1"/>
    <col min="14612" max="14612" width="14.28515625" style="156" bestFit="1" customWidth="1"/>
    <col min="14613" max="14613" width="17.42578125" style="156" bestFit="1" customWidth="1"/>
    <col min="14614" max="14614" width="14.28515625" style="156" bestFit="1" customWidth="1"/>
    <col min="14615" max="14615" width="17.42578125" style="156" bestFit="1" customWidth="1"/>
    <col min="14616" max="14616" width="14.28515625" style="156" bestFit="1" customWidth="1"/>
    <col min="14617" max="14617" width="17.7109375" style="156" bestFit="1" customWidth="1"/>
    <col min="14618" max="14618" width="14.5703125" style="156" bestFit="1" customWidth="1"/>
    <col min="14619" max="14619" width="17.42578125" style="156" bestFit="1" customWidth="1"/>
    <col min="14620" max="14620" width="14.28515625" style="156" bestFit="1" customWidth="1"/>
    <col min="14621" max="14621" width="17.42578125" style="156" bestFit="1" customWidth="1"/>
    <col min="14622" max="14622" width="14.28515625" style="156" bestFit="1" customWidth="1"/>
    <col min="14623" max="14623" width="15.42578125" style="156" bestFit="1" customWidth="1"/>
    <col min="14624" max="14624" width="12.42578125" style="156" bestFit="1" customWidth="1"/>
    <col min="14625" max="14625" width="15.140625" style="156" bestFit="1" customWidth="1"/>
    <col min="14626" max="14626" width="12.140625" style="156" bestFit="1" customWidth="1"/>
    <col min="14627" max="14627" width="14.42578125" style="156" bestFit="1" customWidth="1"/>
    <col min="14628" max="14848" width="11.42578125" style="156"/>
    <col min="14849" max="14849" width="2.28515625" style="156" customWidth="1"/>
    <col min="14850" max="14850" width="28.140625" style="156" customWidth="1"/>
    <col min="14851" max="14851" width="26.7109375" style="156" customWidth="1"/>
    <col min="14852" max="14861" width="16.140625" style="156" customWidth="1"/>
    <col min="14862" max="14864" width="27.140625" style="156" bestFit="1" customWidth="1"/>
    <col min="14865" max="14865" width="17.7109375" style="156" bestFit="1" customWidth="1"/>
    <col min="14866" max="14866" width="14" style="156" bestFit="1" customWidth="1"/>
    <col min="14867" max="14867" width="17.42578125" style="156" bestFit="1" customWidth="1"/>
    <col min="14868" max="14868" width="14.28515625" style="156" bestFit="1" customWidth="1"/>
    <col min="14869" max="14869" width="17.42578125" style="156" bestFit="1" customWidth="1"/>
    <col min="14870" max="14870" width="14.28515625" style="156" bestFit="1" customWidth="1"/>
    <col min="14871" max="14871" width="17.42578125" style="156" bestFit="1" customWidth="1"/>
    <col min="14872" max="14872" width="14.28515625" style="156" bestFit="1" customWidth="1"/>
    <col min="14873" max="14873" width="17.7109375" style="156" bestFit="1" customWidth="1"/>
    <col min="14874" max="14874" width="14.5703125" style="156" bestFit="1" customWidth="1"/>
    <col min="14875" max="14875" width="17.42578125" style="156" bestFit="1" customWidth="1"/>
    <col min="14876" max="14876" width="14.28515625" style="156" bestFit="1" customWidth="1"/>
    <col min="14877" max="14877" width="17.42578125" style="156" bestFit="1" customWidth="1"/>
    <col min="14878" max="14878" width="14.28515625" style="156" bestFit="1" customWidth="1"/>
    <col min="14879" max="14879" width="15.42578125" style="156" bestFit="1" customWidth="1"/>
    <col min="14880" max="14880" width="12.42578125" style="156" bestFit="1" customWidth="1"/>
    <col min="14881" max="14881" width="15.140625" style="156" bestFit="1" customWidth="1"/>
    <col min="14882" max="14882" width="12.140625" style="156" bestFit="1" customWidth="1"/>
    <col min="14883" max="14883" width="14.42578125" style="156" bestFit="1" customWidth="1"/>
    <col min="14884" max="15104" width="11.42578125" style="156"/>
    <col min="15105" max="15105" width="2.28515625" style="156" customWidth="1"/>
    <col min="15106" max="15106" width="28.140625" style="156" customWidth="1"/>
    <col min="15107" max="15107" width="26.7109375" style="156" customWidth="1"/>
    <col min="15108" max="15117" width="16.140625" style="156" customWidth="1"/>
    <col min="15118" max="15120" width="27.140625" style="156" bestFit="1" customWidth="1"/>
    <col min="15121" max="15121" width="17.7109375" style="156" bestFit="1" customWidth="1"/>
    <col min="15122" max="15122" width="14" style="156" bestFit="1" customWidth="1"/>
    <col min="15123" max="15123" width="17.42578125" style="156" bestFit="1" customWidth="1"/>
    <col min="15124" max="15124" width="14.28515625" style="156" bestFit="1" customWidth="1"/>
    <col min="15125" max="15125" width="17.42578125" style="156" bestFit="1" customWidth="1"/>
    <col min="15126" max="15126" width="14.28515625" style="156" bestFit="1" customWidth="1"/>
    <col min="15127" max="15127" width="17.42578125" style="156" bestFit="1" customWidth="1"/>
    <col min="15128" max="15128" width="14.28515625" style="156" bestFit="1" customWidth="1"/>
    <col min="15129" max="15129" width="17.7109375" style="156" bestFit="1" customWidth="1"/>
    <col min="15130" max="15130" width="14.5703125" style="156" bestFit="1" customWidth="1"/>
    <col min="15131" max="15131" width="17.42578125" style="156" bestFit="1" customWidth="1"/>
    <col min="15132" max="15132" width="14.28515625" style="156" bestFit="1" customWidth="1"/>
    <col min="15133" max="15133" width="17.42578125" style="156" bestFit="1" customWidth="1"/>
    <col min="15134" max="15134" width="14.28515625" style="156" bestFit="1" customWidth="1"/>
    <col min="15135" max="15135" width="15.42578125" style="156" bestFit="1" customWidth="1"/>
    <col min="15136" max="15136" width="12.42578125" style="156" bestFit="1" customWidth="1"/>
    <col min="15137" max="15137" width="15.140625" style="156" bestFit="1" customWidth="1"/>
    <col min="15138" max="15138" width="12.140625" style="156" bestFit="1" customWidth="1"/>
    <col min="15139" max="15139" width="14.42578125" style="156" bestFit="1" customWidth="1"/>
    <col min="15140" max="15360" width="11.42578125" style="156"/>
    <col min="15361" max="15361" width="2.28515625" style="156" customWidth="1"/>
    <col min="15362" max="15362" width="28.140625" style="156" customWidth="1"/>
    <col min="15363" max="15363" width="26.7109375" style="156" customWidth="1"/>
    <col min="15364" max="15373" width="16.140625" style="156" customWidth="1"/>
    <col min="15374" max="15376" width="27.140625" style="156" bestFit="1" customWidth="1"/>
    <col min="15377" max="15377" width="17.7109375" style="156" bestFit="1" customWidth="1"/>
    <col min="15378" max="15378" width="14" style="156" bestFit="1" customWidth="1"/>
    <col min="15379" max="15379" width="17.42578125" style="156" bestFit="1" customWidth="1"/>
    <col min="15380" max="15380" width="14.28515625" style="156" bestFit="1" customWidth="1"/>
    <col min="15381" max="15381" width="17.42578125" style="156" bestFit="1" customWidth="1"/>
    <col min="15382" max="15382" width="14.28515625" style="156" bestFit="1" customWidth="1"/>
    <col min="15383" max="15383" width="17.42578125" style="156" bestFit="1" customWidth="1"/>
    <col min="15384" max="15384" width="14.28515625" style="156" bestFit="1" customWidth="1"/>
    <col min="15385" max="15385" width="17.7109375" style="156" bestFit="1" customWidth="1"/>
    <col min="15386" max="15386" width="14.5703125" style="156" bestFit="1" customWidth="1"/>
    <col min="15387" max="15387" width="17.42578125" style="156" bestFit="1" customWidth="1"/>
    <col min="15388" max="15388" width="14.28515625" style="156" bestFit="1" customWidth="1"/>
    <col min="15389" max="15389" width="17.42578125" style="156" bestFit="1" customWidth="1"/>
    <col min="15390" max="15390" width="14.28515625" style="156" bestFit="1" customWidth="1"/>
    <col min="15391" max="15391" width="15.42578125" style="156" bestFit="1" customWidth="1"/>
    <col min="15392" max="15392" width="12.42578125" style="156" bestFit="1" customWidth="1"/>
    <col min="15393" max="15393" width="15.140625" style="156" bestFit="1" customWidth="1"/>
    <col min="15394" max="15394" width="12.140625" style="156" bestFit="1" customWidth="1"/>
    <col min="15395" max="15395" width="14.42578125" style="156" bestFit="1" customWidth="1"/>
    <col min="15396" max="15616" width="11.42578125" style="156"/>
    <col min="15617" max="15617" width="2.28515625" style="156" customWidth="1"/>
    <col min="15618" max="15618" width="28.140625" style="156" customWidth="1"/>
    <col min="15619" max="15619" width="26.7109375" style="156" customWidth="1"/>
    <col min="15620" max="15629" width="16.140625" style="156" customWidth="1"/>
    <col min="15630" max="15632" width="27.140625" style="156" bestFit="1" customWidth="1"/>
    <col min="15633" max="15633" width="17.7109375" style="156" bestFit="1" customWidth="1"/>
    <col min="15634" max="15634" width="14" style="156" bestFit="1" customWidth="1"/>
    <col min="15635" max="15635" width="17.42578125" style="156" bestFit="1" customWidth="1"/>
    <col min="15636" max="15636" width="14.28515625" style="156" bestFit="1" customWidth="1"/>
    <col min="15637" max="15637" width="17.42578125" style="156" bestFit="1" customWidth="1"/>
    <col min="15638" max="15638" width="14.28515625" style="156" bestFit="1" customWidth="1"/>
    <col min="15639" max="15639" width="17.42578125" style="156" bestFit="1" customWidth="1"/>
    <col min="15640" max="15640" width="14.28515625" style="156" bestFit="1" customWidth="1"/>
    <col min="15641" max="15641" width="17.7109375" style="156" bestFit="1" customWidth="1"/>
    <col min="15642" max="15642" width="14.5703125" style="156" bestFit="1" customWidth="1"/>
    <col min="15643" max="15643" width="17.42578125" style="156" bestFit="1" customWidth="1"/>
    <col min="15644" max="15644" width="14.28515625" style="156" bestFit="1" customWidth="1"/>
    <col min="15645" max="15645" width="17.42578125" style="156" bestFit="1" customWidth="1"/>
    <col min="15646" max="15646" width="14.28515625" style="156" bestFit="1" customWidth="1"/>
    <col min="15647" max="15647" width="15.42578125" style="156" bestFit="1" customWidth="1"/>
    <col min="15648" max="15648" width="12.42578125" style="156" bestFit="1" customWidth="1"/>
    <col min="15649" max="15649" width="15.140625" style="156" bestFit="1" customWidth="1"/>
    <col min="15650" max="15650" width="12.140625" style="156" bestFit="1" customWidth="1"/>
    <col min="15651" max="15651" width="14.42578125" style="156" bestFit="1" customWidth="1"/>
    <col min="15652" max="15872" width="11.42578125" style="156"/>
    <col min="15873" max="15873" width="2.28515625" style="156" customWidth="1"/>
    <col min="15874" max="15874" width="28.140625" style="156" customWidth="1"/>
    <col min="15875" max="15875" width="26.7109375" style="156" customWidth="1"/>
    <col min="15876" max="15885" width="16.140625" style="156" customWidth="1"/>
    <col min="15886" max="15888" width="27.140625" style="156" bestFit="1" customWidth="1"/>
    <col min="15889" max="15889" width="17.7109375" style="156" bestFit="1" customWidth="1"/>
    <col min="15890" max="15890" width="14" style="156" bestFit="1" customWidth="1"/>
    <col min="15891" max="15891" width="17.42578125" style="156" bestFit="1" customWidth="1"/>
    <col min="15892" max="15892" width="14.28515625" style="156" bestFit="1" customWidth="1"/>
    <col min="15893" max="15893" width="17.42578125" style="156" bestFit="1" customWidth="1"/>
    <col min="15894" max="15894" width="14.28515625" style="156" bestFit="1" customWidth="1"/>
    <col min="15895" max="15895" width="17.42578125" style="156" bestFit="1" customWidth="1"/>
    <col min="15896" max="15896" width="14.28515625" style="156" bestFit="1" customWidth="1"/>
    <col min="15897" max="15897" width="17.7109375" style="156" bestFit="1" customWidth="1"/>
    <col min="15898" max="15898" width="14.5703125" style="156" bestFit="1" customWidth="1"/>
    <col min="15899" max="15899" width="17.42578125" style="156" bestFit="1" customWidth="1"/>
    <col min="15900" max="15900" width="14.28515625" style="156" bestFit="1" customWidth="1"/>
    <col min="15901" max="15901" width="17.42578125" style="156" bestFit="1" customWidth="1"/>
    <col min="15902" max="15902" width="14.28515625" style="156" bestFit="1" customWidth="1"/>
    <col min="15903" max="15903" width="15.42578125" style="156" bestFit="1" customWidth="1"/>
    <col min="15904" max="15904" width="12.42578125" style="156" bestFit="1" customWidth="1"/>
    <col min="15905" max="15905" width="15.140625" style="156" bestFit="1" customWidth="1"/>
    <col min="15906" max="15906" width="12.140625" style="156" bestFit="1" customWidth="1"/>
    <col min="15907" max="15907" width="14.42578125" style="156" bestFit="1" customWidth="1"/>
    <col min="15908" max="16128" width="11.42578125" style="156"/>
    <col min="16129" max="16129" width="2.28515625" style="156" customWidth="1"/>
    <col min="16130" max="16130" width="28.140625" style="156" customWidth="1"/>
    <col min="16131" max="16131" width="26.7109375" style="156" customWidth="1"/>
    <col min="16132" max="16141" width="16.140625" style="156" customWidth="1"/>
    <col min="16142" max="16144" width="27.140625" style="156" bestFit="1" customWidth="1"/>
    <col min="16145" max="16145" width="17.7109375" style="156" bestFit="1" customWidth="1"/>
    <col min="16146" max="16146" width="14" style="156" bestFit="1" customWidth="1"/>
    <col min="16147" max="16147" width="17.42578125" style="156" bestFit="1" customWidth="1"/>
    <col min="16148" max="16148" width="14.28515625" style="156" bestFit="1" customWidth="1"/>
    <col min="16149" max="16149" width="17.42578125" style="156" bestFit="1" customWidth="1"/>
    <col min="16150" max="16150" width="14.28515625" style="156" bestFit="1" customWidth="1"/>
    <col min="16151" max="16151" width="17.42578125" style="156" bestFit="1" customWidth="1"/>
    <col min="16152" max="16152" width="14.28515625" style="156" bestFit="1" customWidth="1"/>
    <col min="16153" max="16153" width="17.7109375" style="156" bestFit="1" customWidth="1"/>
    <col min="16154" max="16154" width="14.5703125" style="156" bestFit="1" customWidth="1"/>
    <col min="16155" max="16155" width="17.42578125" style="156" bestFit="1" customWidth="1"/>
    <col min="16156" max="16156" width="14.28515625" style="156" bestFit="1" customWidth="1"/>
    <col min="16157" max="16157" width="17.42578125" style="156" bestFit="1" customWidth="1"/>
    <col min="16158" max="16158" width="14.28515625" style="156" bestFit="1" customWidth="1"/>
    <col min="16159" max="16159" width="15.42578125" style="156" bestFit="1" customWidth="1"/>
    <col min="16160" max="16160" width="12.42578125" style="156" bestFit="1" customWidth="1"/>
    <col min="16161" max="16161" width="15.140625" style="156" bestFit="1" customWidth="1"/>
    <col min="16162" max="16162" width="12.140625" style="156" bestFit="1" customWidth="1"/>
    <col min="16163" max="16163" width="14.42578125" style="156" bestFit="1" customWidth="1"/>
    <col min="16164" max="16384" width="11.42578125" style="156"/>
  </cols>
  <sheetData>
    <row r="1" spans="2:18" s="153" customFormat="1" ht="31.5" customHeight="1" x14ac:dyDescent="0.2">
      <c r="B1" s="152" t="s">
        <v>106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O1" s="154"/>
      <c r="P1" s="154"/>
      <c r="Q1" s="154"/>
      <c r="R1" s="154"/>
    </row>
    <row r="2" spans="2:18" s="153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154"/>
      <c r="P2" s="154"/>
      <c r="Q2" s="154"/>
      <c r="R2" s="154"/>
    </row>
    <row r="3" spans="2:18" ht="13.5" thickTop="1" x14ac:dyDescent="0.2">
      <c r="B3" s="910" t="s">
        <v>32</v>
      </c>
      <c r="C3" s="912" t="s">
        <v>33</v>
      </c>
      <c r="D3" s="826" t="s">
        <v>34</v>
      </c>
      <c r="E3" s="827"/>
      <c r="F3" s="828"/>
      <c r="G3" s="829" t="s">
        <v>35</v>
      </c>
      <c r="H3" s="827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17" t="s">
        <v>44</v>
      </c>
      <c r="M4" s="18" t="s">
        <v>45</v>
      </c>
    </row>
    <row r="5" spans="2:18" ht="13.5" thickTop="1" x14ac:dyDescent="0.2">
      <c r="B5" s="901" t="s">
        <v>46</v>
      </c>
      <c r="C5" s="157" t="s">
        <v>47</v>
      </c>
      <c r="D5" s="158">
        <f>E5+F5</f>
        <v>483597.02</v>
      </c>
      <c r="E5" s="159">
        <v>461847.27</v>
      </c>
      <c r="F5" s="160">
        <v>21749.75</v>
      </c>
      <c r="G5" s="161"/>
      <c r="H5" s="162">
        <v>1547.6</v>
      </c>
      <c r="I5" s="159"/>
      <c r="J5" s="159"/>
      <c r="K5" s="159">
        <v>5990</v>
      </c>
      <c r="L5" s="159"/>
      <c r="M5" s="157"/>
    </row>
    <row r="6" spans="2:18" x14ac:dyDescent="0.2">
      <c r="B6" s="904"/>
      <c r="C6" s="163" t="s">
        <v>48</v>
      </c>
      <c r="D6" s="164">
        <f>E6+F6</f>
        <v>1047714.56</v>
      </c>
      <c r="E6" s="165">
        <v>755087.89</v>
      </c>
      <c r="F6" s="166">
        <v>292626.67</v>
      </c>
      <c r="G6" s="167"/>
      <c r="H6" s="165">
        <v>839</v>
      </c>
      <c r="I6" s="165"/>
      <c r="J6" s="165"/>
      <c r="K6" s="165">
        <v>13300</v>
      </c>
      <c r="L6" s="165"/>
      <c r="M6" s="163"/>
    </row>
    <row r="7" spans="2:18" ht="12" customHeight="1" x14ac:dyDescent="0.2">
      <c r="B7" s="885" t="s">
        <v>49</v>
      </c>
      <c r="C7" s="168" t="s">
        <v>50</v>
      </c>
      <c r="D7" s="169">
        <f>E7+F7</f>
        <v>350000</v>
      </c>
      <c r="E7" s="170"/>
      <c r="F7" s="171">
        <v>350000</v>
      </c>
      <c r="G7" s="172"/>
      <c r="H7" s="170"/>
      <c r="I7" s="170"/>
      <c r="J7" s="170"/>
      <c r="K7" s="170">
        <v>70000</v>
      </c>
      <c r="L7" s="170"/>
      <c r="M7" s="173"/>
    </row>
    <row r="8" spans="2:18" ht="12" customHeight="1" x14ac:dyDescent="0.2">
      <c r="B8" s="886"/>
      <c r="C8" s="174" t="s">
        <v>51</v>
      </c>
      <c r="D8" s="175">
        <f>E8+F8</f>
        <v>494973.59</v>
      </c>
      <c r="E8" s="176">
        <v>465273.03</v>
      </c>
      <c r="F8" s="177">
        <v>29700.560000000001</v>
      </c>
      <c r="G8" s="178"/>
      <c r="H8" s="176">
        <v>605.48</v>
      </c>
      <c r="I8" s="176"/>
      <c r="J8" s="176"/>
      <c r="K8" s="176">
        <v>3480.58</v>
      </c>
      <c r="L8" s="176"/>
      <c r="M8" s="179"/>
    </row>
    <row r="9" spans="2:18" ht="11.25" customHeight="1" x14ac:dyDescent="0.2">
      <c r="B9" s="886"/>
      <c r="C9" s="180" t="s">
        <v>48</v>
      </c>
      <c r="D9" s="164">
        <f>E9+F9</f>
        <v>4399.88</v>
      </c>
      <c r="E9" s="181"/>
      <c r="F9" s="182">
        <v>4399.88</v>
      </c>
      <c r="G9" s="183"/>
      <c r="H9" s="181"/>
      <c r="I9" s="181"/>
      <c r="J9" s="181"/>
      <c r="K9" s="181">
        <v>200</v>
      </c>
      <c r="L9" s="181"/>
      <c r="M9" s="184"/>
    </row>
    <row r="10" spans="2:18" ht="12" customHeight="1" x14ac:dyDescent="0.2">
      <c r="B10" s="885" t="s">
        <v>55</v>
      </c>
      <c r="C10" s="168" t="s">
        <v>56</v>
      </c>
      <c r="D10" s="169"/>
      <c r="E10" s="170"/>
      <c r="F10" s="171"/>
      <c r="G10" s="172"/>
      <c r="H10" s="170"/>
      <c r="I10" s="170">
        <v>78.2</v>
      </c>
      <c r="J10" s="170">
        <v>223.10300000000001</v>
      </c>
      <c r="K10" s="170"/>
      <c r="L10" s="170"/>
      <c r="M10" s="185">
        <v>7.0000000000000001E-3</v>
      </c>
    </row>
    <row r="11" spans="2:18" ht="11.25" customHeight="1" x14ac:dyDescent="0.2">
      <c r="B11" s="886"/>
      <c r="C11" s="180" t="s">
        <v>57</v>
      </c>
      <c r="D11" s="164"/>
      <c r="E11" s="181"/>
      <c r="F11" s="182"/>
      <c r="G11" s="183"/>
      <c r="H11" s="181"/>
      <c r="I11" s="181"/>
      <c r="J11" s="181">
        <v>425</v>
      </c>
      <c r="K11" s="181"/>
      <c r="L11" s="181"/>
      <c r="M11" s="184"/>
    </row>
    <row r="12" spans="2:18" ht="11.25" customHeight="1" x14ac:dyDescent="0.2">
      <c r="B12" s="886"/>
      <c r="C12" s="180" t="s">
        <v>58</v>
      </c>
      <c r="D12" s="164"/>
      <c r="E12" s="181"/>
      <c r="F12" s="182"/>
      <c r="G12" s="183"/>
      <c r="H12" s="181"/>
      <c r="I12" s="181"/>
      <c r="J12" s="181">
        <v>390</v>
      </c>
      <c r="K12" s="181"/>
      <c r="L12" s="181"/>
      <c r="M12" s="184"/>
    </row>
    <row r="13" spans="2:18" x14ac:dyDescent="0.2">
      <c r="B13" s="886"/>
      <c r="C13" s="180" t="s">
        <v>59</v>
      </c>
      <c r="D13" s="164"/>
      <c r="E13" s="181"/>
      <c r="F13" s="182"/>
      <c r="G13" s="183">
        <v>86.5</v>
      </c>
      <c r="H13" s="181"/>
      <c r="I13" s="181">
        <v>56.5</v>
      </c>
      <c r="J13" s="181">
        <v>6.4</v>
      </c>
      <c r="K13" s="181"/>
      <c r="L13" s="181"/>
      <c r="M13" s="184"/>
    </row>
    <row r="14" spans="2:18" x14ac:dyDescent="0.2">
      <c r="B14" s="886"/>
      <c r="C14" s="180" t="s">
        <v>60</v>
      </c>
      <c r="D14" s="164"/>
      <c r="E14" s="181"/>
      <c r="F14" s="182"/>
      <c r="G14" s="183"/>
      <c r="H14" s="181"/>
      <c r="I14" s="181"/>
      <c r="J14" s="181">
        <v>119.8</v>
      </c>
      <c r="K14" s="181"/>
      <c r="L14" s="181"/>
      <c r="M14" s="184"/>
    </row>
    <row r="15" spans="2:18" ht="12" customHeight="1" x14ac:dyDescent="0.2">
      <c r="B15" s="885" t="s">
        <v>61</v>
      </c>
      <c r="C15" s="168" t="s">
        <v>56</v>
      </c>
      <c r="D15" s="169"/>
      <c r="E15" s="170"/>
      <c r="F15" s="171"/>
      <c r="G15" s="172">
        <v>2029.9</v>
      </c>
      <c r="H15" s="170"/>
      <c r="I15" s="170">
        <v>192.76</v>
      </c>
      <c r="J15" s="170">
        <v>117.846</v>
      </c>
      <c r="K15" s="170"/>
      <c r="L15" s="186">
        <v>2.5000000000000001E-2</v>
      </c>
      <c r="M15" s="173"/>
    </row>
    <row r="16" spans="2:18" ht="11.25" customHeight="1" x14ac:dyDescent="0.2">
      <c r="B16" s="886"/>
      <c r="C16" s="180" t="s">
        <v>57</v>
      </c>
      <c r="D16" s="164"/>
      <c r="E16" s="181"/>
      <c r="F16" s="182"/>
      <c r="G16" s="183"/>
      <c r="H16" s="181"/>
      <c r="I16" s="181"/>
      <c r="J16" s="181">
        <v>1409.8</v>
      </c>
      <c r="K16" s="181"/>
      <c r="L16" s="181"/>
      <c r="M16" s="184"/>
    </row>
    <row r="17" spans="2:13" ht="11.25" customHeight="1" x14ac:dyDescent="0.2">
      <c r="B17" s="886"/>
      <c r="C17" s="180" t="s">
        <v>58</v>
      </c>
      <c r="D17" s="164"/>
      <c r="E17" s="181"/>
      <c r="F17" s="182"/>
      <c r="G17" s="183"/>
      <c r="H17" s="181"/>
      <c r="I17" s="181"/>
      <c r="J17" s="181">
        <v>39</v>
      </c>
      <c r="K17" s="181"/>
      <c r="L17" s="181"/>
      <c r="M17" s="184"/>
    </row>
    <row r="18" spans="2:13" x14ac:dyDescent="0.2">
      <c r="B18" s="886"/>
      <c r="C18" s="180" t="s">
        <v>59</v>
      </c>
      <c r="D18" s="164"/>
      <c r="E18" s="181"/>
      <c r="F18" s="182"/>
      <c r="G18" s="183"/>
      <c r="H18" s="181"/>
      <c r="I18" s="181"/>
      <c r="J18" s="181">
        <v>26.4</v>
      </c>
      <c r="K18" s="181"/>
      <c r="L18" s="181"/>
      <c r="M18" s="184"/>
    </row>
    <row r="19" spans="2:13" x14ac:dyDescent="0.2">
      <c r="B19" s="886"/>
      <c r="C19" s="180" t="s">
        <v>60</v>
      </c>
      <c r="D19" s="164">
        <f>E19+F19</f>
        <v>145183.85</v>
      </c>
      <c r="E19" s="181"/>
      <c r="F19" s="182">
        <v>145183.85</v>
      </c>
      <c r="G19" s="183">
        <v>1517</v>
      </c>
      <c r="H19" s="181"/>
      <c r="I19" s="181"/>
      <c r="J19" s="181">
        <v>266.10000000000002</v>
      </c>
      <c r="K19" s="181"/>
      <c r="L19" s="181">
        <v>245.82</v>
      </c>
      <c r="M19" s="184">
        <v>1.4</v>
      </c>
    </row>
    <row r="20" spans="2:13" x14ac:dyDescent="0.2">
      <c r="B20" s="886"/>
      <c r="C20" s="180" t="s">
        <v>62</v>
      </c>
      <c r="D20" s="164"/>
      <c r="E20" s="181"/>
      <c r="F20" s="182"/>
      <c r="G20" s="183"/>
      <c r="H20" s="181"/>
      <c r="I20" s="181"/>
      <c r="J20" s="181">
        <v>900</v>
      </c>
      <c r="K20" s="181"/>
      <c r="L20" s="181">
        <v>60</v>
      </c>
      <c r="M20" s="184">
        <v>3</v>
      </c>
    </row>
    <row r="21" spans="2:13" x14ac:dyDescent="0.2">
      <c r="B21" s="886"/>
      <c r="C21" s="180" t="s">
        <v>50</v>
      </c>
      <c r="D21" s="164">
        <f>E21+F21</f>
        <v>26085</v>
      </c>
      <c r="E21" s="181"/>
      <c r="F21" s="182">
        <v>26085</v>
      </c>
      <c r="G21" s="183"/>
      <c r="H21" s="181"/>
      <c r="I21" s="181"/>
      <c r="J21" s="181">
        <v>40.299999999999997</v>
      </c>
      <c r="K21" s="181"/>
      <c r="L21" s="181">
        <v>14.628</v>
      </c>
      <c r="M21" s="184"/>
    </row>
    <row r="22" spans="2:13" x14ac:dyDescent="0.2">
      <c r="B22" s="886"/>
      <c r="C22" s="180" t="s">
        <v>63</v>
      </c>
      <c r="D22" s="164"/>
      <c r="E22" s="181"/>
      <c r="F22" s="182"/>
      <c r="G22" s="183"/>
      <c r="H22" s="181"/>
      <c r="I22" s="181"/>
      <c r="J22" s="181">
        <v>467</v>
      </c>
      <c r="K22" s="181"/>
      <c r="L22" s="181">
        <v>15</v>
      </c>
      <c r="M22" s="184"/>
    </row>
    <row r="23" spans="2:13" x14ac:dyDescent="0.2">
      <c r="B23" s="886"/>
      <c r="C23" s="180" t="s">
        <v>64</v>
      </c>
      <c r="D23" s="164"/>
      <c r="E23" s="181"/>
      <c r="F23" s="182"/>
      <c r="G23" s="183"/>
      <c r="H23" s="181"/>
      <c r="I23" s="181"/>
      <c r="J23" s="181">
        <v>858.41499999999996</v>
      </c>
      <c r="K23" s="181"/>
      <c r="L23" s="181">
        <v>31.388999999999999</v>
      </c>
      <c r="M23" s="184"/>
    </row>
    <row r="24" spans="2:13" x14ac:dyDescent="0.2">
      <c r="B24" s="886"/>
      <c r="C24" s="180" t="s">
        <v>65</v>
      </c>
      <c r="D24" s="164"/>
      <c r="E24" s="181"/>
      <c r="F24" s="182"/>
      <c r="G24" s="183"/>
      <c r="H24" s="181"/>
      <c r="I24" s="181"/>
      <c r="J24" s="181">
        <v>90</v>
      </c>
      <c r="K24" s="181"/>
      <c r="L24" s="181">
        <v>28</v>
      </c>
      <c r="M24" s="184"/>
    </row>
    <row r="25" spans="2:13" x14ac:dyDescent="0.2">
      <c r="B25" s="886"/>
      <c r="C25" s="180" t="s">
        <v>51</v>
      </c>
      <c r="D25" s="164">
        <f>E25+F25</f>
        <v>61000</v>
      </c>
      <c r="E25" s="181"/>
      <c r="F25" s="182">
        <v>61000</v>
      </c>
      <c r="G25" s="183"/>
      <c r="H25" s="181"/>
      <c r="I25" s="181">
        <v>1700</v>
      </c>
      <c r="J25" s="181">
        <v>105</v>
      </c>
      <c r="K25" s="181">
        <v>1500</v>
      </c>
      <c r="L25" s="181">
        <v>68.575000000000003</v>
      </c>
      <c r="M25" s="184"/>
    </row>
    <row r="26" spans="2:13" x14ac:dyDescent="0.2">
      <c r="B26" s="889"/>
      <c r="C26" s="187" t="s">
        <v>66</v>
      </c>
      <c r="D26" s="188"/>
      <c r="E26" s="165"/>
      <c r="F26" s="166"/>
      <c r="G26" s="167"/>
      <c r="H26" s="165"/>
      <c r="I26" s="165"/>
      <c r="J26" s="165"/>
      <c r="K26" s="165"/>
      <c r="L26" s="165">
        <v>1.54</v>
      </c>
      <c r="M26" s="163"/>
    </row>
    <row r="27" spans="2:13" ht="12" customHeight="1" x14ac:dyDescent="0.2">
      <c r="B27" s="885" t="s">
        <v>67</v>
      </c>
      <c r="C27" s="168" t="s">
        <v>56</v>
      </c>
      <c r="D27" s="164">
        <f t="shared" ref="D27:D38" si="0">E27+F27</f>
        <v>12843766.08</v>
      </c>
      <c r="E27" s="170">
        <v>2217033.75</v>
      </c>
      <c r="F27" s="171">
        <v>10626732.33</v>
      </c>
      <c r="G27" s="172">
        <v>323000</v>
      </c>
      <c r="H27" s="170">
        <v>9638.5</v>
      </c>
      <c r="I27" s="170"/>
      <c r="J27" s="170">
        <v>5578.33</v>
      </c>
      <c r="K27" s="170">
        <v>4034151</v>
      </c>
      <c r="L27" s="170"/>
      <c r="M27" s="173"/>
    </row>
    <row r="28" spans="2:13" ht="11.25" customHeight="1" x14ac:dyDescent="0.2">
      <c r="B28" s="886"/>
      <c r="C28" s="180" t="s">
        <v>57</v>
      </c>
      <c r="D28" s="164">
        <f t="shared" si="0"/>
        <v>1924826.5</v>
      </c>
      <c r="E28" s="181"/>
      <c r="F28" s="182">
        <v>1924826.5</v>
      </c>
      <c r="G28" s="183"/>
      <c r="H28" s="181"/>
      <c r="I28" s="181"/>
      <c r="J28" s="181"/>
      <c r="K28" s="181">
        <v>588700</v>
      </c>
      <c r="L28" s="181"/>
      <c r="M28" s="184"/>
    </row>
    <row r="29" spans="2:13" ht="11.25" customHeight="1" x14ac:dyDescent="0.2">
      <c r="B29" s="886"/>
      <c r="C29" s="180" t="s">
        <v>58</v>
      </c>
      <c r="D29" s="164">
        <f t="shared" si="0"/>
        <v>505586.53</v>
      </c>
      <c r="E29" s="181"/>
      <c r="F29" s="182">
        <v>505586.53</v>
      </c>
      <c r="G29" s="183"/>
      <c r="H29" s="181"/>
      <c r="I29" s="181"/>
      <c r="J29" s="181"/>
      <c r="K29" s="181">
        <v>178144</v>
      </c>
      <c r="L29" s="181"/>
      <c r="M29" s="184"/>
    </row>
    <row r="30" spans="2:13" x14ac:dyDescent="0.2">
      <c r="B30" s="886"/>
      <c r="C30" s="180" t="s">
        <v>59</v>
      </c>
      <c r="D30" s="164">
        <f t="shared" si="0"/>
        <v>354900</v>
      </c>
      <c r="E30" s="181"/>
      <c r="F30" s="182">
        <v>354900</v>
      </c>
      <c r="G30" s="183"/>
      <c r="H30" s="181"/>
      <c r="I30" s="181"/>
      <c r="J30" s="181"/>
      <c r="K30" s="181">
        <v>111000</v>
      </c>
      <c r="L30" s="181"/>
      <c r="M30" s="184"/>
    </row>
    <row r="31" spans="2:13" x14ac:dyDescent="0.2">
      <c r="B31" s="886"/>
      <c r="C31" s="180" t="s">
        <v>60</v>
      </c>
      <c r="D31" s="164">
        <f t="shared" si="0"/>
        <v>425133.13</v>
      </c>
      <c r="E31" s="181"/>
      <c r="F31" s="182">
        <v>425133.13</v>
      </c>
      <c r="G31" s="183"/>
      <c r="H31" s="181"/>
      <c r="I31" s="181"/>
      <c r="J31" s="181"/>
      <c r="K31" s="181">
        <v>165032</v>
      </c>
      <c r="L31" s="181"/>
      <c r="M31" s="184"/>
    </row>
    <row r="32" spans="2:13" x14ac:dyDescent="0.2">
      <c r="B32" s="886"/>
      <c r="C32" s="180" t="s">
        <v>62</v>
      </c>
      <c r="D32" s="164">
        <f t="shared" si="0"/>
        <v>2563381.62</v>
      </c>
      <c r="E32" s="181">
        <v>72277.2</v>
      </c>
      <c r="F32" s="182">
        <v>2491104.42</v>
      </c>
      <c r="G32" s="183"/>
      <c r="H32" s="181">
        <v>5000</v>
      </c>
      <c r="I32" s="181"/>
      <c r="J32" s="181"/>
      <c r="K32" s="181">
        <v>934000</v>
      </c>
      <c r="L32" s="181"/>
      <c r="M32" s="184"/>
    </row>
    <row r="33" spans="2:13" x14ac:dyDescent="0.2">
      <c r="B33" s="886"/>
      <c r="C33" s="180" t="s">
        <v>50</v>
      </c>
      <c r="D33" s="164">
        <f t="shared" si="0"/>
        <v>10081960</v>
      </c>
      <c r="E33" s="181">
        <v>8581960</v>
      </c>
      <c r="F33" s="182">
        <v>1500000</v>
      </c>
      <c r="G33" s="183">
        <v>57000</v>
      </c>
      <c r="H33" s="181">
        <v>1381</v>
      </c>
      <c r="I33" s="181"/>
      <c r="J33" s="181">
        <v>8175</v>
      </c>
      <c r="K33" s="181">
        <v>550000</v>
      </c>
      <c r="L33" s="181"/>
      <c r="M33" s="184"/>
    </row>
    <row r="34" spans="2:13" x14ac:dyDescent="0.2">
      <c r="B34" s="886"/>
      <c r="C34" s="180" t="s">
        <v>63</v>
      </c>
      <c r="D34" s="164">
        <f t="shared" si="0"/>
        <v>15465045</v>
      </c>
      <c r="E34" s="181">
        <v>1710520</v>
      </c>
      <c r="F34" s="182">
        <v>13754525</v>
      </c>
      <c r="G34" s="183">
        <v>54000</v>
      </c>
      <c r="H34" s="181">
        <v>2100</v>
      </c>
      <c r="I34" s="181">
        <v>16312</v>
      </c>
      <c r="J34" s="181"/>
      <c r="K34" s="181">
        <v>5669798</v>
      </c>
      <c r="L34" s="181">
        <v>40</v>
      </c>
      <c r="M34" s="184"/>
    </row>
    <row r="35" spans="2:13" x14ac:dyDescent="0.2">
      <c r="B35" s="886"/>
      <c r="C35" s="180" t="s">
        <v>64</v>
      </c>
      <c r="D35" s="164">
        <f t="shared" si="0"/>
        <v>3539795.05</v>
      </c>
      <c r="E35" s="181">
        <v>838174.54</v>
      </c>
      <c r="F35" s="182">
        <v>2701620.51</v>
      </c>
      <c r="G35" s="183"/>
      <c r="H35" s="181">
        <v>11000</v>
      </c>
      <c r="I35" s="181"/>
      <c r="J35" s="181">
        <v>5417.5</v>
      </c>
      <c r="K35" s="181">
        <v>1027100</v>
      </c>
      <c r="L35" s="181">
        <v>424.87300000000005</v>
      </c>
      <c r="M35" s="184"/>
    </row>
    <row r="36" spans="2:13" x14ac:dyDescent="0.2">
      <c r="B36" s="886"/>
      <c r="C36" s="180" t="s">
        <v>51</v>
      </c>
      <c r="D36" s="164">
        <f t="shared" si="0"/>
        <v>3539412</v>
      </c>
      <c r="E36" s="181"/>
      <c r="F36" s="182">
        <v>3539412</v>
      </c>
      <c r="G36" s="183"/>
      <c r="H36" s="181"/>
      <c r="I36" s="181"/>
      <c r="J36" s="181"/>
      <c r="K36" s="181">
        <v>1179000</v>
      </c>
      <c r="L36" s="181">
        <v>140</v>
      </c>
      <c r="M36" s="184"/>
    </row>
    <row r="37" spans="2:13" x14ac:dyDescent="0.2">
      <c r="B37" s="886"/>
      <c r="C37" s="180" t="s">
        <v>66</v>
      </c>
      <c r="D37" s="164">
        <f t="shared" si="0"/>
        <v>216711</v>
      </c>
      <c r="E37" s="181">
        <v>202186</v>
      </c>
      <c r="F37" s="182">
        <v>14525</v>
      </c>
      <c r="G37" s="183"/>
      <c r="H37" s="181"/>
      <c r="I37" s="181"/>
      <c r="J37" s="181">
        <v>1880.8</v>
      </c>
      <c r="K37" s="181"/>
      <c r="L37" s="181">
        <v>13.175000000000001</v>
      </c>
      <c r="M37" s="184"/>
    </row>
    <row r="38" spans="2:13" x14ac:dyDescent="0.2">
      <c r="B38" s="886"/>
      <c r="C38" s="180" t="s">
        <v>48</v>
      </c>
      <c r="D38" s="164">
        <f t="shared" si="0"/>
        <v>5410632.3900000006</v>
      </c>
      <c r="E38" s="181"/>
      <c r="F38" s="182">
        <v>5410632.3900000006</v>
      </c>
      <c r="G38" s="183"/>
      <c r="H38" s="181"/>
      <c r="I38" s="181"/>
      <c r="J38" s="181"/>
      <c r="K38" s="181">
        <v>1421955</v>
      </c>
      <c r="L38" s="181">
        <v>6.25</v>
      </c>
      <c r="M38" s="184"/>
    </row>
    <row r="39" spans="2:13" x14ac:dyDescent="0.2">
      <c r="B39" s="886"/>
      <c r="C39" s="180" t="s">
        <v>69</v>
      </c>
      <c r="D39" s="164"/>
      <c r="E39" s="181"/>
      <c r="F39" s="182"/>
      <c r="G39" s="183"/>
      <c r="H39" s="181"/>
      <c r="I39" s="181"/>
      <c r="J39" s="181"/>
      <c r="K39" s="181"/>
      <c r="L39" s="181">
        <v>43.2</v>
      </c>
      <c r="M39" s="184"/>
    </row>
    <row r="40" spans="2:13" x14ac:dyDescent="0.2">
      <c r="B40" s="886"/>
      <c r="C40" s="180" t="s">
        <v>68</v>
      </c>
      <c r="D40" s="164">
        <f>E40+F40</f>
        <v>27000</v>
      </c>
      <c r="E40" s="181"/>
      <c r="F40" s="182">
        <v>27000</v>
      </c>
      <c r="G40" s="183"/>
      <c r="H40" s="181"/>
      <c r="I40" s="181"/>
      <c r="J40" s="181"/>
      <c r="K40" s="181">
        <v>9000</v>
      </c>
      <c r="L40" s="181"/>
      <c r="M40" s="184"/>
    </row>
    <row r="41" spans="2:13" x14ac:dyDescent="0.2">
      <c r="B41" s="189" t="s">
        <v>70</v>
      </c>
      <c r="C41" s="73" t="s">
        <v>63</v>
      </c>
      <c r="D41" s="190"/>
      <c r="E41" s="191"/>
      <c r="F41" s="192"/>
      <c r="G41" s="193"/>
      <c r="H41" s="191"/>
      <c r="I41" s="191"/>
      <c r="J41" s="191"/>
      <c r="K41" s="191"/>
      <c r="L41" s="191">
        <v>0.15</v>
      </c>
      <c r="M41" s="194">
        <v>1.1000000000000001</v>
      </c>
    </row>
    <row r="42" spans="2:13" ht="12" customHeight="1" x14ac:dyDescent="0.2">
      <c r="B42" s="885" t="s">
        <v>90</v>
      </c>
      <c r="C42" s="168" t="s">
        <v>65</v>
      </c>
      <c r="D42" s="164">
        <f>E42+F42</f>
        <v>22400</v>
      </c>
      <c r="E42" s="170"/>
      <c r="F42" s="171">
        <v>22400</v>
      </c>
      <c r="G42" s="172"/>
      <c r="H42" s="170"/>
      <c r="I42" s="170"/>
      <c r="J42" s="170">
        <v>200</v>
      </c>
      <c r="K42" s="195">
        <v>2240</v>
      </c>
      <c r="L42" s="170"/>
      <c r="M42" s="173"/>
    </row>
    <row r="43" spans="2:13" ht="12" customHeight="1" x14ac:dyDescent="0.2">
      <c r="B43" s="886"/>
      <c r="C43" s="174" t="s">
        <v>51</v>
      </c>
      <c r="D43" s="164">
        <f>E43+F43</f>
        <v>90000</v>
      </c>
      <c r="E43" s="176"/>
      <c r="F43" s="177">
        <v>90000</v>
      </c>
      <c r="G43" s="178"/>
      <c r="H43" s="176"/>
      <c r="I43" s="176"/>
      <c r="J43" s="176"/>
      <c r="K43" s="176">
        <v>1600</v>
      </c>
      <c r="L43" s="176"/>
      <c r="M43" s="179"/>
    </row>
    <row r="44" spans="2:13" ht="11.25" customHeight="1" x14ac:dyDescent="0.2">
      <c r="B44" s="886"/>
      <c r="C44" s="180" t="s">
        <v>66</v>
      </c>
      <c r="D44" s="164"/>
      <c r="E44" s="181"/>
      <c r="F44" s="182"/>
      <c r="G44" s="183"/>
      <c r="H44" s="181"/>
      <c r="I44" s="181"/>
      <c r="J44" s="181"/>
      <c r="K44" s="181"/>
      <c r="L44" s="181">
        <v>5.1859999999999999</v>
      </c>
      <c r="M44" s="184"/>
    </row>
    <row r="45" spans="2:13" ht="11.25" customHeight="1" x14ac:dyDescent="0.2">
      <c r="B45" s="886"/>
      <c r="C45" s="187" t="s">
        <v>73</v>
      </c>
      <c r="D45" s="164">
        <f>E45+F45</f>
        <v>3989.1</v>
      </c>
      <c r="E45" s="165">
        <v>797.5</v>
      </c>
      <c r="F45" s="166">
        <v>3191.6</v>
      </c>
      <c r="G45" s="167"/>
      <c r="H45" s="165"/>
      <c r="I45" s="165"/>
      <c r="J45" s="165">
        <v>1</v>
      </c>
      <c r="K45" s="165">
        <v>1000</v>
      </c>
      <c r="L45" s="165"/>
      <c r="M45" s="163"/>
    </row>
    <row r="46" spans="2:13" ht="12" customHeight="1" x14ac:dyDescent="0.2">
      <c r="B46" s="885" t="s">
        <v>71</v>
      </c>
      <c r="C46" s="168" t="s">
        <v>50</v>
      </c>
      <c r="D46" s="169"/>
      <c r="E46" s="170"/>
      <c r="F46" s="171"/>
      <c r="G46" s="172"/>
      <c r="H46" s="170"/>
      <c r="I46" s="170"/>
      <c r="J46" s="170">
        <v>2.7</v>
      </c>
      <c r="K46" s="170"/>
      <c r="L46" s="170"/>
      <c r="M46" s="173"/>
    </row>
    <row r="47" spans="2:13" ht="12" customHeight="1" x14ac:dyDescent="0.2">
      <c r="B47" s="886"/>
      <c r="C47" s="180" t="s">
        <v>63</v>
      </c>
      <c r="D47" s="164">
        <f>E47+F47</f>
        <v>487.5</v>
      </c>
      <c r="E47" s="181"/>
      <c r="F47" s="182">
        <v>487.5</v>
      </c>
      <c r="G47" s="183"/>
      <c r="H47" s="181"/>
      <c r="I47" s="181"/>
      <c r="J47" s="181"/>
      <c r="K47" s="181">
        <v>37</v>
      </c>
      <c r="L47" s="181"/>
      <c r="M47" s="184"/>
    </row>
    <row r="48" spans="2:13" ht="12" customHeight="1" x14ac:dyDescent="0.2">
      <c r="B48" s="886"/>
      <c r="C48" s="196" t="s">
        <v>65</v>
      </c>
      <c r="D48" s="158">
        <f>E48+F48</f>
        <v>353131.6</v>
      </c>
      <c r="E48" s="159">
        <v>129100</v>
      </c>
      <c r="F48" s="160">
        <v>224031.6</v>
      </c>
      <c r="G48" s="197"/>
      <c r="H48" s="159"/>
      <c r="I48" s="159"/>
      <c r="J48" s="159">
        <v>1743</v>
      </c>
      <c r="K48" s="159">
        <v>20267.25</v>
      </c>
      <c r="L48" s="159">
        <v>35</v>
      </c>
      <c r="M48" s="157"/>
    </row>
    <row r="49" spans="2:13" ht="11.25" customHeight="1" x14ac:dyDescent="0.2">
      <c r="B49" s="889"/>
      <c r="C49" s="187" t="s">
        <v>66</v>
      </c>
      <c r="D49" s="188"/>
      <c r="E49" s="165"/>
      <c r="F49" s="166"/>
      <c r="G49" s="167"/>
      <c r="H49" s="165"/>
      <c r="I49" s="165"/>
      <c r="J49" s="165"/>
      <c r="K49" s="165"/>
      <c r="L49" s="165">
        <v>0.28799999999999998</v>
      </c>
      <c r="M49" s="163"/>
    </row>
    <row r="50" spans="2:13" x14ac:dyDescent="0.2">
      <c r="B50" s="47" t="s">
        <v>104</v>
      </c>
      <c r="C50" s="198" t="s">
        <v>51</v>
      </c>
      <c r="D50" s="190">
        <f>E50+F50</f>
        <v>90000</v>
      </c>
      <c r="E50" s="191"/>
      <c r="F50" s="192">
        <v>90000</v>
      </c>
      <c r="G50" s="193"/>
      <c r="H50" s="191"/>
      <c r="I50" s="191"/>
      <c r="J50" s="191"/>
      <c r="K50" s="191">
        <v>1600</v>
      </c>
      <c r="L50" s="191"/>
      <c r="M50" s="194"/>
    </row>
    <row r="51" spans="2:13" x14ac:dyDescent="0.2">
      <c r="B51" s="74" t="s">
        <v>74</v>
      </c>
      <c r="C51" s="199" t="s">
        <v>50</v>
      </c>
      <c r="D51" s="200"/>
      <c r="E51" s="201"/>
      <c r="F51" s="202"/>
      <c r="G51" s="203"/>
      <c r="H51" s="201"/>
      <c r="I51" s="201"/>
      <c r="J51" s="201">
        <v>0.1</v>
      </c>
      <c r="K51" s="201"/>
      <c r="L51" s="201"/>
      <c r="M51" s="204"/>
    </row>
    <row r="52" spans="2:13" x14ac:dyDescent="0.2">
      <c r="B52" s="885" t="s">
        <v>75</v>
      </c>
      <c r="C52" s="174" t="s">
        <v>64</v>
      </c>
      <c r="D52" s="175"/>
      <c r="E52" s="176"/>
      <c r="F52" s="177"/>
      <c r="G52" s="178"/>
      <c r="H52" s="176"/>
      <c r="I52" s="176"/>
      <c r="J52" s="176"/>
      <c r="K52" s="176"/>
      <c r="L52" s="176">
        <v>0.56200000000000006</v>
      </c>
      <c r="M52" s="179"/>
    </row>
    <row r="53" spans="2:13" x14ac:dyDescent="0.2">
      <c r="B53" s="886"/>
      <c r="C53" s="196" t="s">
        <v>65</v>
      </c>
      <c r="D53" s="158"/>
      <c r="E53" s="159"/>
      <c r="F53" s="160"/>
      <c r="G53" s="197"/>
      <c r="H53" s="159"/>
      <c r="I53" s="159"/>
      <c r="J53" s="159">
        <v>270</v>
      </c>
      <c r="K53" s="159"/>
      <c r="L53" s="159"/>
      <c r="M53" s="157"/>
    </row>
    <row r="54" spans="2:13" x14ac:dyDescent="0.2">
      <c r="B54" s="889"/>
      <c r="C54" s="187" t="s">
        <v>66</v>
      </c>
      <c r="D54" s="188"/>
      <c r="E54" s="165"/>
      <c r="F54" s="166"/>
      <c r="G54" s="167"/>
      <c r="H54" s="165"/>
      <c r="I54" s="165"/>
      <c r="J54" s="165"/>
      <c r="K54" s="165"/>
      <c r="L54" s="165">
        <v>0.85</v>
      </c>
      <c r="M54" s="163"/>
    </row>
    <row r="55" spans="2:13" ht="13.5" customHeight="1" x14ac:dyDescent="0.2">
      <c r="B55" s="54" t="s">
        <v>85</v>
      </c>
      <c r="C55" s="180" t="s">
        <v>66</v>
      </c>
      <c r="D55" s="164">
        <f>E55+F55</f>
        <v>3017883</v>
      </c>
      <c r="E55" s="181">
        <v>28890</v>
      </c>
      <c r="F55" s="182">
        <v>2988993</v>
      </c>
      <c r="G55" s="183"/>
      <c r="H55" s="181"/>
      <c r="I55" s="181"/>
      <c r="J55" s="181">
        <v>310</v>
      </c>
      <c r="K55" s="181">
        <v>305000</v>
      </c>
      <c r="L55" s="181">
        <v>96.774000000000001</v>
      </c>
      <c r="M55" s="184"/>
    </row>
    <row r="56" spans="2:13" x14ac:dyDescent="0.2">
      <c r="B56" s="205" t="s">
        <v>76</v>
      </c>
      <c r="C56" s="82" t="s">
        <v>66</v>
      </c>
      <c r="D56" s="206"/>
      <c r="E56" s="207"/>
      <c r="F56" s="208"/>
      <c r="G56" s="209"/>
      <c r="H56" s="207"/>
      <c r="I56" s="207"/>
      <c r="J56" s="207"/>
      <c r="K56" s="207"/>
      <c r="L56" s="207">
        <v>7.6280000000000001</v>
      </c>
      <c r="M56" s="210"/>
    </row>
    <row r="57" spans="2:13" x14ac:dyDescent="0.2">
      <c r="B57" s="205" t="s">
        <v>77</v>
      </c>
      <c r="C57" s="82" t="s">
        <v>66</v>
      </c>
      <c r="D57" s="206"/>
      <c r="E57" s="207"/>
      <c r="F57" s="208"/>
      <c r="G57" s="209"/>
      <c r="H57" s="207"/>
      <c r="I57" s="207"/>
      <c r="J57" s="207"/>
      <c r="K57" s="207"/>
      <c r="L57" s="207">
        <v>3.6</v>
      </c>
      <c r="M57" s="210"/>
    </row>
    <row r="58" spans="2:13" x14ac:dyDescent="0.2">
      <c r="B58" s="205" t="s">
        <v>78</v>
      </c>
      <c r="C58" s="82" t="s">
        <v>66</v>
      </c>
      <c r="D58" s="206"/>
      <c r="E58" s="207"/>
      <c r="F58" s="208"/>
      <c r="G58" s="209"/>
      <c r="H58" s="207"/>
      <c r="I58" s="207"/>
      <c r="J58" s="207"/>
      <c r="K58" s="207"/>
      <c r="L58" s="207">
        <v>6.4249999999999998</v>
      </c>
      <c r="M58" s="210"/>
    </row>
    <row r="59" spans="2:13" x14ac:dyDescent="0.2">
      <c r="B59" s="205" t="s">
        <v>79</v>
      </c>
      <c r="C59" s="82" t="s">
        <v>48</v>
      </c>
      <c r="D59" s="206">
        <f t="shared" ref="D59:D93" si="1">E59+F59</f>
        <v>1200</v>
      </c>
      <c r="E59" s="207"/>
      <c r="F59" s="208">
        <v>1200</v>
      </c>
      <c r="G59" s="209"/>
      <c r="H59" s="207"/>
      <c r="I59" s="207"/>
      <c r="J59" s="207"/>
      <c r="K59" s="207">
        <v>400</v>
      </c>
      <c r="L59" s="207"/>
      <c r="M59" s="210"/>
    </row>
    <row r="60" spans="2:13" x14ac:dyDescent="0.2">
      <c r="B60" s="211" t="s">
        <v>80</v>
      </c>
      <c r="C60" s="99" t="s">
        <v>48</v>
      </c>
      <c r="D60" s="212">
        <f t="shared" si="1"/>
        <v>656235.65</v>
      </c>
      <c r="E60" s="213"/>
      <c r="F60" s="214">
        <v>656235.65</v>
      </c>
      <c r="G60" s="215"/>
      <c r="H60" s="213"/>
      <c r="I60" s="213"/>
      <c r="J60" s="213"/>
      <c r="K60" s="213">
        <v>158788.79999999999</v>
      </c>
      <c r="L60" s="213"/>
      <c r="M60" s="216"/>
    </row>
    <row r="61" spans="2:13" x14ac:dyDescent="0.2">
      <c r="B61" s="205" t="s">
        <v>86</v>
      </c>
      <c r="C61" s="82" t="s">
        <v>48</v>
      </c>
      <c r="D61" s="212">
        <f t="shared" si="1"/>
        <v>5860</v>
      </c>
      <c r="E61" s="207"/>
      <c r="F61" s="208">
        <v>5860</v>
      </c>
      <c r="G61" s="209"/>
      <c r="H61" s="207"/>
      <c r="I61" s="207"/>
      <c r="J61" s="207"/>
      <c r="K61" s="207">
        <v>1610</v>
      </c>
      <c r="L61" s="207"/>
      <c r="M61" s="210"/>
    </row>
    <row r="62" spans="2:13" ht="11.25" customHeight="1" x14ac:dyDescent="0.2">
      <c r="B62" s="885" t="s">
        <v>81</v>
      </c>
      <c r="C62" s="174" t="s">
        <v>58</v>
      </c>
      <c r="D62" s="175">
        <f t="shared" si="1"/>
        <v>1371000</v>
      </c>
      <c r="E62" s="176">
        <v>1371000</v>
      </c>
      <c r="F62" s="177"/>
      <c r="G62" s="178"/>
      <c r="H62" s="176"/>
      <c r="I62" s="176"/>
      <c r="J62" s="176">
        <v>6000</v>
      </c>
      <c r="K62" s="176"/>
      <c r="L62" s="176"/>
      <c r="M62" s="179"/>
    </row>
    <row r="63" spans="2:13" ht="11.25" customHeight="1" x14ac:dyDescent="0.2">
      <c r="B63" s="886"/>
      <c r="C63" s="180" t="s">
        <v>51</v>
      </c>
      <c r="D63" s="164">
        <f t="shared" si="1"/>
        <v>434627.47</v>
      </c>
      <c r="E63" s="181"/>
      <c r="F63" s="182">
        <v>434627.47</v>
      </c>
      <c r="G63" s="183"/>
      <c r="H63" s="181"/>
      <c r="I63" s="181"/>
      <c r="J63" s="181"/>
      <c r="K63" s="181">
        <v>44410</v>
      </c>
      <c r="L63" s="181"/>
      <c r="M63" s="184"/>
    </row>
    <row r="64" spans="2:13" ht="11.25" customHeight="1" x14ac:dyDescent="0.2">
      <c r="B64" s="886"/>
      <c r="C64" s="180" t="s">
        <v>66</v>
      </c>
      <c r="D64" s="164">
        <f t="shared" si="1"/>
        <v>17347307.289999999</v>
      </c>
      <c r="E64" s="181">
        <v>1809178</v>
      </c>
      <c r="F64" s="182">
        <v>15538129.289999999</v>
      </c>
      <c r="G64" s="183"/>
      <c r="H64" s="181"/>
      <c r="I64" s="181"/>
      <c r="J64" s="181">
        <v>9750</v>
      </c>
      <c r="K64" s="181">
        <v>2979778.14</v>
      </c>
      <c r="L64" s="181"/>
      <c r="M64" s="184"/>
    </row>
    <row r="65" spans="1:13" x14ac:dyDescent="0.2">
      <c r="B65" s="886"/>
      <c r="C65" s="180" t="s">
        <v>73</v>
      </c>
      <c r="D65" s="164">
        <f t="shared" si="1"/>
        <v>4908863</v>
      </c>
      <c r="E65" s="181">
        <v>4908863</v>
      </c>
      <c r="F65" s="182"/>
      <c r="G65" s="183"/>
      <c r="H65" s="181"/>
      <c r="I65" s="181"/>
      <c r="J65" s="181">
        <v>21805.731</v>
      </c>
      <c r="K65" s="181"/>
      <c r="L65" s="181"/>
      <c r="M65" s="184"/>
    </row>
    <row r="66" spans="1:13" x14ac:dyDescent="0.2">
      <c r="B66" s="886"/>
      <c r="C66" s="180" t="s">
        <v>48</v>
      </c>
      <c r="D66" s="164">
        <f t="shared" si="1"/>
        <v>28022506.280000001</v>
      </c>
      <c r="E66" s="181">
        <v>3361545.07</v>
      </c>
      <c r="F66" s="182">
        <v>24660961.210000001</v>
      </c>
      <c r="G66" s="183"/>
      <c r="H66" s="181"/>
      <c r="I66" s="181"/>
      <c r="J66" s="181">
        <v>16437.023000000001</v>
      </c>
      <c r="K66" s="181">
        <v>3545202.37</v>
      </c>
      <c r="L66" s="181"/>
      <c r="M66" s="184"/>
    </row>
    <row r="67" spans="1:13" x14ac:dyDescent="0.2">
      <c r="B67" s="886"/>
      <c r="C67" s="180" t="s">
        <v>69</v>
      </c>
      <c r="D67" s="164">
        <f t="shared" si="1"/>
        <v>27528540</v>
      </c>
      <c r="E67" s="181">
        <v>383635</v>
      </c>
      <c r="F67" s="182">
        <v>27144905</v>
      </c>
      <c r="G67" s="183"/>
      <c r="H67" s="181"/>
      <c r="I67" s="181"/>
      <c r="J67" s="181">
        <v>1096.0999999999999</v>
      </c>
      <c r="K67" s="181">
        <v>4477843</v>
      </c>
      <c r="L67" s="181"/>
      <c r="M67" s="184"/>
    </row>
    <row r="68" spans="1:13" x14ac:dyDescent="0.2">
      <c r="B68" s="886"/>
      <c r="C68" s="180" t="s">
        <v>68</v>
      </c>
      <c r="D68" s="164">
        <f t="shared" si="1"/>
        <v>24780063.549999997</v>
      </c>
      <c r="E68" s="181"/>
      <c r="F68" s="182">
        <v>24780063.549999997</v>
      </c>
      <c r="G68" s="183"/>
      <c r="H68" s="181"/>
      <c r="I68" s="181"/>
      <c r="J68" s="181"/>
      <c r="K68" s="181">
        <v>3898275.91</v>
      </c>
      <c r="L68" s="181"/>
      <c r="M68" s="184"/>
    </row>
    <row r="69" spans="1:13" x14ac:dyDescent="0.2">
      <c r="B69" s="205" t="s">
        <v>105</v>
      </c>
      <c r="C69" s="82" t="s">
        <v>65</v>
      </c>
      <c r="D69" s="206">
        <f t="shared" si="1"/>
        <v>1300</v>
      </c>
      <c r="E69" s="207"/>
      <c r="F69" s="208">
        <v>1300</v>
      </c>
      <c r="G69" s="209"/>
      <c r="H69" s="207"/>
      <c r="I69" s="207"/>
      <c r="J69" s="207"/>
      <c r="K69" s="207">
        <v>130</v>
      </c>
      <c r="L69" s="207"/>
      <c r="M69" s="210"/>
    </row>
    <row r="70" spans="1:13" x14ac:dyDescent="0.2">
      <c r="A70" s="217"/>
      <c r="B70" s="218" t="s">
        <v>83</v>
      </c>
      <c r="C70" s="111" t="s">
        <v>48</v>
      </c>
      <c r="D70" s="219">
        <f t="shared" si="1"/>
        <v>37800</v>
      </c>
      <c r="E70" s="220">
        <v>37800</v>
      </c>
      <c r="F70" s="221"/>
      <c r="G70" s="222"/>
      <c r="H70" s="220"/>
      <c r="I70" s="220"/>
      <c r="J70" s="220">
        <v>10.09</v>
      </c>
      <c r="K70" s="220"/>
      <c r="L70" s="220"/>
      <c r="M70" s="223"/>
    </row>
    <row r="71" spans="1:13" x14ac:dyDescent="0.2">
      <c r="A71" s="217"/>
      <c r="B71" s="907" t="s">
        <v>84</v>
      </c>
      <c r="C71" s="174" t="s">
        <v>58</v>
      </c>
      <c r="D71" s="175">
        <f t="shared" si="1"/>
        <v>1151.6099999999999</v>
      </c>
      <c r="E71" s="176"/>
      <c r="F71" s="177">
        <v>1151.6099999999999</v>
      </c>
      <c r="G71" s="178"/>
      <c r="H71" s="176"/>
      <c r="I71" s="176"/>
      <c r="J71" s="176"/>
      <c r="K71" s="176">
        <v>250</v>
      </c>
      <c r="L71" s="176"/>
      <c r="M71" s="179"/>
    </row>
    <row r="72" spans="1:13" x14ac:dyDescent="0.2">
      <c r="A72" s="217"/>
      <c r="B72" s="908"/>
      <c r="C72" s="174" t="s">
        <v>66</v>
      </c>
      <c r="D72" s="175">
        <f t="shared" si="1"/>
        <v>2200789.4300000002</v>
      </c>
      <c r="E72" s="176"/>
      <c r="F72" s="177">
        <v>2200789.4300000002</v>
      </c>
      <c r="G72" s="178"/>
      <c r="H72" s="176"/>
      <c r="I72" s="176"/>
      <c r="J72" s="176"/>
      <c r="K72" s="176">
        <v>481056.07</v>
      </c>
      <c r="L72" s="176"/>
      <c r="M72" s="179"/>
    </row>
    <row r="73" spans="1:13" x14ac:dyDescent="0.2">
      <c r="A73" s="217"/>
      <c r="B73" s="908"/>
      <c r="C73" s="180" t="s">
        <v>48</v>
      </c>
      <c r="D73" s="164">
        <f t="shared" si="1"/>
        <v>41850.29</v>
      </c>
      <c r="E73" s="181">
        <v>33600</v>
      </c>
      <c r="F73" s="182">
        <v>8250.2900000000009</v>
      </c>
      <c r="G73" s="183"/>
      <c r="H73" s="181"/>
      <c r="I73" s="181"/>
      <c r="J73" s="181">
        <v>120</v>
      </c>
      <c r="K73" s="181">
        <v>1978</v>
      </c>
      <c r="L73" s="181"/>
      <c r="M73" s="184"/>
    </row>
    <row r="74" spans="1:13" x14ac:dyDescent="0.2">
      <c r="A74" s="217"/>
      <c r="B74" s="909"/>
      <c r="C74" s="187" t="s">
        <v>69</v>
      </c>
      <c r="D74" s="188">
        <f t="shared" si="1"/>
        <v>321038.44</v>
      </c>
      <c r="E74" s="165">
        <v>321038.44</v>
      </c>
      <c r="F74" s="166"/>
      <c r="G74" s="167"/>
      <c r="H74" s="165"/>
      <c r="I74" s="165"/>
      <c r="J74" s="165">
        <v>859</v>
      </c>
      <c r="K74" s="165"/>
      <c r="L74" s="165"/>
      <c r="M74" s="163"/>
    </row>
    <row r="75" spans="1:13" x14ac:dyDescent="0.2">
      <c r="A75" s="217"/>
      <c r="B75" s="218" t="s">
        <v>87</v>
      </c>
      <c r="C75" s="82" t="s">
        <v>56</v>
      </c>
      <c r="D75" s="206">
        <f t="shared" si="1"/>
        <v>2319938.1</v>
      </c>
      <c r="E75" s="207">
        <v>348226.5</v>
      </c>
      <c r="F75" s="208">
        <v>1971711.6</v>
      </c>
      <c r="G75" s="209"/>
      <c r="H75" s="207"/>
      <c r="I75" s="207"/>
      <c r="J75" s="207">
        <v>232.15100000000001</v>
      </c>
      <c r="K75" s="207">
        <v>228133</v>
      </c>
      <c r="L75" s="207"/>
      <c r="M75" s="210"/>
    </row>
    <row r="76" spans="1:13" x14ac:dyDescent="0.2">
      <c r="B76" s="205" t="s">
        <v>92</v>
      </c>
      <c r="C76" s="82" t="s">
        <v>48</v>
      </c>
      <c r="D76" s="206">
        <f t="shared" si="1"/>
        <v>6143.75</v>
      </c>
      <c r="E76" s="207"/>
      <c r="F76" s="208">
        <v>6143.75</v>
      </c>
      <c r="G76" s="209"/>
      <c r="H76" s="207"/>
      <c r="I76" s="207"/>
      <c r="J76" s="207"/>
      <c r="K76" s="207">
        <v>1684</v>
      </c>
      <c r="L76" s="207"/>
      <c r="M76" s="210"/>
    </row>
    <row r="77" spans="1:13" ht="11.25" customHeight="1" x14ac:dyDescent="0.2">
      <c r="B77" s="886" t="s">
        <v>93</v>
      </c>
      <c r="C77" s="174" t="s">
        <v>58</v>
      </c>
      <c r="D77" s="175">
        <f t="shared" si="1"/>
        <v>3032515</v>
      </c>
      <c r="E77" s="176">
        <v>3032515</v>
      </c>
      <c r="F77" s="177"/>
      <c r="G77" s="178"/>
      <c r="H77" s="176"/>
      <c r="I77" s="176"/>
      <c r="J77" s="176">
        <v>13000</v>
      </c>
      <c r="K77" s="176"/>
      <c r="L77" s="176"/>
      <c r="M77" s="179"/>
    </row>
    <row r="78" spans="1:13" ht="11.25" customHeight="1" x14ac:dyDescent="0.2">
      <c r="B78" s="886"/>
      <c r="C78" s="180" t="s">
        <v>51</v>
      </c>
      <c r="D78" s="164">
        <f t="shared" si="1"/>
        <v>6809355</v>
      </c>
      <c r="E78" s="181"/>
      <c r="F78" s="182">
        <v>6809355</v>
      </c>
      <c r="G78" s="183"/>
      <c r="H78" s="181"/>
      <c r="I78" s="181"/>
      <c r="J78" s="181"/>
      <c r="K78" s="181">
        <v>2728047</v>
      </c>
      <c r="L78" s="181"/>
      <c r="M78" s="184"/>
    </row>
    <row r="79" spans="1:13" ht="11.25" customHeight="1" x14ac:dyDescent="0.2">
      <c r="B79" s="886"/>
      <c r="C79" s="180" t="s">
        <v>66</v>
      </c>
      <c r="D79" s="164">
        <f t="shared" si="1"/>
        <v>41181033.250000007</v>
      </c>
      <c r="E79" s="181">
        <v>5798622</v>
      </c>
      <c r="F79" s="182">
        <v>35382411.250000007</v>
      </c>
      <c r="G79" s="183"/>
      <c r="H79" s="181"/>
      <c r="I79" s="181"/>
      <c r="J79" s="181">
        <v>30770</v>
      </c>
      <c r="K79" s="181">
        <v>8113367.2300000004</v>
      </c>
      <c r="L79" s="181"/>
      <c r="M79" s="184"/>
    </row>
    <row r="80" spans="1:13" x14ac:dyDescent="0.2">
      <c r="B80" s="886"/>
      <c r="C80" s="180" t="s">
        <v>73</v>
      </c>
      <c r="D80" s="164">
        <f t="shared" si="1"/>
        <v>10121925</v>
      </c>
      <c r="E80" s="181">
        <v>10121925</v>
      </c>
      <c r="F80" s="182"/>
      <c r="G80" s="183"/>
      <c r="H80" s="181"/>
      <c r="I80" s="181"/>
      <c r="J80" s="181">
        <v>28781.682000000001</v>
      </c>
      <c r="K80" s="181"/>
      <c r="L80" s="181"/>
      <c r="M80" s="184"/>
    </row>
    <row r="81" spans="2:14" x14ac:dyDescent="0.2">
      <c r="B81" s="886"/>
      <c r="C81" s="180" t="s">
        <v>48</v>
      </c>
      <c r="D81" s="164">
        <f t="shared" si="1"/>
        <v>10365147.210000001</v>
      </c>
      <c r="E81" s="181">
        <v>1521702.75</v>
      </c>
      <c r="F81" s="182">
        <v>8843444.4600000009</v>
      </c>
      <c r="G81" s="183"/>
      <c r="H81" s="181"/>
      <c r="I81" s="181"/>
      <c r="J81" s="181">
        <v>6406.335</v>
      </c>
      <c r="K81" s="181">
        <v>1774627.15</v>
      </c>
      <c r="L81" s="181"/>
      <c r="M81" s="184"/>
    </row>
    <row r="82" spans="2:14" x14ac:dyDescent="0.2">
      <c r="B82" s="886"/>
      <c r="C82" s="180" t="s">
        <v>69</v>
      </c>
      <c r="D82" s="164">
        <f t="shared" si="1"/>
        <v>20204629.350000001</v>
      </c>
      <c r="E82" s="181">
        <v>1967764.35</v>
      </c>
      <c r="F82" s="182">
        <v>18236865</v>
      </c>
      <c r="G82" s="183"/>
      <c r="H82" s="181"/>
      <c r="I82" s="181"/>
      <c r="J82" s="181">
        <v>7538</v>
      </c>
      <c r="K82" s="181">
        <v>4149872</v>
      </c>
      <c r="L82" s="181"/>
      <c r="M82" s="184"/>
    </row>
    <row r="83" spans="2:14" x14ac:dyDescent="0.2">
      <c r="B83" s="886"/>
      <c r="C83" s="187" t="s">
        <v>68</v>
      </c>
      <c r="D83" s="188">
        <f t="shared" si="1"/>
        <v>7652809.1500000004</v>
      </c>
      <c r="E83" s="165"/>
      <c r="F83" s="166">
        <v>7652809.1500000004</v>
      </c>
      <c r="G83" s="167"/>
      <c r="H83" s="165"/>
      <c r="I83" s="165"/>
      <c r="J83" s="165"/>
      <c r="K83" s="165">
        <v>2131304</v>
      </c>
      <c r="L83" s="165"/>
      <c r="M83" s="163"/>
    </row>
    <row r="84" spans="2:14" x14ac:dyDescent="0.2">
      <c r="B84" s="47" t="s">
        <v>94</v>
      </c>
      <c r="C84" s="198" t="s">
        <v>48</v>
      </c>
      <c r="D84" s="224">
        <f t="shared" si="1"/>
        <v>60611</v>
      </c>
      <c r="E84" s="191"/>
      <c r="F84" s="225">
        <v>60611</v>
      </c>
      <c r="G84" s="193"/>
      <c r="H84" s="191"/>
      <c r="I84" s="191"/>
      <c r="J84" s="191"/>
      <c r="K84" s="191">
        <v>9100</v>
      </c>
      <c r="L84" s="191"/>
      <c r="M84" s="194"/>
    </row>
    <row r="85" spans="2:14" ht="12.75" customHeight="1" x14ac:dyDescent="0.2">
      <c r="B85" s="885" t="s">
        <v>95</v>
      </c>
      <c r="C85" s="174" t="s">
        <v>51</v>
      </c>
      <c r="D85" s="175">
        <f t="shared" si="1"/>
        <v>25101277</v>
      </c>
      <c r="E85" s="176"/>
      <c r="F85" s="177">
        <v>25101277</v>
      </c>
      <c r="G85" s="178"/>
      <c r="H85" s="176"/>
      <c r="I85" s="176"/>
      <c r="J85" s="176"/>
      <c r="K85" s="176">
        <v>1215051</v>
      </c>
      <c r="L85" s="176"/>
      <c r="M85" s="179"/>
    </row>
    <row r="86" spans="2:14" x14ac:dyDescent="0.2">
      <c r="B86" s="886"/>
      <c r="C86" s="180" t="s">
        <v>48</v>
      </c>
      <c r="D86" s="164">
        <f t="shared" si="1"/>
        <v>8159012.5</v>
      </c>
      <c r="E86" s="181"/>
      <c r="F86" s="182">
        <v>8159012.5</v>
      </c>
      <c r="G86" s="183"/>
      <c r="H86" s="181"/>
      <c r="I86" s="181"/>
      <c r="J86" s="181"/>
      <c r="K86" s="181">
        <v>652721</v>
      </c>
      <c r="L86" s="181"/>
      <c r="M86" s="184"/>
    </row>
    <row r="87" spans="2:14" x14ac:dyDescent="0.2">
      <c r="B87" s="887"/>
      <c r="C87" s="187" t="s">
        <v>69</v>
      </c>
      <c r="D87" s="188">
        <f t="shared" si="1"/>
        <v>19472753</v>
      </c>
      <c r="E87" s="165"/>
      <c r="F87" s="166">
        <v>19472753</v>
      </c>
      <c r="G87" s="167"/>
      <c r="H87" s="165"/>
      <c r="I87" s="165"/>
      <c r="J87" s="165"/>
      <c r="K87" s="165">
        <v>1034810</v>
      </c>
      <c r="L87" s="165"/>
      <c r="M87" s="163"/>
    </row>
    <row r="88" spans="2:14" x14ac:dyDescent="0.2">
      <c r="B88" s="885" t="s">
        <v>97</v>
      </c>
      <c r="C88" s="174" t="s">
        <v>56</v>
      </c>
      <c r="D88" s="175">
        <f t="shared" si="1"/>
        <v>6137194</v>
      </c>
      <c r="E88" s="176">
        <v>2201200</v>
      </c>
      <c r="F88" s="177">
        <v>3935994</v>
      </c>
      <c r="G88" s="178"/>
      <c r="H88" s="176"/>
      <c r="I88" s="176">
        <v>1834</v>
      </c>
      <c r="J88" s="176"/>
      <c r="K88" s="176">
        <v>395551</v>
      </c>
      <c r="L88" s="176"/>
      <c r="M88" s="179"/>
    </row>
    <row r="89" spans="2:14" x14ac:dyDescent="0.2">
      <c r="B89" s="886"/>
      <c r="C89" s="196" t="s">
        <v>48</v>
      </c>
      <c r="D89" s="158">
        <f t="shared" si="1"/>
        <v>1077036.48</v>
      </c>
      <c r="E89" s="159">
        <v>954680.27</v>
      </c>
      <c r="F89" s="160">
        <v>122356.21</v>
      </c>
      <c r="G89" s="197"/>
      <c r="H89" s="159"/>
      <c r="I89" s="159"/>
      <c r="J89" s="159">
        <v>1243.748</v>
      </c>
      <c r="K89" s="159">
        <v>13890</v>
      </c>
      <c r="L89" s="159"/>
      <c r="M89" s="157"/>
    </row>
    <row r="90" spans="2:14" x14ac:dyDescent="0.2">
      <c r="B90" s="887"/>
      <c r="C90" s="187" t="s">
        <v>68</v>
      </c>
      <c r="D90" s="188">
        <f t="shared" si="1"/>
        <v>314728.61</v>
      </c>
      <c r="E90" s="165"/>
      <c r="F90" s="166">
        <v>314728.61</v>
      </c>
      <c r="G90" s="167"/>
      <c r="H90" s="165"/>
      <c r="I90" s="165"/>
      <c r="J90" s="165"/>
      <c r="K90" s="165">
        <v>30508</v>
      </c>
      <c r="L90" s="165"/>
      <c r="M90" s="163"/>
    </row>
    <row r="91" spans="2:14" ht="11.25" customHeight="1" x14ac:dyDescent="0.2">
      <c r="B91" s="888" t="s">
        <v>98</v>
      </c>
      <c r="C91" s="174" t="s">
        <v>56</v>
      </c>
      <c r="D91" s="175">
        <f t="shared" si="1"/>
        <v>59064011.810000002</v>
      </c>
      <c r="E91" s="176">
        <v>5947166.5</v>
      </c>
      <c r="F91" s="177">
        <v>53116845.310000002</v>
      </c>
      <c r="G91" s="178"/>
      <c r="H91" s="176"/>
      <c r="I91" s="176">
        <v>252469.79</v>
      </c>
      <c r="J91" s="176">
        <v>1524.03</v>
      </c>
      <c r="K91" s="176">
        <v>6771951</v>
      </c>
      <c r="L91" s="176"/>
      <c r="M91" s="179"/>
    </row>
    <row r="92" spans="2:14" ht="11.25" customHeight="1" x14ac:dyDescent="0.2">
      <c r="B92" s="889"/>
      <c r="C92" s="199" t="s">
        <v>58</v>
      </c>
      <c r="D92" s="200">
        <f t="shared" si="1"/>
        <v>1088485.24</v>
      </c>
      <c r="E92" s="201"/>
      <c r="F92" s="202">
        <v>1088485.24</v>
      </c>
      <c r="G92" s="203"/>
      <c r="H92" s="201"/>
      <c r="I92" s="201"/>
      <c r="J92" s="201"/>
      <c r="K92" s="201">
        <v>128175</v>
      </c>
      <c r="L92" s="201"/>
      <c r="M92" s="204"/>
    </row>
    <row r="93" spans="2:14" ht="12.75" customHeight="1" thickBot="1" x14ac:dyDescent="0.25">
      <c r="B93" s="127" t="s">
        <v>99</v>
      </c>
      <c r="C93" s="174" t="s">
        <v>48</v>
      </c>
      <c r="D93" s="175">
        <f t="shared" si="1"/>
        <v>600</v>
      </c>
      <c r="E93" s="176"/>
      <c r="F93" s="177">
        <v>600</v>
      </c>
      <c r="G93" s="178"/>
      <c r="H93" s="176"/>
      <c r="I93" s="176"/>
      <c r="J93" s="176"/>
      <c r="K93" s="176">
        <v>600</v>
      </c>
      <c r="L93" s="176"/>
      <c r="M93" s="179"/>
    </row>
    <row r="94" spans="2:14" ht="14.25" thickTop="1" thickBot="1" x14ac:dyDescent="0.25">
      <c r="B94" s="839" t="s">
        <v>100</v>
      </c>
      <c r="C94" s="840"/>
      <c r="D94" s="128">
        <f t="shared" ref="D94:M94" si="2">SUM(D5:D93)</f>
        <v>392918332.86000001</v>
      </c>
      <c r="E94" s="149">
        <f t="shared" si="2"/>
        <v>59583609.060000002</v>
      </c>
      <c r="F94" s="150">
        <f t="shared" si="2"/>
        <v>333334723.80000001</v>
      </c>
      <c r="G94" s="151">
        <f t="shared" si="2"/>
        <v>437633.4</v>
      </c>
      <c r="H94" s="151">
        <f t="shared" si="2"/>
        <v>32111.58</v>
      </c>
      <c r="I94" s="151">
        <f t="shared" si="2"/>
        <v>272643.25</v>
      </c>
      <c r="J94" s="151">
        <f t="shared" si="2"/>
        <v>174636.48399999997</v>
      </c>
      <c r="K94" s="151">
        <f t="shared" si="2"/>
        <v>61263208.500000007</v>
      </c>
      <c r="L94" s="151">
        <f t="shared" si="2"/>
        <v>1288.9379999999996</v>
      </c>
      <c r="M94" s="151">
        <f t="shared" si="2"/>
        <v>5.5069999999999997</v>
      </c>
      <c r="N94" s="226"/>
    </row>
    <row r="95" spans="2:14" ht="14.25" thickTop="1" thickBot="1" x14ac:dyDescent="0.25">
      <c r="B95" s="841" t="s">
        <v>101</v>
      </c>
      <c r="C95" s="842"/>
      <c r="D95" s="130">
        <v>492864820.29000002</v>
      </c>
      <c r="E95" s="131">
        <v>60977413.329999998</v>
      </c>
      <c r="F95" s="132">
        <v>431887406.95999992</v>
      </c>
      <c r="G95" s="133">
        <v>437633.4</v>
      </c>
      <c r="H95" s="134">
        <v>32111.58</v>
      </c>
      <c r="I95" s="131">
        <v>288073.01</v>
      </c>
      <c r="J95" s="131">
        <v>356413.06800000003</v>
      </c>
      <c r="K95" s="131">
        <v>226311403.17999992</v>
      </c>
      <c r="L95" s="132">
        <v>3448.9380000000001</v>
      </c>
      <c r="M95" s="135">
        <v>7.5069999999999997</v>
      </c>
    </row>
    <row r="96" spans="2:14" ht="13.5" thickTop="1" x14ac:dyDescent="0.2">
      <c r="B96" s="136"/>
      <c r="C96" s="136"/>
      <c r="D96" s="137"/>
      <c r="E96" s="137"/>
      <c r="F96" s="137"/>
      <c r="G96" s="137"/>
      <c r="H96" s="137"/>
      <c r="I96" s="137"/>
      <c r="J96" s="137"/>
      <c r="K96" s="137"/>
      <c r="L96" s="137"/>
      <c r="M96" s="137"/>
    </row>
    <row r="97" spans="2:2" x14ac:dyDescent="0.2">
      <c r="B97" s="153" t="s">
        <v>102</v>
      </c>
    </row>
  </sheetData>
  <mergeCells count="20">
    <mergeCell ref="B52:B54"/>
    <mergeCell ref="B3:B4"/>
    <mergeCell ref="C3:C4"/>
    <mergeCell ref="D3:F3"/>
    <mergeCell ref="G3:M3"/>
    <mergeCell ref="B5:B6"/>
    <mergeCell ref="B7:B9"/>
    <mergeCell ref="B10:B14"/>
    <mergeCell ref="B15:B26"/>
    <mergeCell ref="B27:B40"/>
    <mergeCell ref="B42:B45"/>
    <mergeCell ref="B46:B49"/>
    <mergeCell ref="B94:C94"/>
    <mergeCell ref="B95:C95"/>
    <mergeCell ref="B62:B68"/>
    <mergeCell ref="B71:B74"/>
    <mergeCell ref="B77:B83"/>
    <mergeCell ref="B85:B87"/>
    <mergeCell ref="B88:B90"/>
    <mergeCell ref="B91:B92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"/>
  <sheetViews>
    <sheetView showGridLines="0" topLeftCell="A7" zoomScale="70" zoomScaleNormal="70" zoomScaleSheetLayoutView="4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8.140625" style="239" customWidth="1"/>
    <col min="3" max="3" width="26.710937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8.140625" style="230" customWidth="1"/>
    <col min="259" max="259" width="26.710937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8.140625" style="230" customWidth="1"/>
    <col min="515" max="515" width="26.710937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8.140625" style="230" customWidth="1"/>
    <col min="771" max="771" width="26.710937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8.140625" style="230" customWidth="1"/>
    <col min="1027" max="1027" width="26.710937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8.140625" style="230" customWidth="1"/>
    <col min="1283" max="1283" width="26.710937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8.140625" style="230" customWidth="1"/>
    <col min="1539" max="1539" width="26.710937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8.140625" style="230" customWidth="1"/>
    <col min="1795" max="1795" width="26.710937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8.140625" style="230" customWidth="1"/>
    <col min="2051" max="2051" width="26.710937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8.140625" style="230" customWidth="1"/>
    <col min="2307" max="2307" width="26.710937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8.140625" style="230" customWidth="1"/>
    <col min="2563" max="2563" width="26.710937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8.140625" style="230" customWidth="1"/>
    <col min="2819" max="2819" width="26.710937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8.140625" style="230" customWidth="1"/>
    <col min="3075" max="3075" width="26.710937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8.140625" style="230" customWidth="1"/>
    <col min="3331" max="3331" width="26.710937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8.140625" style="230" customWidth="1"/>
    <col min="3587" max="3587" width="26.710937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8.140625" style="230" customWidth="1"/>
    <col min="3843" max="3843" width="26.710937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8.140625" style="230" customWidth="1"/>
    <col min="4099" max="4099" width="26.710937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8.140625" style="230" customWidth="1"/>
    <col min="4355" max="4355" width="26.710937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8.140625" style="230" customWidth="1"/>
    <col min="4611" max="4611" width="26.710937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8.140625" style="230" customWidth="1"/>
    <col min="4867" max="4867" width="26.710937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8.140625" style="230" customWidth="1"/>
    <col min="5123" max="5123" width="26.710937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8.140625" style="230" customWidth="1"/>
    <col min="5379" max="5379" width="26.710937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8.140625" style="230" customWidth="1"/>
    <col min="5635" max="5635" width="26.710937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8.140625" style="230" customWidth="1"/>
    <col min="5891" max="5891" width="26.710937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8.140625" style="230" customWidth="1"/>
    <col min="6147" max="6147" width="26.710937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8.140625" style="230" customWidth="1"/>
    <col min="6403" max="6403" width="26.710937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8.140625" style="230" customWidth="1"/>
    <col min="6659" max="6659" width="26.710937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8.140625" style="230" customWidth="1"/>
    <col min="6915" max="6915" width="26.710937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8.140625" style="230" customWidth="1"/>
    <col min="7171" max="7171" width="26.710937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8.140625" style="230" customWidth="1"/>
    <col min="7427" max="7427" width="26.710937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8.140625" style="230" customWidth="1"/>
    <col min="7683" max="7683" width="26.710937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8.140625" style="230" customWidth="1"/>
    <col min="7939" max="7939" width="26.710937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8.140625" style="230" customWidth="1"/>
    <col min="8195" max="8195" width="26.710937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8.140625" style="230" customWidth="1"/>
    <col min="8451" max="8451" width="26.710937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8.140625" style="230" customWidth="1"/>
    <col min="8707" max="8707" width="26.710937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8.140625" style="230" customWidth="1"/>
    <col min="8963" max="8963" width="26.710937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8.140625" style="230" customWidth="1"/>
    <col min="9219" max="9219" width="26.710937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8.140625" style="230" customWidth="1"/>
    <col min="9475" max="9475" width="26.710937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8.140625" style="230" customWidth="1"/>
    <col min="9731" max="9731" width="26.710937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8.140625" style="230" customWidth="1"/>
    <col min="9987" max="9987" width="26.710937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8.140625" style="230" customWidth="1"/>
    <col min="10243" max="10243" width="26.710937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8.140625" style="230" customWidth="1"/>
    <col min="10499" max="10499" width="26.710937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8.140625" style="230" customWidth="1"/>
    <col min="10755" max="10755" width="26.710937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8.140625" style="230" customWidth="1"/>
    <col min="11011" max="11011" width="26.710937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8.140625" style="230" customWidth="1"/>
    <col min="11267" max="11267" width="26.710937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8.140625" style="230" customWidth="1"/>
    <col min="11523" max="11523" width="26.710937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8.140625" style="230" customWidth="1"/>
    <col min="11779" max="11779" width="26.710937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8.140625" style="230" customWidth="1"/>
    <col min="12035" max="12035" width="26.710937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8.140625" style="230" customWidth="1"/>
    <col min="12291" max="12291" width="26.710937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8.140625" style="230" customWidth="1"/>
    <col min="12547" max="12547" width="26.710937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8.140625" style="230" customWidth="1"/>
    <col min="12803" max="12803" width="26.710937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8.140625" style="230" customWidth="1"/>
    <col min="13059" max="13059" width="26.710937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8.140625" style="230" customWidth="1"/>
    <col min="13315" max="13315" width="26.710937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8.140625" style="230" customWidth="1"/>
    <col min="13571" max="13571" width="26.710937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8.140625" style="230" customWidth="1"/>
    <col min="13827" max="13827" width="26.710937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8.140625" style="230" customWidth="1"/>
    <col min="14083" max="14083" width="26.710937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8.140625" style="230" customWidth="1"/>
    <col min="14339" max="14339" width="26.710937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8.140625" style="230" customWidth="1"/>
    <col min="14595" max="14595" width="26.710937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8.140625" style="230" customWidth="1"/>
    <col min="14851" max="14851" width="26.710937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8.140625" style="230" customWidth="1"/>
    <col min="15107" max="15107" width="26.710937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8.140625" style="230" customWidth="1"/>
    <col min="15363" max="15363" width="26.710937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8.140625" style="230" customWidth="1"/>
    <col min="15619" max="15619" width="26.710937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8.140625" style="230" customWidth="1"/>
    <col min="15875" max="15875" width="26.710937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8.140625" style="230" customWidth="1"/>
    <col min="16131" max="16131" width="26.710937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152" t="s">
        <v>107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826" t="s">
        <v>34</v>
      </c>
      <c r="E3" s="827"/>
      <c r="F3" s="828"/>
      <c r="G3" s="829" t="s">
        <v>35</v>
      </c>
      <c r="H3" s="827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17" t="s">
        <v>44</v>
      </c>
      <c r="M4" s="18" t="s">
        <v>45</v>
      </c>
    </row>
    <row r="5" spans="2:18" ht="13.5" thickTop="1" x14ac:dyDescent="0.2">
      <c r="B5" s="901" t="s">
        <v>46</v>
      </c>
      <c r="C5" s="157" t="s">
        <v>47</v>
      </c>
      <c r="D5" s="158">
        <f>E5+F5</f>
        <v>607397</v>
      </c>
      <c r="E5" s="159">
        <v>585452</v>
      </c>
      <c r="F5" s="160">
        <v>21945</v>
      </c>
      <c r="G5" s="161"/>
      <c r="H5" s="162">
        <v>1442</v>
      </c>
      <c r="I5" s="159"/>
      <c r="J5" s="159"/>
      <c r="K5" s="159">
        <v>2310</v>
      </c>
      <c r="L5" s="159"/>
      <c r="M5" s="157"/>
    </row>
    <row r="6" spans="2:18" x14ac:dyDescent="0.2">
      <c r="B6" s="904"/>
      <c r="C6" s="163" t="s">
        <v>48</v>
      </c>
      <c r="D6" s="164">
        <f t="shared" ref="D6:D69" si="0">E6+F6</f>
        <v>865074</v>
      </c>
      <c r="E6" s="165">
        <v>623690</v>
      </c>
      <c r="F6" s="166">
        <v>241384</v>
      </c>
      <c r="G6" s="167"/>
      <c r="H6" s="165">
        <v>693</v>
      </c>
      <c r="I6" s="165"/>
      <c r="J6" s="165"/>
      <c r="K6" s="165">
        <v>10971</v>
      </c>
      <c r="L6" s="165"/>
      <c r="M6" s="163"/>
    </row>
    <row r="7" spans="2:18" ht="12" customHeight="1" x14ac:dyDescent="0.2">
      <c r="B7" s="885" t="s">
        <v>49</v>
      </c>
      <c r="C7" s="168" t="s">
        <v>50</v>
      </c>
      <c r="D7" s="169">
        <f t="shared" si="0"/>
        <v>350000</v>
      </c>
      <c r="E7" s="170"/>
      <c r="F7" s="171">
        <v>350000</v>
      </c>
      <c r="G7" s="172"/>
      <c r="H7" s="170"/>
      <c r="I7" s="170"/>
      <c r="J7" s="170"/>
      <c r="K7" s="170">
        <v>70000</v>
      </c>
      <c r="L7" s="170"/>
      <c r="M7" s="173"/>
    </row>
    <row r="8" spans="2:18" ht="12" customHeight="1" x14ac:dyDescent="0.2">
      <c r="B8" s="886"/>
      <c r="C8" s="174" t="s">
        <v>51</v>
      </c>
      <c r="D8" s="175">
        <f t="shared" si="0"/>
        <v>39680</v>
      </c>
      <c r="E8" s="176"/>
      <c r="F8" s="177">
        <v>39680</v>
      </c>
      <c r="G8" s="178"/>
      <c r="H8" s="176">
        <v>894.1</v>
      </c>
      <c r="I8" s="176"/>
      <c r="J8" s="176"/>
      <c r="K8" s="176">
        <v>6050</v>
      </c>
      <c r="L8" s="176"/>
      <c r="M8" s="179"/>
    </row>
    <row r="9" spans="2:18" ht="11.25" customHeight="1" x14ac:dyDescent="0.2">
      <c r="B9" s="886"/>
      <c r="C9" s="180" t="s">
        <v>48</v>
      </c>
      <c r="D9" s="164">
        <f t="shared" si="0"/>
        <v>12704</v>
      </c>
      <c r="E9" s="181"/>
      <c r="F9" s="182">
        <v>12704</v>
      </c>
      <c r="G9" s="183"/>
      <c r="H9" s="181"/>
      <c r="I9" s="181"/>
      <c r="J9" s="181"/>
      <c r="K9" s="181">
        <v>577.47</v>
      </c>
      <c r="L9" s="181"/>
      <c r="M9" s="184"/>
    </row>
    <row r="10" spans="2:18" ht="12" customHeight="1" x14ac:dyDescent="0.2">
      <c r="B10" s="885" t="s">
        <v>55</v>
      </c>
      <c r="C10" s="168" t="s">
        <v>56</v>
      </c>
      <c r="D10" s="169">
        <f t="shared" si="0"/>
        <v>14862.79</v>
      </c>
      <c r="E10" s="170"/>
      <c r="F10" s="171">
        <v>14862.79</v>
      </c>
      <c r="G10" s="172"/>
      <c r="H10" s="170"/>
      <c r="I10" s="170">
        <v>74</v>
      </c>
      <c r="J10" s="170">
        <v>227.69800000000001</v>
      </c>
      <c r="K10" s="170">
        <v>3980</v>
      </c>
      <c r="L10" s="170"/>
      <c r="M10" s="173"/>
    </row>
    <row r="11" spans="2:18" ht="11.25" customHeight="1" x14ac:dyDescent="0.2">
      <c r="B11" s="886"/>
      <c r="C11" s="180" t="s">
        <v>57</v>
      </c>
      <c r="D11" s="164"/>
      <c r="E11" s="181"/>
      <c r="F11" s="182"/>
      <c r="G11" s="183"/>
      <c r="H11" s="181"/>
      <c r="I11" s="181"/>
      <c r="J11" s="181">
        <v>953</v>
      </c>
      <c r="K11" s="181"/>
      <c r="L11" s="181"/>
      <c r="M11" s="184"/>
    </row>
    <row r="12" spans="2:18" ht="11.25" customHeight="1" x14ac:dyDescent="0.2">
      <c r="B12" s="886"/>
      <c r="C12" s="180" t="s">
        <v>58</v>
      </c>
      <c r="D12" s="164"/>
      <c r="E12" s="181"/>
      <c r="F12" s="182"/>
      <c r="G12" s="183"/>
      <c r="H12" s="181"/>
      <c r="I12" s="181"/>
      <c r="J12" s="181">
        <v>200</v>
      </c>
      <c r="K12" s="181"/>
      <c r="L12" s="181"/>
      <c r="M12" s="184"/>
    </row>
    <row r="13" spans="2:18" x14ac:dyDescent="0.2">
      <c r="B13" s="886"/>
      <c r="C13" s="180" t="s">
        <v>59</v>
      </c>
      <c r="D13" s="164"/>
      <c r="E13" s="181"/>
      <c r="F13" s="182"/>
      <c r="G13" s="183">
        <v>40</v>
      </c>
      <c r="H13" s="181"/>
      <c r="I13" s="181">
        <v>30</v>
      </c>
      <c r="J13" s="181">
        <v>6.6</v>
      </c>
      <c r="K13" s="181"/>
      <c r="L13" s="181"/>
      <c r="M13" s="184"/>
    </row>
    <row r="14" spans="2:18" x14ac:dyDescent="0.2">
      <c r="B14" s="886"/>
      <c r="C14" s="180" t="s">
        <v>60</v>
      </c>
      <c r="D14" s="164"/>
      <c r="E14" s="181"/>
      <c r="F14" s="182"/>
      <c r="G14" s="183"/>
      <c r="H14" s="181"/>
      <c r="I14" s="181"/>
      <c r="J14" s="181">
        <v>30.5</v>
      </c>
      <c r="K14" s="181"/>
      <c r="L14" s="181"/>
      <c r="M14" s="184"/>
    </row>
    <row r="15" spans="2:18" ht="12" customHeight="1" x14ac:dyDescent="0.2">
      <c r="B15" s="885" t="s">
        <v>61</v>
      </c>
      <c r="C15" s="168" t="s">
        <v>56</v>
      </c>
      <c r="D15" s="169"/>
      <c r="E15" s="170"/>
      <c r="F15" s="171"/>
      <c r="G15" s="172"/>
      <c r="H15" s="170"/>
      <c r="I15" s="170"/>
      <c r="J15" s="170">
        <v>166.86099999999999</v>
      </c>
      <c r="K15" s="170"/>
      <c r="L15" s="170">
        <v>2.4020000000000001</v>
      </c>
      <c r="M15" s="173"/>
    </row>
    <row r="16" spans="2:18" ht="11.25" customHeight="1" x14ac:dyDescent="0.2">
      <c r="B16" s="886"/>
      <c r="C16" s="180" t="s">
        <v>57</v>
      </c>
      <c r="D16" s="164"/>
      <c r="E16" s="181"/>
      <c r="F16" s="182"/>
      <c r="G16" s="183"/>
      <c r="H16" s="181"/>
      <c r="I16" s="181"/>
      <c r="J16" s="181">
        <v>2475</v>
      </c>
      <c r="K16" s="181"/>
      <c r="L16" s="181"/>
      <c r="M16" s="184"/>
    </row>
    <row r="17" spans="2:13" ht="11.25" customHeight="1" x14ac:dyDescent="0.2">
      <c r="B17" s="886"/>
      <c r="C17" s="180" t="s">
        <v>58</v>
      </c>
      <c r="D17" s="164"/>
      <c r="E17" s="181"/>
      <c r="F17" s="182"/>
      <c r="G17" s="183"/>
      <c r="H17" s="181"/>
      <c r="I17" s="181"/>
      <c r="J17" s="181">
        <v>200</v>
      </c>
      <c r="K17" s="181"/>
      <c r="L17" s="181"/>
      <c r="M17" s="184"/>
    </row>
    <row r="18" spans="2:13" x14ac:dyDescent="0.2">
      <c r="B18" s="886"/>
      <c r="C18" s="180" t="s">
        <v>59</v>
      </c>
      <c r="D18" s="164"/>
      <c r="E18" s="181"/>
      <c r="F18" s="182"/>
      <c r="G18" s="183"/>
      <c r="H18" s="181"/>
      <c r="I18" s="181"/>
      <c r="J18" s="181">
        <v>7.1</v>
      </c>
      <c r="K18" s="181"/>
      <c r="L18" s="181"/>
      <c r="M18" s="184"/>
    </row>
    <row r="19" spans="2:13" x14ac:dyDescent="0.2">
      <c r="B19" s="886"/>
      <c r="C19" s="180" t="s">
        <v>60</v>
      </c>
      <c r="D19" s="164">
        <f t="shared" si="0"/>
        <v>21998.400000000001</v>
      </c>
      <c r="E19" s="181"/>
      <c r="F19" s="182">
        <v>21998.400000000001</v>
      </c>
      <c r="G19" s="183">
        <v>1591.5</v>
      </c>
      <c r="H19" s="181"/>
      <c r="I19" s="181"/>
      <c r="J19" s="181">
        <v>526.5</v>
      </c>
      <c r="K19" s="181"/>
      <c r="L19" s="181">
        <v>160.666</v>
      </c>
      <c r="M19" s="184">
        <v>1.98</v>
      </c>
    </row>
    <row r="20" spans="2:13" x14ac:dyDescent="0.2">
      <c r="B20" s="886"/>
      <c r="C20" s="180" t="s">
        <v>62</v>
      </c>
      <c r="D20" s="164"/>
      <c r="E20" s="181"/>
      <c r="F20" s="182"/>
      <c r="G20" s="183"/>
      <c r="H20" s="181"/>
      <c r="I20" s="181"/>
      <c r="J20" s="181">
        <v>740</v>
      </c>
      <c r="K20" s="181"/>
      <c r="L20" s="181"/>
      <c r="M20" s="184"/>
    </row>
    <row r="21" spans="2:13" x14ac:dyDescent="0.2">
      <c r="B21" s="886"/>
      <c r="C21" s="180" t="s">
        <v>50</v>
      </c>
      <c r="D21" s="164">
        <f t="shared" si="0"/>
        <v>20000</v>
      </c>
      <c r="E21" s="181"/>
      <c r="F21" s="182">
        <v>20000</v>
      </c>
      <c r="G21" s="183"/>
      <c r="H21" s="181"/>
      <c r="I21" s="181"/>
      <c r="J21" s="181"/>
      <c r="K21" s="181"/>
      <c r="L21" s="181">
        <v>20.454999999999998</v>
      </c>
      <c r="M21" s="184"/>
    </row>
    <row r="22" spans="2:13" x14ac:dyDescent="0.2">
      <c r="B22" s="886"/>
      <c r="C22" s="180" t="s">
        <v>63</v>
      </c>
      <c r="D22" s="164"/>
      <c r="E22" s="181"/>
      <c r="F22" s="182"/>
      <c r="G22" s="183"/>
      <c r="H22" s="181"/>
      <c r="I22" s="181"/>
      <c r="J22" s="181">
        <v>1073.99</v>
      </c>
      <c r="K22" s="181"/>
      <c r="L22" s="181">
        <v>70.691000000000003</v>
      </c>
      <c r="M22" s="184">
        <v>2.1819999999999999</v>
      </c>
    </row>
    <row r="23" spans="2:13" x14ac:dyDescent="0.2">
      <c r="B23" s="886"/>
      <c r="C23" s="180" t="s">
        <v>64</v>
      </c>
      <c r="D23" s="164"/>
      <c r="E23" s="181"/>
      <c r="F23" s="182"/>
      <c r="G23" s="183"/>
      <c r="H23" s="181"/>
      <c r="I23" s="181"/>
      <c r="J23" s="181">
        <v>1057.82</v>
      </c>
      <c r="K23" s="181"/>
      <c r="L23" s="181">
        <v>90.435000000000002</v>
      </c>
      <c r="M23" s="184"/>
    </row>
    <row r="24" spans="2:13" x14ac:dyDescent="0.2">
      <c r="B24" s="886"/>
      <c r="C24" s="180" t="s">
        <v>65</v>
      </c>
      <c r="D24" s="164"/>
      <c r="E24" s="181"/>
      <c r="F24" s="182"/>
      <c r="G24" s="183"/>
      <c r="H24" s="181"/>
      <c r="I24" s="181"/>
      <c r="J24" s="181">
        <v>30</v>
      </c>
      <c r="K24" s="181"/>
      <c r="L24" s="181">
        <v>42</v>
      </c>
      <c r="M24" s="184"/>
    </row>
    <row r="25" spans="2:13" x14ac:dyDescent="0.2">
      <c r="B25" s="886"/>
      <c r="C25" s="180" t="s">
        <v>51</v>
      </c>
      <c r="D25" s="164">
        <f t="shared" si="0"/>
        <v>88434.739999999991</v>
      </c>
      <c r="E25" s="181"/>
      <c r="F25" s="182">
        <f>40000+48434.74</f>
        <v>88434.739999999991</v>
      </c>
      <c r="G25" s="183"/>
      <c r="H25" s="181"/>
      <c r="I25" s="181"/>
      <c r="J25" s="181">
        <v>700</v>
      </c>
      <c r="K25" s="181">
        <v>5000</v>
      </c>
      <c r="L25" s="181">
        <v>141.166</v>
      </c>
      <c r="M25" s="184"/>
    </row>
    <row r="26" spans="2:13" x14ac:dyDescent="0.2">
      <c r="B26" s="889"/>
      <c r="C26" s="187" t="s">
        <v>69</v>
      </c>
      <c r="D26" s="188"/>
      <c r="E26" s="165"/>
      <c r="F26" s="166"/>
      <c r="G26" s="167"/>
      <c r="H26" s="165"/>
      <c r="I26" s="165"/>
      <c r="J26" s="165"/>
      <c r="K26" s="165"/>
      <c r="L26" s="165">
        <v>1.5</v>
      </c>
      <c r="M26" s="163"/>
    </row>
    <row r="27" spans="2:13" ht="12" customHeight="1" x14ac:dyDescent="0.2">
      <c r="B27" s="885" t="s">
        <v>67</v>
      </c>
      <c r="C27" s="168" t="s">
        <v>56</v>
      </c>
      <c r="D27" s="164">
        <f t="shared" si="0"/>
        <v>11297436.84</v>
      </c>
      <c r="E27" s="170">
        <v>1080740.1299999999</v>
      </c>
      <c r="F27" s="171">
        <v>10216696.709999999</v>
      </c>
      <c r="G27" s="172">
        <v>150000</v>
      </c>
      <c r="H27" s="170"/>
      <c r="I27" s="170"/>
      <c r="J27" s="170">
        <v>7116.95</v>
      </c>
      <c r="K27" s="170">
        <v>4017465</v>
      </c>
      <c r="L27" s="170"/>
      <c r="M27" s="173"/>
    </row>
    <row r="28" spans="2:13" ht="11.25" customHeight="1" x14ac:dyDescent="0.2">
      <c r="B28" s="886"/>
      <c r="C28" s="180" t="s">
        <v>57</v>
      </c>
      <c r="D28" s="164">
        <f t="shared" si="0"/>
        <v>1620200</v>
      </c>
      <c r="E28" s="181"/>
      <c r="F28" s="182">
        <v>1620200</v>
      </c>
      <c r="G28" s="183"/>
      <c r="H28" s="181"/>
      <c r="I28" s="181"/>
      <c r="J28" s="181"/>
      <c r="K28" s="181">
        <v>627000</v>
      </c>
      <c r="L28" s="181"/>
      <c r="M28" s="184"/>
    </row>
    <row r="29" spans="2:13" ht="11.25" customHeight="1" x14ac:dyDescent="0.2">
      <c r="B29" s="886"/>
      <c r="C29" s="180" t="s">
        <v>58</v>
      </c>
      <c r="D29" s="164">
        <f t="shared" si="0"/>
        <v>517838</v>
      </c>
      <c r="E29" s="181"/>
      <c r="F29" s="182">
        <v>517838</v>
      </c>
      <c r="G29" s="183"/>
      <c r="H29" s="181"/>
      <c r="I29" s="181"/>
      <c r="J29" s="181"/>
      <c r="K29" s="181">
        <v>179722</v>
      </c>
      <c r="L29" s="181"/>
      <c r="M29" s="184"/>
    </row>
    <row r="30" spans="2:13" x14ac:dyDescent="0.2">
      <c r="B30" s="886"/>
      <c r="C30" s="180" t="s">
        <v>59</v>
      </c>
      <c r="D30" s="164">
        <f t="shared" si="0"/>
        <v>325500</v>
      </c>
      <c r="E30" s="181"/>
      <c r="F30" s="182">
        <v>325500</v>
      </c>
      <c r="G30" s="183"/>
      <c r="H30" s="181"/>
      <c r="I30" s="181"/>
      <c r="J30" s="181"/>
      <c r="K30" s="181">
        <v>100000</v>
      </c>
      <c r="L30" s="181"/>
      <c r="M30" s="184"/>
    </row>
    <row r="31" spans="2:13" x14ac:dyDescent="0.2">
      <c r="B31" s="886"/>
      <c r="C31" s="180" t="s">
        <v>60</v>
      </c>
      <c r="D31" s="164">
        <f t="shared" si="0"/>
        <v>603600</v>
      </c>
      <c r="E31" s="181"/>
      <c r="F31" s="182">
        <v>603600</v>
      </c>
      <c r="G31" s="183"/>
      <c r="H31" s="181"/>
      <c r="I31" s="181"/>
      <c r="J31" s="181"/>
      <c r="K31" s="181">
        <v>118000</v>
      </c>
      <c r="L31" s="181">
        <v>288</v>
      </c>
      <c r="M31" s="184"/>
    </row>
    <row r="32" spans="2:13" x14ac:dyDescent="0.2">
      <c r="B32" s="886"/>
      <c r="C32" s="180" t="s">
        <v>62</v>
      </c>
      <c r="D32" s="164">
        <f t="shared" si="0"/>
        <v>2760800</v>
      </c>
      <c r="E32" s="181"/>
      <c r="F32" s="182">
        <v>2760800</v>
      </c>
      <c r="G32" s="183"/>
      <c r="H32" s="181"/>
      <c r="I32" s="181"/>
      <c r="J32" s="181"/>
      <c r="K32" s="181">
        <v>1104000</v>
      </c>
      <c r="L32" s="181"/>
      <c r="M32" s="184"/>
    </row>
    <row r="33" spans="2:13" x14ac:dyDescent="0.2">
      <c r="B33" s="886"/>
      <c r="C33" s="180" t="s">
        <v>50</v>
      </c>
      <c r="D33" s="164">
        <f t="shared" si="0"/>
        <v>10031756.52</v>
      </c>
      <c r="E33" s="181">
        <v>8531756.5199999996</v>
      </c>
      <c r="F33" s="182">
        <v>1500000</v>
      </c>
      <c r="G33" s="183">
        <v>66792</v>
      </c>
      <c r="H33" s="181">
        <v>926</v>
      </c>
      <c r="I33" s="181"/>
      <c r="J33" s="181">
        <v>8150</v>
      </c>
      <c r="K33" s="181">
        <v>550000</v>
      </c>
      <c r="L33" s="181"/>
      <c r="M33" s="184"/>
    </row>
    <row r="34" spans="2:13" x14ac:dyDescent="0.2">
      <c r="B34" s="886"/>
      <c r="C34" s="180" t="s">
        <v>63</v>
      </c>
      <c r="D34" s="164">
        <f t="shared" si="0"/>
        <v>14782808.020000001</v>
      </c>
      <c r="E34" s="181">
        <v>1581520.47</v>
      </c>
      <c r="F34" s="182">
        <v>13201287.550000001</v>
      </c>
      <c r="G34" s="183">
        <v>200</v>
      </c>
      <c r="H34" s="181">
        <v>2500</v>
      </c>
      <c r="I34" s="181">
        <v>16312</v>
      </c>
      <c r="J34" s="181">
        <v>331.63900000000001</v>
      </c>
      <c r="K34" s="181">
        <v>5780373.2199999997</v>
      </c>
      <c r="L34" s="181">
        <v>160.505</v>
      </c>
      <c r="M34" s="184">
        <v>30</v>
      </c>
    </row>
    <row r="35" spans="2:13" x14ac:dyDescent="0.2">
      <c r="B35" s="886"/>
      <c r="C35" s="180" t="s">
        <v>64</v>
      </c>
      <c r="D35" s="164">
        <f t="shared" si="0"/>
        <v>3513256.28</v>
      </c>
      <c r="E35" s="181">
        <v>868419.71</v>
      </c>
      <c r="F35" s="182">
        <v>2644836.5699999998</v>
      </c>
      <c r="G35" s="183"/>
      <c r="H35" s="181">
        <v>12000</v>
      </c>
      <c r="I35" s="181"/>
      <c r="J35" s="181">
        <v>5600.75</v>
      </c>
      <c r="K35" s="181">
        <v>1002800</v>
      </c>
      <c r="L35" s="181">
        <v>566.65699999999993</v>
      </c>
      <c r="M35" s="184"/>
    </row>
    <row r="36" spans="2:13" x14ac:dyDescent="0.2">
      <c r="B36" s="886"/>
      <c r="C36" s="180" t="s">
        <v>51</v>
      </c>
      <c r="D36" s="164">
        <f t="shared" si="0"/>
        <v>3128623.4</v>
      </c>
      <c r="E36" s="181"/>
      <c r="F36" s="182">
        <v>3128623.4</v>
      </c>
      <c r="G36" s="183"/>
      <c r="H36" s="181"/>
      <c r="I36" s="181"/>
      <c r="J36" s="181"/>
      <c r="K36" s="181">
        <v>1171500</v>
      </c>
      <c r="L36" s="181">
        <v>221.38290000000001</v>
      </c>
      <c r="M36" s="184"/>
    </row>
    <row r="37" spans="2:13" x14ac:dyDescent="0.2">
      <c r="B37" s="886"/>
      <c r="C37" s="180" t="s">
        <v>66</v>
      </c>
      <c r="D37" s="164">
        <f t="shared" si="0"/>
        <v>158850</v>
      </c>
      <c r="E37" s="181">
        <v>146250</v>
      </c>
      <c r="F37" s="182">
        <v>12600</v>
      </c>
      <c r="G37" s="183"/>
      <c r="H37" s="181"/>
      <c r="I37" s="181"/>
      <c r="J37" s="181">
        <v>1500</v>
      </c>
      <c r="K37" s="181"/>
      <c r="L37" s="181">
        <v>18</v>
      </c>
      <c r="M37" s="184"/>
    </row>
    <row r="38" spans="2:13" x14ac:dyDescent="0.2">
      <c r="B38" s="886"/>
      <c r="C38" s="180" t="s">
        <v>48</v>
      </c>
      <c r="D38" s="164">
        <f t="shared" si="0"/>
        <v>4083316.17</v>
      </c>
      <c r="E38" s="181"/>
      <c r="F38" s="182">
        <v>4083316.17</v>
      </c>
      <c r="G38" s="183"/>
      <c r="H38" s="181"/>
      <c r="I38" s="181"/>
      <c r="J38" s="181"/>
      <c r="K38" s="181">
        <v>1644900</v>
      </c>
      <c r="L38" s="181">
        <v>11.166</v>
      </c>
      <c r="M38" s="184"/>
    </row>
    <row r="39" spans="2:13" x14ac:dyDescent="0.2">
      <c r="B39" s="886"/>
      <c r="C39" s="180" t="s">
        <v>69</v>
      </c>
      <c r="D39" s="164"/>
      <c r="E39" s="181"/>
      <c r="F39" s="182"/>
      <c r="G39" s="183"/>
      <c r="H39" s="181"/>
      <c r="I39" s="181"/>
      <c r="J39" s="181"/>
      <c r="K39" s="181"/>
      <c r="L39" s="181">
        <v>25.5</v>
      </c>
      <c r="M39" s="184"/>
    </row>
    <row r="40" spans="2:13" x14ac:dyDescent="0.2">
      <c r="B40" s="886"/>
      <c r="C40" s="180" t="s">
        <v>68</v>
      </c>
      <c r="D40" s="164">
        <f t="shared" si="0"/>
        <v>27000</v>
      </c>
      <c r="E40" s="181"/>
      <c r="F40" s="182">
        <v>27000</v>
      </c>
      <c r="G40" s="183"/>
      <c r="H40" s="181"/>
      <c r="I40" s="181"/>
      <c r="J40" s="181"/>
      <c r="K40" s="181">
        <v>9000</v>
      </c>
      <c r="L40" s="181"/>
      <c r="M40" s="184"/>
    </row>
    <row r="41" spans="2:13" x14ac:dyDescent="0.2">
      <c r="B41" s="189" t="s">
        <v>70</v>
      </c>
      <c r="C41" s="73" t="s">
        <v>63</v>
      </c>
      <c r="D41" s="190"/>
      <c r="E41" s="191"/>
      <c r="F41" s="192"/>
      <c r="G41" s="193"/>
      <c r="H41" s="191"/>
      <c r="I41" s="191"/>
      <c r="J41" s="191"/>
      <c r="K41" s="191"/>
      <c r="L41" s="191">
        <v>0.54500000000000004</v>
      </c>
      <c r="M41" s="194">
        <v>2.153</v>
      </c>
    </row>
    <row r="42" spans="2:13" ht="12" customHeight="1" x14ac:dyDescent="0.2">
      <c r="B42" s="885" t="s">
        <v>90</v>
      </c>
      <c r="C42" s="168" t="s">
        <v>65</v>
      </c>
      <c r="D42" s="164">
        <f t="shared" si="0"/>
        <v>1400</v>
      </c>
      <c r="E42" s="170"/>
      <c r="F42" s="171">
        <v>1400</v>
      </c>
      <c r="G42" s="172"/>
      <c r="H42" s="170"/>
      <c r="I42" s="170"/>
      <c r="J42" s="170">
        <v>224</v>
      </c>
      <c r="K42" s="170">
        <v>220</v>
      </c>
      <c r="L42" s="170">
        <v>2.1960000000000002</v>
      </c>
      <c r="M42" s="173"/>
    </row>
    <row r="43" spans="2:13" ht="12" customHeight="1" x14ac:dyDescent="0.2">
      <c r="B43" s="886"/>
      <c r="C43" s="174" t="s">
        <v>51</v>
      </c>
      <c r="D43" s="164">
        <f t="shared" si="0"/>
        <v>60000</v>
      </c>
      <c r="E43" s="176"/>
      <c r="F43" s="177">
        <v>60000</v>
      </c>
      <c r="G43" s="178"/>
      <c r="H43" s="176"/>
      <c r="I43" s="176"/>
      <c r="J43" s="176"/>
      <c r="K43" s="176">
        <v>30000</v>
      </c>
      <c r="L43" s="176"/>
      <c r="M43" s="179"/>
    </row>
    <row r="44" spans="2:13" ht="11.25" customHeight="1" x14ac:dyDescent="0.2">
      <c r="B44" s="886"/>
      <c r="C44" s="180" t="s">
        <v>66</v>
      </c>
      <c r="D44" s="164"/>
      <c r="E44" s="181"/>
      <c r="F44" s="182"/>
      <c r="G44" s="183"/>
      <c r="H44" s="181"/>
      <c r="I44" s="181"/>
      <c r="J44" s="181"/>
      <c r="K44" s="181"/>
      <c r="L44" s="181">
        <v>0.98</v>
      </c>
      <c r="M44" s="184"/>
    </row>
    <row r="45" spans="2:13" ht="11.25" customHeight="1" x14ac:dyDescent="0.2">
      <c r="B45" s="886"/>
      <c r="C45" s="187" t="s">
        <v>73</v>
      </c>
      <c r="D45" s="164">
        <f t="shared" si="0"/>
        <v>20000</v>
      </c>
      <c r="E45" s="165">
        <v>10000</v>
      </c>
      <c r="F45" s="166">
        <v>10000</v>
      </c>
      <c r="G45" s="167"/>
      <c r="H45" s="165"/>
      <c r="I45" s="165"/>
      <c r="J45" s="165">
        <v>5</v>
      </c>
      <c r="K45" s="165">
        <v>2500</v>
      </c>
      <c r="L45" s="165"/>
      <c r="M45" s="163"/>
    </row>
    <row r="46" spans="2:13" ht="12" customHeight="1" x14ac:dyDescent="0.2">
      <c r="B46" s="885" t="s">
        <v>71</v>
      </c>
      <c r="C46" s="168" t="s">
        <v>50</v>
      </c>
      <c r="D46" s="169"/>
      <c r="E46" s="170"/>
      <c r="F46" s="171"/>
      <c r="G46" s="172"/>
      <c r="H46" s="170"/>
      <c r="I46" s="170"/>
      <c r="J46" s="170">
        <v>2</v>
      </c>
      <c r="K46" s="170"/>
      <c r="L46" s="170"/>
      <c r="M46" s="173"/>
    </row>
    <row r="47" spans="2:13" ht="12" customHeight="1" x14ac:dyDescent="0.2">
      <c r="B47" s="886"/>
      <c r="C47" s="196" t="s">
        <v>63</v>
      </c>
      <c r="D47" s="158">
        <f t="shared" si="0"/>
        <v>2287.5</v>
      </c>
      <c r="E47" s="159">
        <v>1800</v>
      </c>
      <c r="F47" s="160">
        <v>487.5</v>
      </c>
      <c r="G47" s="197"/>
      <c r="H47" s="159"/>
      <c r="I47" s="159"/>
      <c r="J47" s="159">
        <v>3</v>
      </c>
      <c r="K47" s="159">
        <v>37.5</v>
      </c>
      <c r="L47" s="159"/>
      <c r="M47" s="157"/>
    </row>
    <row r="48" spans="2:13" ht="12" customHeight="1" x14ac:dyDescent="0.2">
      <c r="B48" s="886"/>
      <c r="C48" s="196" t="s">
        <v>65</v>
      </c>
      <c r="D48" s="158">
        <f t="shared" si="0"/>
        <v>201525.32</v>
      </c>
      <c r="E48" s="159">
        <v>29955.72</v>
      </c>
      <c r="F48" s="160">
        <v>171569.6</v>
      </c>
      <c r="G48" s="197"/>
      <c r="H48" s="159"/>
      <c r="I48" s="159">
        <v>4000</v>
      </c>
      <c r="J48" s="159">
        <v>2733</v>
      </c>
      <c r="K48" s="159">
        <v>16691.509999999998</v>
      </c>
      <c r="L48" s="159">
        <v>3.117</v>
      </c>
      <c r="M48" s="157">
        <v>0.08</v>
      </c>
    </row>
    <row r="49" spans="2:13" ht="11.25" customHeight="1" x14ac:dyDescent="0.2">
      <c r="B49" s="889"/>
      <c r="C49" s="187" t="s">
        <v>66</v>
      </c>
      <c r="D49" s="188"/>
      <c r="E49" s="165"/>
      <c r="F49" s="166"/>
      <c r="G49" s="167"/>
      <c r="H49" s="165"/>
      <c r="I49" s="165"/>
      <c r="J49" s="165"/>
      <c r="K49" s="165"/>
      <c r="L49" s="165">
        <v>5.0000000000000001E-3</v>
      </c>
      <c r="M49" s="163"/>
    </row>
    <row r="50" spans="2:13" x14ac:dyDescent="0.2">
      <c r="B50" s="885" t="s">
        <v>104</v>
      </c>
      <c r="C50" s="174" t="s">
        <v>51</v>
      </c>
      <c r="D50" s="175">
        <f t="shared" si="0"/>
        <v>60000</v>
      </c>
      <c r="E50" s="176"/>
      <c r="F50" s="177">
        <v>60000</v>
      </c>
      <c r="G50" s="178"/>
      <c r="H50" s="176"/>
      <c r="I50" s="176"/>
      <c r="J50" s="176"/>
      <c r="K50" s="176">
        <v>30000</v>
      </c>
      <c r="L50" s="176"/>
      <c r="M50" s="179"/>
    </row>
    <row r="51" spans="2:13" x14ac:dyDescent="0.2">
      <c r="B51" s="886"/>
      <c r="C51" s="187" t="s">
        <v>73</v>
      </c>
      <c r="D51" s="188">
        <f t="shared" si="0"/>
        <v>1000</v>
      </c>
      <c r="E51" s="165">
        <v>1000</v>
      </c>
      <c r="F51" s="166"/>
      <c r="G51" s="167"/>
      <c r="H51" s="165"/>
      <c r="I51" s="165"/>
      <c r="J51" s="165">
        <v>1</v>
      </c>
      <c r="K51" s="165"/>
      <c r="L51" s="165"/>
      <c r="M51" s="163"/>
    </row>
    <row r="52" spans="2:13" x14ac:dyDescent="0.2">
      <c r="B52" s="885" t="s">
        <v>75</v>
      </c>
      <c r="C52" s="174" t="s">
        <v>64</v>
      </c>
      <c r="D52" s="175"/>
      <c r="E52" s="176"/>
      <c r="F52" s="177"/>
      <c r="G52" s="178"/>
      <c r="H52" s="176"/>
      <c r="I52" s="176"/>
      <c r="J52" s="176"/>
      <c r="K52" s="176"/>
      <c r="L52" s="176">
        <v>0.6</v>
      </c>
      <c r="M52" s="179"/>
    </row>
    <row r="53" spans="2:13" x14ac:dyDescent="0.2">
      <c r="B53" s="886"/>
      <c r="C53" s="196" t="s">
        <v>65</v>
      </c>
      <c r="D53" s="158"/>
      <c r="E53" s="159"/>
      <c r="F53" s="160"/>
      <c r="G53" s="197"/>
      <c r="H53" s="159"/>
      <c r="I53" s="159">
        <v>444.2</v>
      </c>
      <c r="J53" s="159">
        <v>260.41500000000002</v>
      </c>
      <c r="K53" s="159"/>
      <c r="L53" s="159"/>
      <c r="M53" s="157"/>
    </row>
    <row r="54" spans="2:13" x14ac:dyDescent="0.2">
      <c r="B54" s="886"/>
      <c r="C54" s="187" t="s">
        <v>66</v>
      </c>
      <c r="D54" s="188"/>
      <c r="E54" s="165"/>
      <c r="F54" s="166"/>
      <c r="G54" s="167"/>
      <c r="H54" s="165"/>
      <c r="I54" s="165"/>
      <c r="J54" s="165"/>
      <c r="K54" s="165"/>
      <c r="L54" s="165">
        <v>0.2</v>
      </c>
      <c r="M54" s="163"/>
    </row>
    <row r="55" spans="2:13" ht="11.25" customHeight="1" x14ac:dyDescent="0.2">
      <c r="B55" s="888" t="s">
        <v>85</v>
      </c>
      <c r="C55" s="174" t="s">
        <v>59</v>
      </c>
      <c r="D55" s="175">
        <f t="shared" si="0"/>
        <v>158140.10999999999</v>
      </c>
      <c r="E55" s="176"/>
      <c r="F55" s="177">
        <v>158140.10999999999</v>
      </c>
      <c r="G55" s="178"/>
      <c r="H55" s="176"/>
      <c r="I55" s="176"/>
      <c r="J55" s="176"/>
      <c r="K55" s="176">
        <v>21000</v>
      </c>
      <c r="L55" s="176"/>
      <c r="M55" s="179"/>
    </row>
    <row r="56" spans="2:13" ht="11.25" customHeight="1" x14ac:dyDescent="0.2">
      <c r="B56" s="886"/>
      <c r="C56" s="180" t="s">
        <v>66</v>
      </c>
      <c r="D56" s="164">
        <f t="shared" si="0"/>
        <v>3494700</v>
      </c>
      <c r="E56" s="181">
        <v>46700</v>
      </c>
      <c r="F56" s="182">
        <v>3448000</v>
      </c>
      <c r="G56" s="183"/>
      <c r="H56" s="181"/>
      <c r="I56" s="181"/>
      <c r="J56" s="181">
        <v>300</v>
      </c>
      <c r="K56" s="181">
        <v>351664</v>
      </c>
      <c r="L56" s="181">
        <v>0.10199999999999999</v>
      </c>
      <c r="M56" s="184"/>
    </row>
    <row r="57" spans="2:13" x14ac:dyDescent="0.2">
      <c r="B57" s="887"/>
      <c r="C57" s="231" t="s">
        <v>48</v>
      </c>
      <c r="D57" s="164">
        <f t="shared" si="0"/>
        <v>10732.88</v>
      </c>
      <c r="E57" s="232"/>
      <c r="F57" s="233">
        <v>10732.88</v>
      </c>
      <c r="G57" s="234"/>
      <c r="H57" s="232"/>
      <c r="I57" s="232"/>
      <c r="J57" s="232"/>
      <c r="K57" s="232">
        <v>1359</v>
      </c>
      <c r="L57" s="232"/>
      <c r="M57" s="235"/>
    </row>
    <row r="58" spans="2:13" x14ac:dyDescent="0.2">
      <c r="B58" s="205" t="s">
        <v>76</v>
      </c>
      <c r="C58" s="82" t="s">
        <v>66</v>
      </c>
      <c r="D58" s="206"/>
      <c r="E58" s="207"/>
      <c r="F58" s="208"/>
      <c r="G58" s="209"/>
      <c r="H58" s="207"/>
      <c r="I58" s="207"/>
      <c r="J58" s="207"/>
      <c r="K58" s="207"/>
      <c r="L58" s="207">
        <v>7.25</v>
      </c>
      <c r="M58" s="210"/>
    </row>
    <row r="59" spans="2:13" x14ac:dyDescent="0.2">
      <c r="B59" s="205" t="s">
        <v>77</v>
      </c>
      <c r="C59" s="82" t="s">
        <v>66</v>
      </c>
      <c r="D59" s="206"/>
      <c r="E59" s="207"/>
      <c r="F59" s="208"/>
      <c r="G59" s="209"/>
      <c r="H59" s="207"/>
      <c r="I59" s="207"/>
      <c r="J59" s="207"/>
      <c r="K59" s="207"/>
      <c r="L59" s="207">
        <v>5</v>
      </c>
      <c r="M59" s="210"/>
    </row>
    <row r="60" spans="2:13" x14ac:dyDescent="0.2">
      <c r="B60" s="205" t="s">
        <v>78</v>
      </c>
      <c r="C60" s="82" t="s">
        <v>66</v>
      </c>
      <c r="D60" s="206"/>
      <c r="E60" s="207"/>
      <c r="F60" s="208"/>
      <c r="G60" s="209"/>
      <c r="H60" s="207"/>
      <c r="I60" s="207"/>
      <c r="J60" s="207"/>
      <c r="K60" s="207"/>
      <c r="L60" s="207">
        <v>8.6</v>
      </c>
      <c r="M60" s="210"/>
    </row>
    <row r="61" spans="2:13" x14ac:dyDescent="0.2">
      <c r="B61" s="205" t="s">
        <v>79</v>
      </c>
      <c r="C61" s="82" t="s">
        <v>48</v>
      </c>
      <c r="D61" s="206">
        <f t="shared" si="0"/>
        <v>2855</v>
      </c>
      <c r="E61" s="207"/>
      <c r="F61" s="208">
        <v>2855</v>
      </c>
      <c r="G61" s="209"/>
      <c r="H61" s="207"/>
      <c r="I61" s="207"/>
      <c r="J61" s="207"/>
      <c r="K61" s="207">
        <v>1210</v>
      </c>
      <c r="L61" s="207"/>
      <c r="M61" s="210"/>
    </row>
    <row r="62" spans="2:13" x14ac:dyDescent="0.2">
      <c r="B62" s="211" t="s">
        <v>80</v>
      </c>
      <c r="C62" s="99" t="s">
        <v>48</v>
      </c>
      <c r="D62" s="212">
        <f t="shared" si="0"/>
        <v>510781.42</v>
      </c>
      <c r="E62" s="213"/>
      <c r="F62" s="214">
        <v>510781.42</v>
      </c>
      <c r="G62" s="215"/>
      <c r="H62" s="213"/>
      <c r="I62" s="213"/>
      <c r="J62" s="213"/>
      <c r="K62" s="213">
        <v>149799.70000000001</v>
      </c>
      <c r="L62" s="213"/>
      <c r="M62" s="216"/>
    </row>
    <row r="63" spans="2:13" x14ac:dyDescent="0.2">
      <c r="B63" s="205" t="s">
        <v>86</v>
      </c>
      <c r="C63" s="82" t="s">
        <v>48</v>
      </c>
      <c r="D63" s="212">
        <f t="shared" si="0"/>
        <v>1304.54</v>
      </c>
      <c r="E63" s="207"/>
      <c r="F63" s="208">
        <v>1304.54</v>
      </c>
      <c r="G63" s="209"/>
      <c r="H63" s="207"/>
      <c r="I63" s="207"/>
      <c r="J63" s="207"/>
      <c r="K63" s="207">
        <v>665.2</v>
      </c>
      <c r="L63" s="207"/>
      <c r="M63" s="210"/>
    </row>
    <row r="64" spans="2:13" ht="11.25" customHeight="1" x14ac:dyDescent="0.2">
      <c r="B64" s="885" t="s">
        <v>81</v>
      </c>
      <c r="C64" s="174" t="s">
        <v>58</v>
      </c>
      <c r="D64" s="175">
        <f t="shared" si="0"/>
        <v>1805592</v>
      </c>
      <c r="E64" s="176">
        <v>1805592</v>
      </c>
      <c r="F64" s="177"/>
      <c r="G64" s="178"/>
      <c r="H64" s="176"/>
      <c r="I64" s="176"/>
      <c r="J64" s="176">
        <v>6100</v>
      </c>
      <c r="K64" s="176"/>
      <c r="L64" s="176"/>
      <c r="M64" s="179"/>
    </row>
    <row r="65" spans="1:13" ht="11.25" customHeight="1" x14ac:dyDescent="0.2">
      <c r="B65" s="886"/>
      <c r="C65" s="180" t="s">
        <v>51</v>
      </c>
      <c r="D65" s="164">
        <f t="shared" si="0"/>
        <v>4243384.54</v>
      </c>
      <c r="E65" s="181">
        <v>1386192.68</v>
      </c>
      <c r="F65" s="182">
        <v>2857191.86</v>
      </c>
      <c r="G65" s="183"/>
      <c r="H65" s="181"/>
      <c r="I65" s="181"/>
      <c r="J65" s="181">
        <v>4696.4291000000003</v>
      </c>
      <c r="K65" s="181">
        <v>459954.63</v>
      </c>
      <c r="L65" s="181"/>
      <c r="M65" s="184"/>
    </row>
    <row r="66" spans="1:13" ht="11.25" customHeight="1" x14ac:dyDescent="0.2">
      <c r="B66" s="886"/>
      <c r="C66" s="180" t="s">
        <v>66</v>
      </c>
      <c r="D66" s="164">
        <f t="shared" si="0"/>
        <v>19286940.93</v>
      </c>
      <c r="E66" s="181">
        <v>2331482</v>
      </c>
      <c r="F66" s="182">
        <v>16955458.93</v>
      </c>
      <c r="G66" s="183"/>
      <c r="H66" s="181"/>
      <c r="I66" s="181"/>
      <c r="J66" s="181">
        <v>9635.2999999999993</v>
      </c>
      <c r="K66" s="181">
        <v>2492892</v>
      </c>
      <c r="L66" s="181"/>
      <c r="M66" s="184"/>
    </row>
    <row r="67" spans="1:13" x14ac:dyDescent="0.2">
      <c r="B67" s="886"/>
      <c r="C67" s="180" t="s">
        <v>73</v>
      </c>
      <c r="D67" s="164">
        <f t="shared" si="0"/>
        <v>6157000</v>
      </c>
      <c r="E67" s="181">
        <v>6157000</v>
      </c>
      <c r="F67" s="182"/>
      <c r="G67" s="183"/>
      <c r="H67" s="181"/>
      <c r="I67" s="181"/>
      <c r="J67" s="181">
        <v>19573</v>
      </c>
      <c r="K67" s="181"/>
      <c r="L67" s="181"/>
      <c r="M67" s="184"/>
    </row>
    <row r="68" spans="1:13" x14ac:dyDescent="0.2">
      <c r="B68" s="886"/>
      <c r="C68" s="180" t="s">
        <v>48</v>
      </c>
      <c r="D68" s="164">
        <f t="shared" si="0"/>
        <v>31697722.609999996</v>
      </c>
      <c r="E68" s="181">
        <v>2308639.7200000002</v>
      </c>
      <c r="F68" s="182">
        <v>29389082.889999997</v>
      </c>
      <c r="G68" s="183"/>
      <c r="H68" s="181"/>
      <c r="I68" s="181"/>
      <c r="J68" s="181">
        <v>9755.991</v>
      </c>
      <c r="K68" s="181">
        <v>4143344.4</v>
      </c>
      <c r="L68" s="181"/>
      <c r="M68" s="184"/>
    </row>
    <row r="69" spans="1:13" x14ac:dyDescent="0.2">
      <c r="B69" s="886"/>
      <c r="C69" s="180" t="s">
        <v>69</v>
      </c>
      <c r="D69" s="164">
        <f t="shared" si="0"/>
        <v>24571554.379999999</v>
      </c>
      <c r="E69" s="181">
        <v>566661.62</v>
      </c>
      <c r="F69" s="182">
        <v>24004892.759999998</v>
      </c>
      <c r="G69" s="183"/>
      <c r="H69" s="181"/>
      <c r="I69" s="181"/>
      <c r="J69" s="181">
        <v>1900</v>
      </c>
      <c r="K69" s="181">
        <v>4173361.3</v>
      </c>
      <c r="L69" s="181"/>
      <c r="M69" s="184"/>
    </row>
    <row r="70" spans="1:13" x14ac:dyDescent="0.2">
      <c r="B70" s="886"/>
      <c r="C70" s="180" t="s">
        <v>68</v>
      </c>
      <c r="D70" s="164">
        <f t="shared" ref="D70:D92" si="1">E70+F70</f>
        <v>19491065.469999999</v>
      </c>
      <c r="E70" s="181"/>
      <c r="F70" s="182">
        <v>19491065.469999999</v>
      </c>
      <c r="G70" s="183"/>
      <c r="H70" s="181"/>
      <c r="I70" s="181"/>
      <c r="J70" s="181"/>
      <c r="K70" s="181">
        <v>3185525.76</v>
      </c>
      <c r="L70" s="181"/>
      <c r="M70" s="184"/>
    </row>
    <row r="71" spans="1:13" x14ac:dyDescent="0.2">
      <c r="B71" s="205" t="s">
        <v>105</v>
      </c>
      <c r="C71" s="82" t="s">
        <v>65</v>
      </c>
      <c r="D71" s="206">
        <f t="shared" si="1"/>
        <v>6.21</v>
      </c>
      <c r="E71" s="207"/>
      <c r="F71" s="208">
        <v>6.21</v>
      </c>
      <c r="G71" s="209"/>
      <c r="H71" s="207"/>
      <c r="I71" s="207"/>
      <c r="J71" s="207"/>
      <c r="K71" s="207">
        <v>60</v>
      </c>
      <c r="L71" s="207"/>
      <c r="M71" s="210"/>
    </row>
    <row r="72" spans="1:13" x14ac:dyDescent="0.2">
      <c r="A72" s="157"/>
      <c r="B72" s="907" t="s">
        <v>84</v>
      </c>
      <c r="C72" s="180" t="s">
        <v>66</v>
      </c>
      <c r="D72" s="164">
        <f t="shared" si="1"/>
        <v>2574962.08</v>
      </c>
      <c r="E72" s="181"/>
      <c r="F72" s="182">
        <v>2574962.08</v>
      </c>
      <c r="G72" s="183"/>
      <c r="H72" s="181"/>
      <c r="I72" s="181"/>
      <c r="J72" s="181"/>
      <c r="K72" s="181">
        <v>605032</v>
      </c>
      <c r="L72" s="181"/>
      <c r="M72" s="184"/>
    </row>
    <row r="73" spans="1:13" x14ac:dyDescent="0.2">
      <c r="A73" s="157"/>
      <c r="B73" s="908"/>
      <c r="C73" s="180" t="s">
        <v>48</v>
      </c>
      <c r="D73" s="164">
        <f t="shared" si="1"/>
        <v>158985.48000000001</v>
      </c>
      <c r="E73" s="181">
        <v>16000</v>
      </c>
      <c r="F73" s="182">
        <v>142985.48000000001</v>
      </c>
      <c r="G73" s="183"/>
      <c r="H73" s="181"/>
      <c r="I73" s="181"/>
      <c r="J73" s="181">
        <v>40</v>
      </c>
      <c r="K73" s="181">
        <v>39296.9</v>
      </c>
      <c r="L73" s="181"/>
      <c r="M73" s="184"/>
    </row>
    <row r="74" spans="1:13" x14ac:dyDescent="0.2">
      <c r="A74" s="157"/>
      <c r="B74" s="909"/>
      <c r="C74" s="187" t="s">
        <v>69</v>
      </c>
      <c r="D74" s="188">
        <f t="shared" si="1"/>
        <v>287048.74</v>
      </c>
      <c r="E74" s="165">
        <v>280191.64</v>
      </c>
      <c r="F74" s="166">
        <v>6857.1</v>
      </c>
      <c r="G74" s="167"/>
      <c r="H74" s="165"/>
      <c r="I74" s="165"/>
      <c r="J74" s="165">
        <v>800</v>
      </c>
      <c r="K74" s="165">
        <v>1523.8</v>
      </c>
      <c r="L74" s="165"/>
      <c r="M74" s="163"/>
    </row>
    <row r="75" spans="1:13" x14ac:dyDescent="0.2">
      <c r="A75" s="157"/>
      <c r="B75" s="218" t="s">
        <v>87</v>
      </c>
      <c r="C75" s="82" t="s">
        <v>56</v>
      </c>
      <c r="D75" s="206">
        <f t="shared" si="1"/>
        <v>2155744.33</v>
      </c>
      <c r="E75" s="207">
        <v>605170.93000000005</v>
      </c>
      <c r="F75" s="208">
        <v>1550573.4</v>
      </c>
      <c r="G75" s="209"/>
      <c r="H75" s="207">
        <v>56.89</v>
      </c>
      <c r="I75" s="207"/>
      <c r="J75" s="207">
        <v>546.47799999999995</v>
      </c>
      <c r="K75" s="207">
        <v>186539</v>
      </c>
      <c r="L75" s="207"/>
      <c r="M75" s="210"/>
    </row>
    <row r="76" spans="1:13" x14ac:dyDescent="0.2">
      <c r="B76" s="205" t="s">
        <v>92</v>
      </c>
      <c r="C76" s="82" t="s">
        <v>48</v>
      </c>
      <c r="D76" s="206">
        <f t="shared" si="1"/>
        <v>517.38</v>
      </c>
      <c r="E76" s="207"/>
      <c r="F76" s="208">
        <v>517.38</v>
      </c>
      <c r="G76" s="209"/>
      <c r="H76" s="207"/>
      <c r="I76" s="207"/>
      <c r="J76" s="207"/>
      <c r="K76" s="207">
        <v>397</v>
      </c>
      <c r="L76" s="207"/>
      <c r="M76" s="210"/>
    </row>
    <row r="77" spans="1:13" ht="11.25" customHeight="1" x14ac:dyDescent="0.2">
      <c r="B77" s="886" t="s">
        <v>93</v>
      </c>
      <c r="C77" s="174" t="s">
        <v>58</v>
      </c>
      <c r="D77" s="175">
        <f t="shared" si="1"/>
        <v>3886050</v>
      </c>
      <c r="E77" s="176">
        <v>3886050</v>
      </c>
      <c r="F77" s="177"/>
      <c r="G77" s="178"/>
      <c r="H77" s="176"/>
      <c r="I77" s="176"/>
      <c r="J77" s="176">
        <v>13000</v>
      </c>
      <c r="K77" s="176"/>
      <c r="L77" s="176"/>
      <c r="M77" s="179"/>
    </row>
    <row r="78" spans="1:13" ht="11.25" customHeight="1" x14ac:dyDescent="0.2">
      <c r="B78" s="886"/>
      <c r="C78" s="180" t="s">
        <v>51</v>
      </c>
      <c r="D78" s="164">
        <f t="shared" si="1"/>
        <v>7398772.0000000009</v>
      </c>
      <c r="E78" s="181"/>
      <c r="F78" s="182">
        <v>7398772.0000000009</v>
      </c>
      <c r="G78" s="183"/>
      <c r="H78" s="181"/>
      <c r="I78" s="181"/>
      <c r="J78" s="181"/>
      <c r="K78" s="181">
        <v>1277427</v>
      </c>
      <c r="L78" s="181"/>
      <c r="M78" s="184"/>
    </row>
    <row r="79" spans="1:13" ht="11.25" customHeight="1" x14ac:dyDescent="0.2">
      <c r="B79" s="886"/>
      <c r="C79" s="180" t="s">
        <v>66</v>
      </c>
      <c r="D79" s="164">
        <f t="shared" si="1"/>
        <v>46143347.5</v>
      </c>
      <c r="E79" s="181">
        <v>5753421</v>
      </c>
      <c r="F79" s="182">
        <v>40389926.5</v>
      </c>
      <c r="G79" s="183"/>
      <c r="H79" s="181"/>
      <c r="I79" s="181"/>
      <c r="J79" s="181">
        <v>26506.990999999998</v>
      </c>
      <c r="K79" s="181">
        <v>8346815.2199999997</v>
      </c>
      <c r="L79" s="181"/>
      <c r="M79" s="184"/>
    </row>
    <row r="80" spans="1:13" x14ac:dyDescent="0.2">
      <c r="B80" s="886"/>
      <c r="C80" s="180" t="s">
        <v>73</v>
      </c>
      <c r="D80" s="164">
        <f t="shared" si="1"/>
        <v>3322000</v>
      </c>
      <c r="E80" s="181">
        <v>3322000</v>
      </c>
      <c r="F80" s="182"/>
      <c r="G80" s="183"/>
      <c r="H80" s="181"/>
      <c r="I80" s="181"/>
      <c r="J80" s="181">
        <v>13188</v>
      </c>
      <c r="K80" s="181"/>
      <c r="L80" s="181"/>
      <c r="M80" s="184"/>
    </row>
    <row r="81" spans="2:14" x14ac:dyDescent="0.2">
      <c r="B81" s="886"/>
      <c r="C81" s="180" t="s">
        <v>48</v>
      </c>
      <c r="D81" s="164">
        <f t="shared" si="1"/>
        <v>10954671.649999999</v>
      </c>
      <c r="E81" s="181">
        <v>3151165.88</v>
      </c>
      <c r="F81" s="182">
        <v>7803505.7699999977</v>
      </c>
      <c r="G81" s="183"/>
      <c r="H81" s="181"/>
      <c r="I81" s="181"/>
      <c r="J81" s="181">
        <v>11436.035</v>
      </c>
      <c r="K81" s="181">
        <v>1284397.7</v>
      </c>
      <c r="L81" s="181"/>
      <c r="M81" s="184"/>
    </row>
    <row r="82" spans="2:14" x14ac:dyDescent="0.2">
      <c r="B82" s="886"/>
      <c r="C82" s="180" t="s">
        <v>69</v>
      </c>
      <c r="D82" s="164">
        <f t="shared" si="1"/>
        <v>17813440.900000002</v>
      </c>
      <c r="E82" s="181">
        <v>2290851.19</v>
      </c>
      <c r="F82" s="182">
        <v>15522589.710000001</v>
      </c>
      <c r="G82" s="183"/>
      <c r="H82" s="181"/>
      <c r="I82" s="181"/>
      <c r="J82" s="181">
        <v>8300</v>
      </c>
      <c r="K82" s="181">
        <v>3940224</v>
      </c>
      <c r="L82" s="181"/>
      <c r="M82" s="184"/>
    </row>
    <row r="83" spans="2:14" x14ac:dyDescent="0.2">
      <c r="B83" s="886"/>
      <c r="C83" s="187" t="s">
        <v>68</v>
      </c>
      <c r="D83" s="188">
        <f t="shared" si="1"/>
        <v>6434250.830000001</v>
      </c>
      <c r="E83" s="165"/>
      <c r="F83" s="166">
        <v>6434250.830000001</v>
      </c>
      <c r="G83" s="167"/>
      <c r="H83" s="165"/>
      <c r="I83" s="165"/>
      <c r="J83" s="165"/>
      <c r="K83" s="165">
        <v>1758426.31</v>
      </c>
      <c r="L83" s="165"/>
      <c r="M83" s="163"/>
    </row>
    <row r="84" spans="2:14" x14ac:dyDescent="0.2">
      <c r="B84" s="885" t="s">
        <v>95</v>
      </c>
      <c r="C84" s="174" t="s">
        <v>51</v>
      </c>
      <c r="D84" s="175">
        <f t="shared" si="1"/>
        <v>25895299</v>
      </c>
      <c r="E84" s="176"/>
      <c r="F84" s="177">
        <v>25895299</v>
      </c>
      <c r="G84" s="178"/>
      <c r="H84" s="176"/>
      <c r="I84" s="176"/>
      <c r="J84" s="176"/>
      <c r="K84" s="176">
        <v>1367687</v>
      </c>
      <c r="L84" s="176"/>
      <c r="M84" s="179"/>
    </row>
    <row r="85" spans="2:14" x14ac:dyDescent="0.2">
      <c r="B85" s="886"/>
      <c r="C85" s="180" t="s">
        <v>48</v>
      </c>
      <c r="D85" s="164">
        <f t="shared" si="1"/>
        <v>9081562</v>
      </c>
      <c r="E85" s="181"/>
      <c r="F85" s="182">
        <v>9081562</v>
      </c>
      <c r="G85" s="183"/>
      <c r="H85" s="181"/>
      <c r="I85" s="181"/>
      <c r="J85" s="181"/>
      <c r="K85" s="181">
        <v>648683</v>
      </c>
      <c r="L85" s="181"/>
      <c r="M85" s="184"/>
    </row>
    <row r="86" spans="2:14" x14ac:dyDescent="0.2">
      <c r="B86" s="887"/>
      <c r="C86" s="187" t="s">
        <v>69</v>
      </c>
      <c r="D86" s="188">
        <f t="shared" si="1"/>
        <v>23908499</v>
      </c>
      <c r="E86" s="165"/>
      <c r="F86" s="166">
        <v>23908499</v>
      </c>
      <c r="G86" s="167"/>
      <c r="H86" s="165"/>
      <c r="I86" s="165"/>
      <c r="J86" s="165"/>
      <c r="K86" s="165">
        <v>971301</v>
      </c>
      <c r="L86" s="165"/>
      <c r="M86" s="163"/>
    </row>
    <row r="87" spans="2:14" x14ac:dyDescent="0.2">
      <c r="B87" s="885" t="s">
        <v>97</v>
      </c>
      <c r="C87" s="174" t="s">
        <v>56</v>
      </c>
      <c r="D87" s="175">
        <f t="shared" si="1"/>
        <v>2424933.34</v>
      </c>
      <c r="E87" s="176">
        <v>1713867</v>
      </c>
      <c r="F87" s="177">
        <v>711066.34</v>
      </c>
      <c r="G87" s="178"/>
      <c r="H87" s="176"/>
      <c r="I87" s="176">
        <v>1337</v>
      </c>
      <c r="J87" s="176">
        <v>35.408999999999999</v>
      </c>
      <c r="K87" s="176">
        <v>66400</v>
      </c>
      <c r="L87" s="176"/>
      <c r="M87" s="179"/>
    </row>
    <row r="88" spans="2:14" x14ac:dyDescent="0.2">
      <c r="B88" s="886"/>
      <c r="C88" s="196" t="s">
        <v>48</v>
      </c>
      <c r="D88" s="158">
        <f t="shared" si="1"/>
        <v>468018.75</v>
      </c>
      <c r="E88" s="159">
        <v>419951.7</v>
      </c>
      <c r="F88" s="160">
        <v>48067.05</v>
      </c>
      <c r="G88" s="197"/>
      <c r="H88" s="159"/>
      <c r="I88" s="159"/>
      <c r="J88" s="159">
        <v>666.59</v>
      </c>
      <c r="K88" s="159">
        <v>5235.3999999999996</v>
      </c>
      <c r="L88" s="159"/>
      <c r="M88" s="157"/>
    </row>
    <row r="89" spans="2:14" x14ac:dyDescent="0.2">
      <c r="B89" s="887"/>
      <c r="C89" s="187" t="s">
        <v>68</v>
      </c>
      <c r="D89" s="188">
        <f t="shared" si="1"/>
        <v>277722</v>
      </c>
      <c r="E89" s="165"/>
      <c r="F89" s="166">
        <v>277722</v>
      </c>
      <c r="G89" s="167"/>
      <c r="H89" s="165"/>
      <c r="I89" s="165"/>
      <c r="J89" s="165"/>
      <c r="K89" s="165">
        <v>23644</v>
      </c>
      <c r="L89" s="165"/>
      <c r="M89" s="163"/>
    </row>
    <row r="90" spans="2:14" ht="11.25" customHeight="1" x14ac:dyDescent="0.2">
      <c r="B90" s="885" t="s">
        <v>98</v>
      </c>
      <c r="C90" s="174" t="s">
        <v>56</v>
      </c>
      <c r="D90" s="175">
        <f t="shared" si="1"/>
        <v>37559482.300000004</v>
      </c>
      <c r="E90" s="176">
        <v>1479357</v>
      </c>
      <c r="F90" s="177">
        <v>36080125.300000004</v>
      </c>
      <c r="G90" s="178"/>
      <c r="H90" s="176"/>
      <c r="I90" s="176"/>
      <c r="J90" s="176">
        <v>478.524</v>
      </c>
      <c r="K90" s="176">
        <v>7570273</v>
      </c>
      <c r="L90" s="176"/>
      <c r="M90" s="179"/>
    </row>
    <row r="91" spans="2:14" ht="11.25" customHeight="1" x14ac:dyDescent="0.2">
      <c r="B91" s="886"/>
      <c r="C91" s="174" t="s">
        <v>58</v>
      </c>
      <c r="D91" s="175">
        <f t="shared" si="1"/>
        <v>1000000</v>
      </c>
      <c r="E91" s="176"/>
      <c r="F91" s="177">
        <v>1000000</v>
      </c>
      <c r="G91" s="178"/>
      <c r="H91" s="176"/>
      <c r="I91" s="176"/>
      <c r="J91" s="176"/>
      <c r="K91" s="176">
        <v>154000</v>
      </c>
      <c r="L91" s="176"/>
      <c r="M91" s="179"/>
    </row>
    <row r="92" spans="2:14" ht="11.25" customHeight="1" thickBot="1" x14ac:dyDescent="0.25">
      <c r="B92" s="886"/>
      <c r="C92" s="180" t="s">
        <v>59</v>
      </c>
      <c r="D92" s="164">
        <f t="shared" si="1"/>
        <v>228706</v>
      </c>
      <c r="E92" s="181"/>
      <c r="F92" s="182">
        <v>228706</v>
      </c>
      <c r="G92" s="183"/>
      <c r="H92" s="181"/>
      <c r="I92" s="181"/>
      <c r="J92" s="181"/>
      <c r="K92" s="181">
        <v>43522</v>
      </c>
      <c r="L92" s="181"/>
      <c r="M92" s="184"/>
    </row>
    <row r="93" spans="2:14" ht="14.25" thickTop="1" thickBot="1" x14ac:dyDescent="0.25">
      <c r="B93" s="839" t="s">
        <v>100</v>
      </c>
      <c r="C93" s="840"/>
      <c r="D93" s="128">
        <f t="shared" ref="D93:M93" si="2">SUM(D5:D92)</f>
        <v>368623142.35000002</v>
      </c>
      <c r="E93" s="149">
        <f t="shared" si="2"/>
        <v>50980878.910000004</v>
      </c>
      <c r="F93" s="150">
        <f t="shared" si="2"/>
        <v>317642263.44</v>
      </c>
      <c r="G93" s="151">
        <f t="shared" si="2"/>
        <v>218623.5</v>
      </c>
      <c r="H93" s="151">
        <f t="shared" si="2"/>
        <v>18511.989999999998</v>
      </c>
      <c r="I93" s="151">
        <f t="shared" si="2"/>
        <v>22197.200000000001</v>
      </c>
      <c r="J93" s="151">
        <f t="shared" si="2"/>
        <v>161281.57010000001</v>
      </c>
      <c r="K93" s="151">
        <f t="shared" si="2"/>
        <v>59754758.020000003</v>
      </c>
      <c r="L93" s="151">
        <f t="shared" si="2"/>
        <v>1849.1208999999999</v>
      </c>
      <c r="M93" s="151">
        <f t="shared" si="2"/>
        <v>36.394999999999996</v>
      </c>
      <c r="N93" s="158"/>
    </row>
    <row r="94" spans="2:14" ht="14.25" thickTop="1" thickBot="1" x14ac:dyDescent="0.25">
      <c r="B94" s="841" t="s">
        <v>101</v>
      </c>
      <c r="C94" s="842"/>
      <c r="D94" s="130">
        <v>488821935.70999998</v>
      </c>
      <c r="E94" s="131">
        <v>53189098.370000005</v>
      </c>
      <c r="F94" s="132">
        <v>435632837.34000009</v>
      </c>
      <c r="G94" s="133">
        <v>218623.5</v>
      </c>
      <c r="H94" s="134">
        <v>18511.990000000002</v>
      </c>
      <c r="I94" s="131">
        <v>110294.2</v>
      </c>
      <c r="J94" s="131">
        <v>383392.55310000002</v>
      </c>
      <c r="K94" s="131">
        <v>266684313.64999977</v>
      </c>
      <c r="L94" s="132">
        <v>1849.1208999999999</v>
      </c>
      <c r="M94" s="135">
        <v>38.4</v>
      </c>
    </row>
    <row r="95" spans="2:14" s="238" customFormat="1" ht="13.5" thickTop="1" x14ac:dyDescent="0.2">
      <c r="B95" s="236"/>
      <c r="C95" s="236"/>
      <c r="D95" s="237"/>
      <c r="E95" s="237"/>
      <c r="F95" s="237"/>
      <c r="G95" s="237"/>
      <c r="H95" s="237"/>
      <c r="I95" s="237"/>
      <c r="J95" s="237"/>
      <c r="K95" s="237"/>
      <c r="L95" s="237"/>
      <c r="M95" s="237"/>
    </row>
    <row r="96" spans="2:14" x14ac:dyDescent="0.2">
      <c r="B96" s="228" t="s">
        <v>102</v>
      </c>
    </row>
  </sheetData>
  <mergeCells count="22">
    <mergeCell ref="B50:B51"/>
    <mergeCell ref="B3:B4"/>
    <mergeCell ref="C3:C4"/>
    <mergeCell ref="D3:F3"/>
    <mergeCell ref="G3:M3"/>
    <mergeCell ref="B5:B6"/>
    <mergeCell ref="B7:B9"/>
    <mergeCell ref="B10:B14"/>
    <mergeCell ref="B15:B26"/>
    <mergeCell ref="B27:B40"/>
    <mergeCell ref="B42:B45"/>
    <mergeCell ref="B46:B49"/>
    <mergeCell ref="B87:B89"/>
    <mergeCell ref="B90:B92"/>
    <mergeCell ref="B93:C93"/>
    <mergeCell ref="B94:C94"/>
    <mergeCell ref="B52:B54"/>
    <mergeCell ref="B55:B57"/>
    <mergeCell ref="B64:B70"/>
    <mergeCell ref="B72:B74"/>
    <mergeCell ref="B77:B83"/>
    <mergeCell ref="B84:B86"/>
  </mergeCells>
  <printOptions horizontalCentered="1"/>
  <pageMargins left="0.19685039370078741" right="0.19685039370078741" top="0.19685039370078741" bottom="0.19685039370078741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4"/>
  <sheetViews>
    <sheetView showGridLines="0" zoomScale="70" zoomScaleNormal="70" zoomScaleSheetLayoutView="25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152" t="s">
        <v>108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826" t="s">
        <v>34</v>
      </c>
      <c r="E3" s="827"/>
      <c r="F3" s="828"/>
      <c r="G3" s="829" t="s">
        <v>35</v>
      </c>
      <c r="H3" s="827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17" t="s">
        <v>44</v>
      </c>
      <c r="M4" s="18" t="s">
        <v>45</v>
      </c>
    </row>
    <row r="5" spans="2:18" ht="13.5" thickTop="1" x14ac:dyDescent="0.2">
      <c r="B5" s="240" t="s">
        <v>46</v>
      </c>
      <c r="C5" s="187" t="s">
        <v>48</v>
      </c>
      <c r="D5" s="164">
        <f>E5+F5</f>
        <v>1403000</v>
      </c>
      <c r="E5" s="165">
        <v>1086000</v>
      </c>
      <c r="F5" s="166">
        <v>317000</v>
      </c>
      <c r="G5" s="167"/>
      <c r="H5" s="165">
        <v>2700</v>
      </c>
      <c r="I5" s="165"/>
      <c r="J5" s="165"/>
      <c r="K5" s="165">
        <v>12000</v>
      </c>
      <c r="L5" s="165"/>
      <c r="M5" s="163"/>
    </row>
    <row r="6" spans="2:18" ht="12" customHeight="1" x14ac:dyDescent="0.2">
      <c r="B6" s="885" t="s">
        <v>49</v>
      </c>
      <c r="C6" s="168" t="s">
        <v>50</v>
      </c>
      <c r="D6" s="169">
        <f>E6+F6</f>
        <v>140000</v>
      </c>
      <c r="E6" s="170"/>
      <c r="F6" s="171">
        <v>140000</v>
      </c>
      <c r="G6" s="172"/>
      <c r="H6" s="170"/>
      <c r="I6" s="170"/>
      <c r="J6" s="170"/>
      <c r="K6" s="170">
        <v>50000</v>
      </c>
      <c r="L6" s="170"/>
      <c r="M6" s="173"/>
    </row>
    <row r="7" spans="2:18" ht="11.25" customHeight="1" x14ac:dyDescent="0.2">
      <c r="B7" s="886"/>
      <c r="C7" s="180" t="s">
        <v>51</v>
      </c>
      <c r="D7" s="164">
        <f>E7+F7</f>
        <v>623090.65</v>
      </c>
      <c r="E7" s="181">
        <v>580308.72</v>
      </c>
      <c r="F7" s="182">
        <v>42781.93</v>
      </c>
      <c r="G7" s="183"/>
      <c r="H7" s="181">
        <v>800</v>
      </c>
      <c r="I7" s="181"/>
      <c r="J7" s="181"/>
      <c r="K7" s="181">
        <v>5068.5</v>
      </c>
      <c r="L7" s="181"/>
      <c r="M7" s="184"/>
    </row>
    <row r="8" spans="2:18" ht="12" customHeight="1" x14ac:dyDescent="0.2">
      <c r="B8" s="885" t="s">
        <v>55</v>
      </c>
      <c r="C8" s="168" t="s">
        <v>56</v>
      </c>
      <c r="D8" s="169"/>
      <c r="E8" s="170"/>
      <c r="F8" s="171"/>
      <c r="G8" s="172">
        <v>3.59</v>
      </c>
      <c r="H8" s="170"/>
      <c r="I8" s="170">
        <v>40</v>
      </c>
      <c r="J8" s="170">
        <v>298.11500000000001</v>
      </c>
      <c r="K8" s="170"/>
      <c r="L8" s="170"/>
      <c r="M8" s="173"/>
    </row>
    <row r="9" spans="2:18" ht="11.25" customHeight="1" x14ac:dyDescent="0.2">
      <c r="B9" s="886"/>
      <c r="C9" s="180" t="s">
        <v>57</v>
      </c>
      <c r="D9" s="164"/>
      <c r="E9" s="181"/>
      <c r="F9" s="182"/>
      <c r="G9" s="183"/>
      <c r="H9" s="181"/>
      <c r="I9" s="181"/>
      <c r="J9" s="181">
        <v>343.899</v>
      </c>
      <c r="K9" s="181"/>
      <c r="L9" s="181"/>
      <c r="M9" s="184"/>
    </row>
    <row r="10" spans="2:18" ht="11.25" customHeight="1" x14ac:dyDescent="0.2">
      <c r="B10" s="886"/>
      <c r="C10" s="180" t="s">
        <v>58</v>
      </c>
      <c r="D10" s="164"/>
      <c r="E10" s="181"/>
      <c r="F10" s="182"/>
      <c r="G10" s="183"/>
      <c r="H10" s="181"/>
      <c r="I10" s="181"/>
      <c r="J10" s="181">
        <v>500</v>
      </c>
      <c r="K10" s="181"/>
      <c r="L10" s="181"/>
      <c r="M10" s="184"/>
    </row>
    <row r="11" spans="2:18" x14ac:dyDescent="0.2">
      <c r="B11" s="886"/>
      <c r="C11" s="180" t="s">
        <v>59</v>
      </c>
      <c r="D11" s="164"/>
      <c r="E11" s="181"/>
      <c r="F11" s="182"/>
      <c r="G11" s="183">
        <v>40</v>
      </c>
      <c r="H11" s="181"/>
      <c r="I11" s="181">
        <v>20</v>
      </c>
      <c r="J11" s="181">
        <v>2</v>
      </c>
      <c r="K11" s="181"/>
      <c r="L11" s="181"/>
      <c r="M11" s="184"/>
    </row>
    <row r="12" spans="2:18" x14ac:dyDescent="0.2">
      <c r="B12" s="886"/>
      <c r="C12" s="180" t="s">
        <v>60</v>
      </c>
      <c r="D12" s="164"/>
      <c r="E12" s="181"/>
      <c r="F12" s="182"/>
      <c r="G12" s="183"/>
      <c r="H12" s="181"/>
      <c r="I12" s="181"/>
      <c r="J12" s="181">
        <v>107.259</v>
      </c>
      <c r="K12" s="181"/>
      <c r="L12" s="181"/>
      <c r="M12" s="184"/>
    </row>
    <row r="13" spans="2:18" ht="12" customHeight="1" x14ac:dyDescent="0.2">
      <c r="B13" s="885" t="s">
        <v>61</v>
      </c>
      <c r="C13" s="168" t="s">
        <v>56</v>
      </c>
      <c r="D13" s="169"/>
      <c r="E13" s="170"/>
      <c r="F13" s="171"/>
      <c r="G13" s="172"/>
      <c r="H13" s="170"/>
      <c r="I13" s="170">
        <v>12.4</v>
      </c>
      <c r="J13" s="170">
        <v>187.53899999999999</v>
      </c>
      <c r="K13" s="170"/>
      <c r="L13" s="170">
        <v>7.8</v>
      </c>
      <c r="M13" s="173"/>
    </row>
    <row r="14" spans="2:18" ht="11.25" customHeight="1" x14ac:dyDescent="0.2">
      <c r="B14" s="886"/>
      <c r="C14" s="180" t="s">
        <v>57</v>
      </c>
      <c r="D14" s="164"/>
      <c r="E14" s="181"/>
      <c r="F14" s="182"/>
      <c r="G14" s="183"/>
      <c r="H14" s="181"/>
      <c r="I14" s="181"/>
      <c r="J14" s="181">
        <v>2221</v>
      </c>
      <c r="K14" s="181"/>
      <c r="L14" s="181"/>
      <c r="M14" s="184">
        <v>3</v>
      </c>
    </row>
    <row r="15" spans="2:18" ht="11.25" customHeight="1" x14ac:dyDescent="0.2">
      <c r="B15" s="886"/>
      <c r="C15" s="180" t="s">
        <v>58</v>
      </c>
      <c r="D15" s="164"/>
      <c r="E15" s="181"/>
      <c r="F15" s="182"/>
      <c r="G15" s="183"/>
      <c r="H15" s="181"/>
      <c r="I15" s="181"/>
      <c r="J15" s="181">
        <v>151.75</v>
      </c>
      <c r="K15" s="181"/>
      <c r="L15" s="181"/>
      <c r="M15" s="184"/>
    </row>
    <row r="16" spans="2:18" x14ac:dyDescent="0.2">
      <c r="B16" s="886"/>
      <c r="C16" s="180" t="s">
        <v>59</v>
      </c>
      <c r="D16" s="164"/>
      <c r="E16" s="181"/>
      <c r="F16" s="182"/>
      <c r="G16" s="183"/>
      <c r="H16" s="181"/>
      <c r="I16" s="181">
        <v>14</v>
      </c>
      <c r="J16" s="181">
        <v>9</v>
      </c>
      <c r="K16" s="181"/>
      <c r="L16" s="181"/>
      <c r="M16" s="184"/>
    </row>
    <row r="17" spans="2:13" x14ac:dyDescent="0.2">
      <c r="B17" s="886"/>
      <c r="C17" s="180" t="s">
        <v>60</v>
      </c>
      <c r="D17" s="164">
        <f>E17+F17</f>
        <v>60000</v>
      </c>
      <c r="E17" s="181"/>
      <c r="F17" s="182">
        <v>60000</v>
      </c>
      <c r="G17" s="183">
        <v>236.5</v>
      </c>
      <c r="H17" s="181"/>
      <c r="I17" s="181">
        <v>31.7</v>
      </c>
      <c r="J17" s="181">
        <v>981.73099999999999</v>
      </c>
      <c r="K17" s="181"/>
      <c r="L17" s="181">
        <v>121.56700000000001</v>
      </c>
      <c r="M17" s="184">
        <v>1.55</v>
      </c>
    </row>
    <row r="18" spans="2:13" x14ac:dyDescent="0.2">
      <c r="B18" s="886"/>
      <c r="C18" s="180" t="s">
        <v>62</v>
      </c>
      <c r="D18" s="164"/>
      <c r="E18" s="181"/>
      <c r="F18" s="182"/>
      <c r="G18" s="183"/>
      <c r="H18" s="181"/>
      <c r="I18" s="181">
        <v>1100</v>
      </c>
      <c r="J18" s="181"/>
      <c r="K18" s="181"/>
      <c r="L18" s="181"/>
      <c r="M18" s="184"/>
    </row>
    <row r="19" spans="2:13" x14ac:dyDescent="0.2">
      <c r="B19" s="886"/>
      <c r="C19" s="180" t="s">
        <v>50</v>
      </c>
      <c r="D19" s="164">
        <f>E19+F19</f>
        <v>225000</v>
      </c>
      <c r="E19" s="181"/>
      <c r="F19" s="182">
        <v>225000</v>
      </c>
      <c r="G19" s="183"/>
      <c r="H19" s="181"/>
      <c r="I19" s="181"/>
      <c r="J19" s="181">
        <v>11</v>
      </c>
      <c r="K19" s="181"/>
      <c r="L19" s="181">
        <v>149.50200000000001</v>
      </c>
      <c r="M19" s="184"/>
    </row>
    <row r="20" spans="2:13" x14ac:dyDescent="0.2">
      <c r="B20" s="886"/>
      <c r="C20" s="180" t="s">
        <v>63</v>
      </c>
      <c r="D20" s="164"/>
      <c r="E20" s="181"/>
      <c r="F20" s="182"/>
      <c r="G20" s="183">
        <v>750</v>
      </c>
      <c r="H20" s="181"/>
      <c r="I20" s="181"/>
      <c r="J20" s="181">
        <v>733.12199999999996</v>
      </c>
      <c r="K20" s="181"/>
      <c r="L20" s="181">
        <v>211.09</v>
      </c>
      <c r="M20" s="184">
        <v>17.989999999999998</v>
      </c>
    </row>
    <row r="21" spans="2:13" x14ac:dyDescent="0.2">
      <c r="B21" s="886"/>
      <c r="C21" s="180" t="s">
        <v>64</v>
      </c>
      <c r="D21" s="164"/>
      <c r="E21" s="181"/>
      <c r="F21" s="182"/>
      <c r="G21" s="183">
        <v>50</v>
      </c>
      <c r="H21" s="181"/>
      <c r="I21" s="181"/>
      <c r="J21" s="181">
        <v>678.00799999999992</v>
      </c>
      <c r="K21" s="181"/>
      <c r="L21" s="181">
        <v>12.106</v>
      </c>
      <c r="M21" s="184"/>
    </row>
    <row r="22" spans="2:13" x14ac:dyDescent="0.2">
      <c r="B22" s="886"/>
      <c r="C22" s="180" t="s">
        <v>65</v>
      </c>
      <c r="D22" s="164"/>
      <c r="E22" s="181"/>
      <c r="F22" s="182"/>
      <c r="G22" s="183"/>
      <c r="H22" s="181"/>
      <c r="I22" s="181"/>
      <c r="J22" s="181">
        <v>285</v>
      </c>
      <c r="K22" s="181"/>
      <c r="L22" s="181">
        <v>24.5</v>
      </c>
      <c r="M22" s="184"/>
    </row>
    <row r="23" spans="2:13" x14ac:dyDescent="0.2">
      <c r="B23" s="886"/>
      <c r="C23" s="180" t="s">
        <v>51</v>
      </c>
      <c r="D23" s="164">
        <f>E23+F23</f>
        <v>39600</v>
      </c>
      <c r="E23" s="181"/>
      <c r="F23" s="182">
        <v>39600</v>
      </c>
      <c r="G23" s="183"/>
      <c r="H23" s="181"/>
      <c r="I23" s="181">
        <v>1250</v>
      </c>
      <c r="J23" s="181">
        <v>49.6</v>
      </c>
      <c r="K23" s="181">
        <v>1000</v>
      </c>
      <c r="L23" s="181">
        <v>16.8</v>
      </c>
      <c r="M23" s="184">
        <v>30.27</v>
      </c>
    </row>
    <row r="24" spans="2:13" x14ac:dyDescent="0.2">
      <c r="B24" s="889"/>
      <c r="C24" s="187" t="s">
        <v>48</v>
      </c>
      <c r="D24" s="188"/>
      <c r="E24" s="165"/>
      <c r="F24" s="166"/>
      <c r="G24" s="167"/>
      <c r="H24" s="165"/>
      <c r="I24" s="165"/>
      <c r="J24" s="165">
        <v>2.6</v>
      </c>
      <c r="K24" s="165"/>
      <c r="L24" s="165"/>
      <c r="M24" s="163"/>
    </row>
    <row r="25" spans="2:13" ht="12" customHeight="1" x14ac:dyDescent="0.2">
      <c r="B25" s="885" t="s">
        <v>67</v>
      </c>
      <c r="C25" s="168" t="s">
        <v>56</v>
      </c>
      <c r="D25" s="164">
        <f>E25+F25</f>
        <v>13174819.750000002</v>
      </c>
      <c r="E25" s="170">
        <v>2381049</v>
      </c>
      <c r="F25" s="171">
        <v>10793770.750000002</v>
      </c>
      <c r="G25" s="172">
        <v>188461</v>
      </c>
      <c r="H25" s="170"/>
      <c r="I25" s="170"/>
      <c r="J25" s="170">
        <v>13655.168</v>
      </c>
      <c r="K25" s="170">
        <v>3805048</v>
      </c>
      <c r="L25" s="170"/>
      <c r="M25" s="173"/>
    </row>
    <row r="26" spans="2:13" ht="11.25" customHeight="1" x14ac:dyDescent="0.2">
      <c r="B26" s="886"/>
      <c r="C26" s="180" t="s">
        <v>57</v>
      </c>
      <c r="D26" s="164">
        <f>E26+F26</f>
        <v>2927007.26</v>
      </c>
      <c r="E26" s="181">
        <v>9393</v>
      </c>
      <c r="F26" s="182">
        <v>2917614.26</v>
      </c>
      <c r="G26" s="183"/>
      <c r="H26" s="181"/>
      <c r="I26" s="181">
        <v>103.2</v>
      </c>
      <c r="J26" s="181"/>
      <c r="K26" s="181">
        <v>1033453</v>
      </c>
      <c r="L26" s="181"/>
      <c r="M26" s="184"/>
    </row>
    <row r="27" spans="2:13" ht="11.25" customHeight="1" x14ac:dyDescent="0.2">
      <c r="B27" s="886"/>
      <c r="C27" s="180" t="s">
        <v>58</v>
      </c>
      <c r="D27" s="164">
        <f t="shared" ref="D27:D36" si="0">E27+F27</f>
        <v>556673</v>
      </c>
      <c r="E27" s="181"/>
      <c r="F27" s="182">
        <v>556673</v>
      </c>
      <c r="G27" s="183"/>
      <c r="H27" s="181"/>
      <c r="I27" s="181"/>
      <c r="J27" s="181"/>
      <c r="K27" s="181">
        <v>176880</v>
      </c>
      <c r="L27" s="181"/>
      <c r="M27" s="184"/>
    </row>
    <row r="28" spans="2:13" x14ac:dyDescent="0.2">
      <c r="B28" s="886"/>
      <c r="C28" s="180" t="s">
        <v>59</v>
      </c>
      <c r="D28" s="164">
        <f t="shared" si="0"/>
        <v>318000</v>
      </c>
      <c r="E28" s="181"/>
      <c r="F28" s="182">
        <v>318000</v>
      </c>
      <c r="G28" s="183"/>
      <c r="H28" s="181"/>
      <c r="I28" s="181"/>
      <c r="J28" s="181"/>
      <c r="K28" s="181">
        <v>100760</v>
      </c>
      <c r="L28" s="181">
        <v>8.4</v>
      </c>
      <c r="M28" s="184"/>
    </row>
    <row r="29" spans="2:13" x14ac:dyDescent="0.2">
      <c r="B29" s="886"/>
      <c r="C29" s="180" t="s">
        <v>60</v>
      </c>
      <c r="D29" s="164">
        <f t="shared" si="0"/>
        <v>265000</v>
      </c>
      <c r="E29" s="181"/>
      <c r="F29" s="182">
        <v>265000</v>
      </c>
      <c r="G29" s="183"/>
      <c r="H29" s="181"/>
      <c r="I29" s="181"/>
      <c r="J29" s="181"/>
      <c r="K29" s="181">
        <v>80000</v>
      </c>
      <c r="L29" s="181">
        <v>150</v>
      </c>
      <c r="M29" s="184"/>
    </row>
    <row r="30" spans="2:13" x14ac:dyDescent="0.2">
      <c r="B30" s="886"/>
      <c r="C30" s="180" t="s">
        <v>62</v>
      </c>
      <c r="D30" s="164">
        <f t="shared" si="0"/>
        <v>2269418.1800000002</v>
      </c>
      <c r="E30" s="181"/>
      <c r="F30" s="182">
        <v>2269418.1800000002</v>
      </c>
      <c r="G30" s="183"/>
      <c r="H30" s="181"/>
      <c r="I30" s="181"/>
      <c r="J30" s="181"/>
      <c r="K30" s="181">
        <v>912000</v>
      </c>
      <c r="L30" s="181"/>
      <c r="M30" s="184"/>
    </row>
    <row r="31" spans="2:13" x14ac:dyDescent="0.2">
      <c r="B31" s="886"/>
      <c r="C31" s="180" t="s">
        <v>50</v>
      </c>
      <c r="D31" s="164">
        <f t="shared" si="0"/>
        <v>10158666.619999999</v>
      </c>
      <c r="E31" s="181">
        <v>8461416.6199999992</v>
      </c>
      <c r="F31" s="182">
        <v>1697250</v>
      </c>
      <c r="G31" s="183">
        <v>69370</v>
      </c>
      <c r="H31" s="181">
        <v>1230</v>
      </c>
      <c r="I31" s="181"/>
      <c r="J31" s="181">
        <v>8000</v>
      </c>
      <c r="K31" s="181">
        <v>675000</v>
      </c>
      <c r="L31" s="181">
        <v>32.200000000000003</v>
      </c>
      <c r="M31" s="184">
        <v>32.200000000000003</v>
      </c>
    </row>
    <row r="32" spans="2:13" x14ac:dyDescent="0.2">
      <c r="B32" s="886"/>
      <c r="C32" s="180" t="s">
        <v>63</v>
      </c>
      <c r="D32" s="164">
        <f t="shared" si="0"/>
        <v>14235451.139999999</v>
      </c>
      <c r="E32" s="181">
        <v>1420264.52</v>
      </c>
      <c r="F32" s="182">
        <v>12815186.619999999</v>
      </c>
      <c r="G32" s="183"/>
      <c r="H32" s="181">
        <v>2236</v>
      </c>
      <c r="I32" s="181">
        <v>15000</v>
      </c>
      <c r="J32" s="181">
        <v>331.63900000000001</v>
      </c>
      <c r="K32" s="181">
        <v>5161608.42</v>
      </c>
      <c r="L32" s="181">
        <v>260.11</v>
      </c>
      <c r="M32" s="184">
        <v>18</v>
      </c>
    </row>
    <row r="33" spans="2:13" x14ac:dyDescent="0.2">
      <c r="B33" s="886"/>
      <c r="C33" s="180" t="s">
        <v>64</v>
      </c>
      <c r="D33" s="164">
        <f t="shared" si="0"/>
        <v>3849507.29</v>
      </c>
      <c r="E33" s="181">
        <v>925187.72</v>
      </c>
      <c r="F33" s="182">
        <v>2924319.57</v>
      </c>
      <c r="G33" s="183"/>
      <c r="H33" s="181">
        <v>10500</v>
      </c>
      <c r="I33" s="181"/>
      <c r="J33" s="181">
        <v>5890</v>
      </c>
      <c r="K33" s="181">
        <v>952750</v>
      </c>
      <c r="L33" s="181">
        <v>908.36300000000006</v>
      </c>
      <c r="M33" s="184"/>
    </row>
    <row r="34" spans="2:13" x14ac:dyDescent="0.2">
      <c r="B34" s="886"/>
      <c r="C34" s="180" t="s">
        <v>51</v>
      </c>
      <c r="D34" s="164">
        <f t="shared" si="0"/>
        <v>6155150</v>
      </c>
      <c r="E34" s="181"/>
      <c r="F34" s="182">
        <v>6155150</v>
      </c>
      <c r="G34" s="183"/>
      <c r="H34" s="181"/>
      <c r="I34" s="181"/>
      <c r="J34" s="181"/>
      <c r="K34" s="181">
        <v>2357000</v>
      </c>
      <c r="L34" s="181">
        <v>147</v>
      </c>
      <c r="M34" s="184"/>
    </row>
    <row r="35" spans="2:13" x14ac:dyDescent="0.2">
      <c r="B35" s="886"/>
      <c r="C35" s="180" t="s">
        <v>66</v>
      </c>
      <c r="D35" s="164">
        <f t="shared" si="0"/>
        <v>126260</v>
      </c>
      <c r="E35" s="181"/>
      <c r="F35" s="182">
        <v>126260</v>
      </c>
      <c r="G35" s="183"/>
      <c r="H35" s="181"/>
      <c r="I35" s="181"/>
      <c r="J35" s="181"/>
      <c r="K35" s="181">
        <v>9300</v>
      </c>
      <c r="L35" s="181">
        <v>129.35</v>
      </c>
      <c r="M35" s="184"/>
    </row>
    <row r="36" spans="2:13" x14ac:dyDescent="0.2">
      <c r="B36" s="886"/>
      <c r="C36" s="180" t="s">
        <v>48</v>
      </c>
      <c r="D36" s="164">
        <f t="shared" si="0"/>
        <v>3033591.85</v>
      </c>
      <c r="E36" s="181"/>
      <c r="F36" s="182">
        <v>3033591.85</v>
      </c>
      <c r="G36" s="183"/>
      <c r="H36" s="181"/>
      <c r="I36" s="181"/>
      <c r="J36" s="181"/>
      <c r="K36" s="181">
        <v>1287421</v>
      </c>
      <c r="L36" s="181">
        <v>203.536</v>
      </c>
      <c r="M36" s="184"/>
    </row>
    <row r="37" spans="2:13" x14ac:dyDescent="0.2">
      <c r="B37" s="886"/>
      <c r="C37" s="180" t="s">
        <v>69</v>
      </c>
      <c r="D37" s="164"/>
      <c r="E37" s="181"/>
      <c r="F37" s="182"/>
      <c r="G37" s="183"/>
      <c r="H37" s="181"/>
      <c r="I37" s="181"/>
      <c r="J37" s="181"/>
      <c r="K37" s="181"/>
      <c r="L37" s="181">
        <v>23</v>
      </c>
      <c r="M37" s="184"/>
    </row>
    <row r="38" spans="2:13" x14ac:dyDescent="0.2">
      <c r="B38" s="886"/>
      <c r="C38" s="180" t="s">
        <v>68</v>
      </c>
      <c r="D38" s="164">
        <f>E38+F38</f>
        <v>30000</v>
      </c>
      <c r="E38" s="181"/>
      <c r="F38" s="182">
        <v>30000</v>
      </c>
      <c r="G38" s="183"/>
      <c r="H38" s="181"/>
      <c r="I38" s="181"/>
      <c r="J38" s="181"/>
      <c r="K38" s="181">
        <v>10000</v>
      </c>
      <c r="L38" s="181"/>
      <c r="M38" s="184"/>
    </row>
    <row r="39" spans="2:13" x14ac:dyDescent="0.2">
      <c r="B39" s="189" t="s">
        <v>70</v>
      </c>
      <c r="C39" s="73" t="s">
        <v>63</v>
      </c>
      <c r="D39" s="190"/>
      <c r="E39" s="191"/>
      <c r="F39" s="192"/>
      <c r="G39" s="193"/>
      <c r="H39" s="191"/>
      <c r="I39" s="191"/>
      <c r="J39" s="191">
        <v>11.45</v>
      </c>
      <c r="K39" s="191"/>
      <c r="L39" s="191"/>
      <c r="M39" s="194"/>
    </row>
    <row r="40" spans="2:13" ht="12" customHeight="1" x14ac:dyDescent="0.2">
      <c r="B40" s="885" t="s">
        <v>90</v>
      </c>
      <c r="C40" s="168" t="s">
        <v>65</v>
      </c>
      <c r="D40" s="164">
        <f>E40+F40</f>
        <v>360</v>
      </c>
      <c r="E40" s="170"/>
      <c r="F40" s="171">
        <v>360</v>
      </c>
      <c r="G40" s="172"/>
      <c r="H40" s="170"/>
      <c r="I40" s="170"/>
      <c r="J40" s="170"/>
      <c r="K40" s="170">
        <v>45</v>
      </c>
      <c r="L40" s="170">
        <v>136</v>
      </c>
      <c r="M40" s="173"/>
    </row>
    <row r="41" spans="2:13" ht="11.25" customHeight="1" x14ac:dyDescent="0.2">
      <c r="B41" s="886"/>
      <c r="C41" s="180" t="s">
        <v>66</v>
      </c>
      <c r="D41" s="164">
        <f>E41+F41</f>
        <v>0</v>
      </c>
      <c r="E41" s="181"/>
      <c r="F41" s="182"/>
      <c r="G41" s="183"/>
      <c r="H41" s="181"/>
      <c r="I41" s="181"/>
      <c r="J41" s="181"/>
      <c r="K41" s="181"/>
      <c r="L41" s="181">
        <v>3.254</v>
      </c>
      <c r="M41" s="184"/>
    </row>
    <row r="42" spans="2:13" ht="11.25" customHeight="1" x14ac:dyDescent="0.2">
      <c r="B42" s="886"/>
      <c r="C42" s="187" t="s">
        <v>73</v>
      </c>
      <c r="D42" s="164">
        <f>E42+F42</f>
        <v>11000</v>
      </c>
      <c r="E42" s="165">
        <v>10000</v>
      </c>
      <c r="F42" s="166">
        <v>1000</v>
      </c>
      <c r="G42" s="167"/>
      <c r="H42" s="165"/>
      <c r="I42" s="165"/>
      <c r="J42" s="165">
        <v>5</v>
      </c>
      <c r="K42" s="165">
        <v>2500</v>
      </c>
      <c r="L42" s="165"/>
      <c r="M42" s="163"/>
    </row>
    <row r="43" spans="2:13" ht="12" customHeight="1" x14ac:dyDescent="0.2">
      <c r="B43" s="885" t="s">
        <v>71</v>
      </c>
      <c r="C43" s="168" t="s">
        <v>50</v>
      </c>
      <c r="D43" s="169"/>
      <c r="E43" s="170"/>
      <c r="F43" s="171"/>
      <c r="G43" s="172"/>
      <c r="H43" s="170"/>
      <c r="I43" s="170"/>
      <c r="J43" s="170"/>
      <c r="K43" s="170"/>
      <c r="L43" s="170"/>
      <c r="M43" s="173">
        <v>1.74</v>
      </c>
    </row>
    <row r="44" spans="2:13" ht="11.25" customHeight="1" x14ac:dyDescent="0.2">
      <c r="B44" s="889"/>
      <c r="C44" s="187" t="s">
        <v>65</v>
      </c>
      <c r="D44" s="188">
        <f>E44+F44</f>
        <v>649622.16</v>
      </c>
      <c r="E44" s="165">
        <v>110458.01</v>
      </c>
      <c r="F44" s="166">
        <v>539164.15</v>
      </c>
      <c r="G44" s="167"/>
      <c r="H44" s="165"/>
      <c r="I44" s="165"/>
      <c r="J44" s="165">
        <v>2322</v>
      </c>
      <c r="K44" s="165">
        <v>56497</v>
      </c>
      <c r="L44" s="165">
        <v>36.9</v>
      </c>
      <c r="M44" s="163"/>
    </row>
    <row r="45" spans="2:13" ht="13.5" customHeight="1" x14ac:dyDescent="0.2">
      <c r="B45" s="241" t="s">
        <v>109</v>
      </c>
      <c r="C45" s="204" t="s">
        <v>66</v>
      </c>
      <c r="D45" s="200"/>
      <c r="E45" s="201"/>
      <c r="F45" s="202"/>
      <c r="G45" s="203"/>
      <c r="H45" s="201"/>
      <c r="I45" s="201"/>
      <c r="J45" s="201"/>
      <c r="K45" s="201"/>
      <c r="L45" s="201">
        <v>0.32</v>
      </c>
      <c r="M45" s="204"/>
    </row>
    <row r="46" spans="2:13" x14ac:dyDescent="0.2">
      <c r="B46" s="242" t="s">
        <v>104</v>
      </c>
      <c r="C46" s="243" t="s">
        <v>73</v>
      </c>
      <c r="D46" s="200">
        <f>E46+F46</f>
        <v>20000</v>
      </c>
      <c r="E46" s="165">
        <v>20000</v>
      </c>
      <c r="F46" s="202"/>
      <c r="G46" s="203"/>
      <c r="H46" s="201"/>
      <c r="I46" s="201"/>
      <c r="J46" s="201">
        <v>1</v>
      </c>
      <c r="K46" s="201"/>
      <c r="L46" s="201"/>
      <c r="M46" s="204"/>
    </row>
    <row r="47" spans="2:13" x14ac:dyDescent="0.2">
      <c r="B47" s="189" t="s">
        <v>74</v>
      </c>
      <c r="C47" s="73" t="s">
        <v>50</v>
      </c>
      <c r="D47" s="190"/>
      <c r="E47" s="191"/>
      <c r="F47" s="192"/>
      <c r="G47" s="193"/>
      <c r="H47" s="191"/>
      <c r="I47" s="191"/>
      <c r="J47" s="191"/>
      <c r="K47" s="191"/>
      <c r="L47" s="191"/>
      <c r="M47" s="194">
        <v>0.33</v>
      </c>
    </row>
    <row r="48" spans="2:13" x14ac:dyDescent="0.2">
      <c r="B48" s="885" t="s">
        <v>75</v>
      </c>
      <c r="C48" s="174" t="s">
        <v>65</v>
      </c>
      <c r="D48" s="175"/>
      <c r="E48" s="176"/>
      <c r="F48" s="177"/>
      <c r="G48" s="178"/>
      <c r="H48" s="176"/>
      <c r="I48" s="176"/>
      <c r="J48" s="176"/>
      <c r="K48" s="176"/>
      <c r="L48" s="176">
        <v>165.75</v>
      </c>
      <c r="M48" s="179"/>
    </row>
    <row r="49" spans="2:13" x14ac:dyDescent="0.2">
      <c r="B49" s="886"/>
      <c r="C49" s="187" t="s">
        <v>66</v>
      </c>
      <c r="D49" s="188"/>
      <c r="E49" s="165"/>
      <c r="F49" s="166"/>
      <c r="G49" s="167"/>
      <c r="H49" s="165"/>
      <c r="I49" s="165"/>
      <c r="J49" s="165"/>
      <c r="K49" s="165"/>
      <c r="L49" s="165">
        <v>1.17</v>
      </c>
      <c r="M49" s="163"/>
    </row>
    <row r="50" spans="2:13" ht="11.25" customHeight="1" x14ac:dyDescent="0.2">
      <c r="B50" s="888" t="s">
        <v>85</v>
      </c>
      <c r="C50" s="174" t="s">
        <v>59</v>
      </c>
      <c r="D50" s="175">
        <f>E50+F50</f>
        <v>191000</v>
      </c>
      <c r="E50" s="176"/>
      <c r="F50" s="177">
        <v>191000</v>
      </c>
      <c r="G50" s="178"/>
      <c r="H50" s="176"/>
      <c r="I50" s="176"/>
      <c r="J50" s="176"/>
      <c r="K50" s="176">
        <v>21000</v>
      </c>
      <c r="L50" s="176"/>
      <c r="M50" s="179"/>
    </row>
    <row r="51" spans="2:13" ht="11.25" customHeight="1" x14ac:dyDescent="0.2">
      <c r="B51" s="886"/>
      <c r="C51" s="180" t="s">
        <v>51</v>
      </c>
      <c r="D51" s="164">
        <f>E51+F51</f>
        <v>300000</v>
      </c>
      <c r="E51" s="181"/>
      <c r="F51" s="182">
        <v>300000</v>
      </c>
      <c r="G51" s="183"/>
      <c r="H51" s="181"/>
      <c r="I51" s="181"/>
      <c r="J51" s="181"/>
      <c r="K51" s="181">
        <v>20000</v>
      </c>
      <c r="L51" s="181"/>
      <c r="M51" s="184"/>
    </row>
    <row r="52" spans="2:13" ht="11.25" customHeight="1" x14ac:dyDescent="0.2">
      <c r="B52" s="886"/>
      <c r="C52" s="180" t="s">
        <v>66</v>
      </c>
      <c r="D52" s="164">
        <f>E52+F52</f>
        <v>3700665</v>
      </c>
      <c r="E52" s="181">
        <v>74000</v>
      </c>
      <c r="F52" s="182">
        <v>3626665</v>
      </c>
      <c r="G52" s="183"/>
      <c r="H52" s="181"/>
      <c r="I52" s="181"/>
      <c r="J52" s="181">
        <v>250</v>
      </c>
      <c r="K52" s="181">
        <v>386000</v>
      </c>
      <c r="L52" s="181">
        <v>13.516999999999999</v>
      </c>
      <c r="M52" s="184"/>
    </row>
    <row r="53" spans="2:13" x14ac:dyDescent="0.2">
      <c r="B53" s="887"/>
      <c r="C53" s="231" t="s">
        <v>48</v>
      </c>
      <c r="D53" s="164">
        <f>E53+F53</f>
        <v>39993</v>
      </c>
      <c r="E53" s="232"/>
      <c r="F53" s="233">
        <v>39993</v>
      </c>
      <c r="G53" s="234"/>
      <c r="H53" s="232"/>
      <c r="I53" s="232"/>
      <c r="J53" s="232"/>
      <c r="K53" s="232">
        <v>7109</v>
      </c>
      <c r="L53" s="232"/>
      <c r="M53" s="235"/>
    </row>
    <row r="54" spans="2:13" x14ac:dyDescent="0.2">
      <c r="B54" s="205" t="s">
        <v>76</v>
      </c>
      <c r="C54" s="82" t="s">
        <v>66</v>
      </c>
      <c r="D54" s="206"/>
      <c r="E54" s="207"/>
      <c r="F54" s="208"/>
      <c r="G54" s="209"/>
      <c r="H54" s="207"/>
      <c r="I54" s="207"/>
      <c r="J54" s="207"/>
      <c r="K54" s="207"/>
      <c r="L54" s="207">
        <v>8.0950000000000006</v>
      </c>
      <c r="M54" s="210"/>
    </row>
    <row r="55" spans="2:13" x14ac:dyDescent="0.2">
      <c r="B55" s="205" t="s">
        <v>77</v>
      </c>
      <c r="C55" s="82" t="s">
        <v>66</v>
      </c>
      <c r="D55" s="206"/>
      <c r="E55" s="207"/>
      <c r="F55" s="208"/>
      <c r="G55" s="209"/>
      <c r="H55" s="207"/>
      <c r="I55" s="207"/>
      <c r="J55" s="207"/>
      <c r="K55" s="207"/>
      <c r="L55" s="207">
        <v>6</v>
      </c>
      <c r="M55" s="210"/>
    </row>
    <row r="56" spans="2:13" x14ac:dyDescent="0.2">
      <c r="B56" s="205" t="s">
        <v>78</v>
      </c>
      <c r="C56" s="82" t="s">
        <v>66</v>
      </c>
      <c r="D56" s="206"/>
      <c r="E56" s="207"/>
      <c r="F56" s="208"/>
      <c r="G56" s="209"/>
      <c r="H56" s="207"/>
      <c r="I56" s="207"/>
      <c r="J56" s="207"/>
      <c r="K56" s="207"/>
      <c r="L56" s="207">
        <v>16.748000000000001</v>
      </c>
      <c r="M56" s="210"/>
    </row>
    <row r="57" spans="2:13" x14ac:dyDescent="0.2">
      <c r="B57" s="205" t="s">
        <v>79</v>
      </c>
      <c r="C57" s="82" t="s">
        <v>48</v>
      </c>
      <c r="D57" s="206">
        <f t="shared" ref="D57:D90" si="1">E57+F57</f>
        <v>1810.8</v>
      </c>
      <c r="E57" s="207"/>
      <c r="F57" s="208">
        <v>1810.8</v>
      </c>
      <c r="G57" s="209"/>
      <c r="H57" s="207"/>
      <c r="I57" s="207"/>
      <c r="J57" s="207"/>
      <c r="K57" s="207">
        <v>1006</v>
      </c>
      <c r="L57" s="207"/>
      <c r="M57" s="210"/>
    </row>
    <row r="58" spans="2:13" x14ac:dyDescent="0.2">
      <c r="B58" s="211" t="s">
        <v>80</v>
      </c>
      <c r="C58" s="99" t="s">
        <v>48</v>
      </c>
      <c r="D58" s="212">
        <f t="shared" si="1"/>
        <v>425793.11</v>
      </c>
      <c r="E58" s="213"/>
      <c r="F58" s="214">
        <v>425793.11</v>
      </c>
      <c r="G58" s="215"/>
      <c r="H58" s="213"/>
      <c r="I58" s="213"/>
      <c r="J58" s="213"/>
      <c r="K58" s="213">
        <v>156688</v>
      </c>
      <c r="L58" s="213"/>
      <c r="M58" s="216"/>
    </row>
    <row r="59" spans="2:13" x14ac:dyDescent="0.2">
      <c r="B59" s="205" t="s">
        <v>110</v>
      </c>
      <c r="C59" s="82" t="s">
        <v>51</v>
      </c>
      <c r="D59" s="212">
        <f t="shared" si="1"/>
        <v>9855</v>
      </c>
      <c r="E59" s="207"/>
      <c r="F59" s="208">
        <v>9855</v>
      </c>
      <c r="G59" s="209"/>
      <c r="H59" s="207"/>
      <c r="I59" s="207"/>
      <c r="J59" s="207"/>
      <c r="K59" s="207">
        <v>1971</v>
      </c>
      <c r="L59" s="207"/>
      <c r="M59" s="210"/>
    </row>
    <row r="60" spans="2:13" x14ac:dyDescent="0.2">
      <c r="B60" s="205" t="s">
        <v>86</v>
      </c>
      <c r="C60" s="82" t="s">
        <v>48</v>
      </c>
      <c r="D60" s="212">
        <f t="shared" si="1"/>
        <v>514.72</v>
      </c>
      <c r="E60" s="207"/>
      <c r="F60" s="208">
        <v>514.72</v>
      </c>
      <c r="G60" s="209"/>
      <c r="H60" s="207"/>
      <c r="I60" s="207"/>
      <c r="J60" s="207"/>
      <c r="K60" s="207">
        <v>258</v>
      </c>
      <c r="L60" s="207"/>
      <c r="M60" s="210"/>
    </row>
    <row r="61" spans="2:13" ht="11.25" customHeight="1" x14ac:dyDescent="0.2">
      <c r="B61" s="885" t="s">
        <v>81</v>
      </c>
      <c r="C61" s="174" t="s">
        <v>58</v>
      </c>
      <c r="D61" s="175">
        <f t="shared" si="1"/>
        <v>1847132</v>
      </c>
      <c r="E61" s="176">
        <v>1847132</v>
      </c>
      <c r="F61" s="177"/>
      <c r="G61" s="178"/>
      <c r="H61" s="176"/>
      <c r="I61" s="176"/>
      <c r="J61" s="176">
        <v>6800</v>
      </c>
      <c r="K61" s="176"/>
      <c r="L61" s="176"/>
      <c r="M61" s="179"/>
    </row>
    <row r="62" spans="2:13" ht="11.25" customHeight="1" x14ac:dyDescent="0.2">
      <c r="B62" s="886"/>
      <c r="C62" s="180" t="s">
        <v>51</v>
      </c>
      <c r="D62" s="164">
        <f t="shared" si="1"/>
        <v>3489032.8600000003</v>
      </c>
      <c r="E62" s="181">
        <v>1819178.77</v>
      </c>
      <c r="F62" s="182">
        <v>1669854.09</v>
      </c>
      <c r="G62" s="183"/>
      <c r="H62" s="181"/>
      <c r="I62" s="181"/>
      <c r="J62" s="181">
        <v>7200</v>
      </c>
      <c r="K62" s="181">
        <v>357149.88</v>
      </c>
      <c r="L62" s="181"/>
      <c r="M62" s="184"/>
    </row>
    <row r="63" spans="2:13" ht="11.25" customHeight="1" x14ac:dyDescent="0.2">
      <c r="B63" s="886"/>
      <c r="C63" s="180" t="s">
        <v>66</v>
      </c>
      <c r="D63" s="164">
        <f t="shared" si="1"/>
        <v>15218135</v>
      </c>
      <c r="E63" s="181">
        <v>971250</v>
      </c>
      <c r="F63" s="182">
        <v>14246885</v>
      </c>
      <c r="G63" s="183"/>
      <c r="H63" s="181"/>
      <c r="I63" s="181"/>
      <c r="J63" s="181">
        <v>3500</v>
      </c>
      <c r="K63" s="181">
        <v>2433798</v>
      </c>
      <c r="L63" s="181"/>
      <c r="M63" s="184"/>
    </row>
    <row r="64" spans="2:13" x14ac:dyDescent="0.2">
      <c r="B64" s="886"/>
      <c r="C64" s="180" t="s">
        <v>73</v>
      </c>
      <c r="D64" s="164">
        <f t="shared" si="1"/>
        <v>4727330</v>
      </c>
      <c r="E64" s="181">
        <v>4727330</v>
      </c>
      <c r="F64" s="182"/>
      <c r="G64" s="183"/>
      <c r="H64" s="181"/>
      <c r="I64" s="181"/>
      <c r="J64" s="181">
        <v>14625.77</v>
      </c>
      <c r="K64" s="181"/>
      <c r="L64" s="181"/>
      <c r="M64" s="184"/>
    </row>
    <row r="65" spans="2:13" x14ac:dyDescent="0.2">
      <c r="B65" s="886"/>
      <c r="C65" s="180" t="s">
        <v>48</v>
      </c>
      <c r="D65" s="164">
        <f t="shared" si="1"/>
        <v>27283158.789999999</v>
      </c>
      <c r="E65" s="181">
        <v>1178155.93</v>
      </c>
      <c r="F65" s="182">
        <v>26105002.859999999</v>
      </c>
      <c r="G65" s="183"/>
      <c r="H65" s="181"/>
      <c r="I65" s="181"/>
      <c r="J65" s="181">
        <v>8653.2959999999985</v>
      </c>
      <c r="K65" s="181">
        <v>4078916.36</v>
      </c>
      <c r="L65" s="181"/>
      <c r="M65" s="184"/>
    </row>
    <row r="66" spans="2:13" x14ac:dyDescent="0.2">
      <c r="B66" s="886"/>
      <c r="C66" s="180" t="s">
        <v>69</v>
      </c>
      <c r="D66" s="164">
        <f t="shared" si="1"/>
        <v>26251793.940000001</v>
      </c>
      <c r="E66" s="181">
        <v>1475985</v>
      </c>
      <c r="F66" s="182">
        <v>24775808.940000001</v>
      </c>
      <c r="G66" s="183"/>
      <c r="H66" s="181"/>
      <c r="I66" s="181"/>
      <c r="J66" s="181">
        <v>4900</v>
      </c>
      <c r="K66" s="181">
        <v>6345939</v>
      </c>
      <c r="L66" s="181"/>
      <c r="M66" s="184"/>
    </row>
    <row r="67" spans="2:13" x14ac:dyDescent="0.2">
      <c r="B67" s="886"/>
      <c r="C67" s="180" t="s">
        <v>68</v>
      </c>
      <c r="D67" s="164">
        <f t="shared" si="1"/>
        <v>20458917.150000002</v>
      </c>
      <c r="E67" s="181"/>
      <c r="F67" s="182">
        <v>20458917.150000002</v>
      </c>
      <c r="G67" s="183"/>
      <c r="H67" s="181"/>
      <c r="I67" s="181"/>
      <c r="J67" s="181"/>
      <c r="K67" s="181">
        <v>4331842.5</v>
      </c>
      <c r="L67" s="181"/>
      <c r="M67" s="184"/>
    </row>
    <row r="68" spans="2:13" x14ac:dyDescent="0.2">
      <c r="B68" s="205" t="s">
        <v>111</v>
      </c>
      <c r="C68" s="82" t="s">
        <v>48</v>
      </c>
      <c r="D68" s="206">
        <f t="shared" si="1"/>
        <v>24263</v>
      </c>
      <c r="E68" s="207"/>
      <c r="F68" s="208">
        <v>24263</v>
      </c>
      <c r="G68" s="209"/>
      <c r="H68" s="207"/>
      <c r="I68" s="207"/>
      <c r="J68" s="207"/>
      <c r="K68" s="207">
        <v>2212.8000000000002</v>
      </c>
      <c r="L68" s="207"/>
      <c r="M68" s="210"/>
    </row>
    <row r="69" spans="2:13" x14ac:dyDescent="0.2">
      <c r="B69" s="916" t="s">
        <v>84</v>
      </c>
      <c r="C69" s="180" t="s">
        <v>66</v>
      </c>
      <c r="D69" s="164">
        <f t="shared" si="1"/>
        <v>3251818</v>
      </c>
      <c r="E69" s="181"/>
      <c r="F69" s="182">
        <v>3251818</v>
      </c>
      <c r="G69" s="183"/>
      <c r="H69" s="181"/>
      <c r="I69" s="181"/>
      <c r="J69" s="181"/>
      <c r="K69" s="181">
        <v>840838</v>
      </c>
      <c r="L69" s="181"/>
      <c r="M69" s="184"/>
    </row>
    <row r="70" spans="2:13" x14ac:dyDescent="0.2">
      <c r="B70" s="917"/>
      <c r="C70" s="180" t="s">
        <v>48</v>
      </c>
      <c r="D70" s="164">
        <f t="shared" si="1"/>
        <v>104002.15</v>
      </c>
      <c r="E70" s="181"/>
      <c r="F70" s="182">
        <v>104002.15</v>
      </c>
      <c r="G70" s="183"/>
      <c r="H70" s="181"/>
      <c r="I70" s="181"/>
      <c r="J70" s="181"/>
      <c r="K70" s="181">
        <v>36499</v>
      </c>
      <c r="L70" s="181"/>
      <c r="M70" s="184"/>
    </row>
    <row r="71" spans="2:13" x14ac:dyDescent="0.2">
      <c r="B71" s="918"/>
      <c r="C71" s="187" t="s">
        <v>69</v>
      </c>
      <c r="D71" s="188">
        <f t="shared" si="1"/>
        <v>739822</v>
      </c>
      <c r="E71" s="165">
        <v>353935</v>
      </c>
      <c r="F71" s="166">
        <v>385887</v>
      </c>
      <c r="G71" s="167"/>
      <c r="H71" s="165"/>
      <c r="I71" s="165"/>
      <c r="J71" s="165">
        <v>1175</v>
      </c>
      <c r="K71" s="165">
        <v>128629</v>
      </c>
      <c r="L71" s="165"/>
      <c r="M71" s="163"/>
    </row>
    <row r="72" spans="2:13" x14ac:dyDescent="0.2">
      <c r="B72" s="205" t="s">
        <v>87</v>
      </c>
      <c r="C72" s="82" t="s">
        <v>56</v>
      </c>
      <c r="D72" s="206">
        <f t="shared" si="1"/>
        <v>2352468.0300000003</v>
      </c>
      <c r="E72" s="207">
        <v>418710</v>
      </c>
      <c r="F72" s="208">
        <v>1933758.03</v>
      </c>
      <c r="G72" s="209"/>
      <c r="H72" s="207"/>
      <c r="I72" s="207"/>
      <c r="J72" s="207">
        <v>209.35499999999999</v>
      </c>
      <c r="K72" s="207">
        <v>245044</v>
      </c>
      <c r="L72" s="207"/>
      <c r="M72" s="210"/>
    </row>
    <row r="73" spans="2:13" x14ac:dyDescent="0.2">
      <c r="B73" s="205" t="s">
        <v>92</v>
      </c>
      <c r="C73" s="82" t="s">
        <v>48</v>
      </c>
      <c r="D73" s="206">
        <f t="shared" si="1"/>
        <v>1082.3499999999999</v>
      </c>
      <c r="E73" s="207"/>
      <c r="F73" s="208">
        <v>1082.3499999999999</v>
      </c>
      <c r="G73" s="209"/>
      <c r="H73" s="207"/>
      <c r="I73" s="207"/>
      <c r="J73" s="207"/>
      <c r="K73" s="207">
        <v>575</v>
      </c>
      <c r="L73" s="207"/>
      <c r="M73" s="210"/>
    </row>
    <row r="74" spans="2:13" x14ac:dyDescent="0.2">
      <c r="B74" s="205" t="s">
        <v>112</v>
      </c>
      <c r="C74" s="82" t="s">
        <v>48</v>
      </c>
      <c r="D74" s="206">
        <f t="shared" si="1"/>
        <v>1260</v>
      </c>
      <c r="E74" s="207"/>
      <c r="F74" s="208">
        <v>1260</v>
      </c>
      <c r="G74" s="209"/>
      <c r="H74" s="207"/>
      <c r="I74" s="207"/>
      <c r="J74" s="207"/>
      <c r="K74" s="207">
        <v>60</v>
      </c>
      <c r="L74" s="207"/>
      <c r="M74" s="210"/>
    </row>
    <row r="75" spans="2:13" x14ac:dyDescent="0.2">
      <c r="B75" s="244" t="s">
        <v>113</v>
      </c>
      <c r="C75" s="82" t="s">
        <v>48</v>
      </c>
      <c r="D75" s="206">
        <f t="shared" si="1"/>
        <v>1050</v>
      </c>
      <c r="E75" s="220"/>
      <c r="F75" s="221">
        <v>1050</v>
      </c>
      <c r="G75" s="222"/>
      <c r="H75" s="220"/>
      <c r="I75" s="220"/>
      <c r="J75" s="220"/>
      <c r="K75" s="220">
        <v>50</v>
      </c>
      <c r="L75" s="220"/>
      <c r="M75" s="223"/>
    </row>
    <row r="76" spans="2:13" ht="11.25" customHeight="1" x14ac:dyDescent="0.2">
      <c r="B76" s="886" t="s">
        <v>93</v>
      </c>
      <c r="C76" s="174" t="s">
        <v>58</v>
      </c>
      <c r="D76" s="175">
        <f t="shared" si="1"/>
        <v>4096700</v>
      </c>
      <c r="E76" s="176">
        <v>4096700</v>
      </c>
      <c r="F76" s="177"/>
      <c r="G76" s="178"/>
      <c r="H76" s="176"/>
      <c r="I76" s="176"/>
      <c r="J76" s="176">
        <v>14200</v>
      </c>
      <c r="K76" s="176"/>
      <c r="L76" s="176"/>
      <c r="M76" s="179"/>
    </row>
    <row r="77" spans="2:13" ht="11.25" customHeight="1" x14ac:dyDescent="0.2">
      <c r="B77" s="886"/>
      <c r="C77" s="180" t="s">
        <v>51</v>
      </c>
      <c r="D77" s="164">
        <f t="shared" si="1"/>
        <v>9518587</v>
      </c>
      <c r="E77" s="181"/>
      <c r="F77" s="182">
        <v>9518587</v>
      </c>
      <c r="G77" s="183"/>
      <c r="H77" s="181"/>
      <c r="I77" s="181"/>
      <c r="J77" s="181"/>
      <c r="K77" s="181">
        <v>1661195</v>
      </c>
      <c r="L77" s="181"/>
      <c r="M77" s="184"/>
    </row>
    <row r="78" spans="2:13" ht="11.25" customHeight="1" x14ac:dyDescent="0.2">
      <c r="B78" s="886"/>
      <c r="C78" s="180" t="s">
        <v>66</v>
      </c>
      <c r="D78" s="164">
        <f t="shared" si="1"/>
        <v>41188603</v>
      </c>
      <c r="E78" s="181">
        <v>5431590</v>
      </c>
      <c r="F78" s="182">
        <v>35757013</v>
      </c>
      <c r="G78" s="183"/>
      <c r="H78" s="181"/>
      <c r="I78" s="181"/>
      <c r="J78" s="181">
        <v>31693.599999999999</v>
      </c>
      <c r="K78" s="181">
        <v>6718195</v>
      </c>
      <c r="L78" s="181"/>
      <c r="M78" s="184"/>
    </row>
    <row r="79" spans="2:13" x14ac:dyDescent="0.2">
      <c r="B79" s="886"/>
      <c r="C79" s="180" t="s">
        <v>73</v>
      </c>
      <c r="D79" s="164">
        <f t="shared" si="1"/>
        <v>4391789</v>
      </c>
      <c r="E79" s="181">
        <v>4391789</v>
      </c>
      <c r="F79" s="182"/>
      <c r="G79" s="183"/>
      <c r="H79" s="181"/>
      <c r="I79" s="181"/>
      <c r="J79" s="181">
        <v>13396.683999999999</v>
      </c>
      <c r="K79" s="181"/>
      <c r="L79" s="181"/>
      <c r="M79" s="184"/>
    </row>
    <row r="80" spans="2:13" x14ac:dyDescent="0.2">
      <c r="B80" s="886"/>
      <c r="C80" s="180" t="s">
        <v>48</v>
      </c>
      <c r="D80" s="164">
        <f t="shared" si="1"/>
        <v>15151905.710000001</v>
      </c>
      <c r="E80" s="181">
        <v>4592343.29</v>
      </c>
      <c r="F80" s="182">
        <v>10559562.42</v>
      </c>
      <c r="G80" s="183"/>
      <c r="H80" s="181"/>
      <c r="I80" s="181"/>
      <c r="J80" s="181">
        <v>21489.299000000003</v>
      </c>
      <c r="K80" s="181">
        <v>1854834.69</v>
      </c>
      <c r="L80" s="181"/>
      <c r="M80" s="184"/>
    </row>
    <row r="81" spans="2:14" x14ac:dyDescent="0.2">
      <c r="B81" s="886"/>
      <c r="C81" s="180" t="s">
        <v>69</v>
      </c>
      <c r="D81" s="164">
        <f t="shared" si="1"/>
        <v>9977059</v>
      </c>
      <c r="E81" s="181">
        <v>1415741</v>
      </c>
      <c r="F81" s="182">
        <v>8561318</v>
      </c>
      <c r="G81" s="183"/>
      <c r="H81" s="181"/>
      <c r="I81" s="181"/>
      <c r="J81" s="181">
        <v>4700</v>
      </c>
      <c r="K81" s="181">
        <v>2170291</v>
      </c>
      <c r="L81" s="181"/>
      <c r="M81" s="184"/>
    </row>
    <row r="82" spans="2:14" x14ac:dyDescent="0.2">
      <c r="B82" s="886"/>
      <c r="C82" s="187" t="s">
        <v>68</v>
      </c>
      <c r="D82" s="188">
        <f t="shared" si="1"/>
        <v>10443585.600000001</v>
      </c>
      <c r="E82" s="165"/>
      <c r="F82" s="166">
        <v>10443585.600000001</v>
      </c>
      <c r="G82" s="167"/>
      <c r="H82" s="165"/>
      <c r="I82" s="165"/>
      <c r="J82" s="165"/>
      <c r="K82" s="165">
        <v>2713491.1</v>
      </c>
      <c r="L82" s="165"/>
      <c r="M82" s="163"/>
    </row>
    <row r="83" spans="2:14" x14ac:dyDescent="0.2">
      <c r="B83" s="885" t="s">
        <v>95</v>
      </c>
      <c r="C83" s="174" t="s">
        <v>51</v>
      </c>
      <c r="D83" s="175">
        <f t="shared" si="1"/>
        <v>25745115</v>
      </c>
      <c r="E83" s="176"/>
      <c r="F83" s="177">
        <v>25745115</v>
      </c>
      <c r="G83" s="178"/>
      <c r="H83" s="176"/>
      <c r="I83" s="176"/>
      <c r="J83" s="176"/>
      <c r="K83" s="176">
        <v>1399002</v>
      </c>
      <c r="L83" s="176"/>
      <c r="M83" s="179"/>
    </row>
    <row r="84" spans="2:14" x14ac:dyDescent="0.2">
      <c r="B84" s="886"/>
      <c r="C84" s="180" t="s">
        <v>48</v>
      </c>
      <c r="D84" s="164">
        <f t="shared" si="1"/>
        <v>5488538</v>
      </c>
      <c r="E84" s="181"/>
      <c r="F84" s="182">
        <v>5488538</v>
      </c>
      <c r="G84" s="183"/>
      <c r="H84" s="181"/>
      <c r="I84" s="181"/>
      <c r="J84" s="181"/>
      <c r="K84" s="181">
        <v>498958</v>
      </c>
      <c r="L84" s="181"/>
      <c r="M84" s="184"/>
    </row>
    <row r="85" spans="2:14" x14ac:dyDescent="0.2">
      <c r="B85" s="887"/>
      <c r="C85" s="187" t="s">
        <v>69</v>
      </c>
      <c r="D85" s="188">
        <f t="shared" si="1"/>
        <v>14230803.32</v>
      </c>
      <c r="E85" s="165"/>
      <c r="F85" s="166">
        <v>14230803.32</v>
      </c>
      <c r="G85" s="167"/>
      <c r="H85" s="165"/>
      <c r="I85" s="165"/>
      <c r="J85" s="165"/>
      <c r="K85" s="165">
        <v>968000</v>
      </c>
      <c r="L85" s="165"/>
      <c r="M85" s="163"/>
    </row>
    <row r="86" spans="2:14" ht="13.5" customHeight="1" x14ac:dyDescent="0.2">
      <c r="B86" s="245" t="s">
        <v>96</v>
      </c>
      <c r="C86" s="198" t="s">
        <v>56</v>
      </c>
      <c r="D86" s="190">
        <f t="shared" si="1"/>
        <v>725980</v>
      </c>
      <c r="E86" s="191"/>
      <c r="F86" s="192">
        <v>725980</v>
      </c>
      <c r="G86" s="193"/>
      <c r="H86" s="191"/>
      <c r="I86" s="191"/>
      <c r="J86" s="191"/>
      <c r="K86" s="191">
        <v>64951</v>
      </c>
      <c r="L86" s="191"/>
      <c r="M86" s="194"/>
    </row>
    <row r="87" spans="2:14" x14ac:dyDescent="0.2">
      <c r="B87" s="885" t="s">
        <v>97</v>
      </c>
      <c r="C87" s="174" t="s">
        <v>56</v>
      </c>
      <c r="D87" s="175">
        <f t="shared" si="1"/>
        <v>2233154.83</v>
      </c>
      <c r="E87" s="176">
        <v>1354000</v>
      </c>
      <c r="F87" s="177">
        <v>879154.83</v>
      </c>
      <c r="G87" s="178"/>
      <c r="H87" s="176"/>
      <c r="I87" s="176">
        <v>1012.76</v>
      </c>
      <c r="J87" s="176">
        <v>64.338999999999999</v>
      </c>
      <c r="K87" s="176">
        <v>79000</v>
      </c>
      <c r="L87" s="176"/>
      <c r="M87" s="179"/>
    </row>
    <row r="88" spans="2:14" x14ac:dyDescent="0.2">
      <c r="B88" s="887"/>
      <c r="C88" s="187" t="s">
        <v>48</v>
      </c>
      <c r="D88" s="188">
        <f t="shared" si="1"/>
        <v>778051.44</v>
      </c>
      <c r="E88" s="165">
        <v>722832.6</v>
      </c>
      <c r="F88" s="166">
        <v>55218.84</v>
      </c>
      <c r="G88" s="167"/>
      <c r="H88" s="165"/>
      <c r="I88" s="165"/>
      <c r="J88" s="165">
        <v>1225.1400000000001</v>
      </c>
      <c r="K88" s="165">
        <v>5764.63</v>
      </c>
      <c r="L88" s="165"/>
      <c r="M88" s="163"/>
    </row>
    <row r="89" spans="2:14" ht="11.25" customHeight="1" x14ac:dyDescent="0.2">
      <c r="B89" s="885" t="s">
        <v>98</v>
      </c>
      <c r="C89" s="174" t="s">
        <v>56</v>
      </c>
      <c r="D89" s="175">
        <f t="shared" si="1"/>
        <v>49225154.930000007</v>
      </c>
      <c r="E89" s="176">
        <v>2496592.0299999998</v>
      </c>
      <c r="F89" s="177">
        <v>46728562.900000006</v>
      </c>
      <c r="G89" s="178"/>
      <c r="H89" s="176"/>
      <c r="I89" s="176">
        <v>475.02</v>
      </c>
      <c r="J89" s="176">
        <v>930.93799999999999</v>
      </c>
      <c r="K89" s="176">
        <v>7176696.8600000013</v>
      </c>
      <c r="L89" s="176"/>
      <c r="M89" s="179"/>
    </row>
    <row r="90" spans="2:14" ht="11.25" customHeight="1" thickBot="1" x14ac:dyDescent="0.25">
      <c r="B90" s="886"/>
      <c r="C90" s="180" t="s">
        <v>58</v>
      </c>
      <c r="D90" s="164">
        <f t="shared" si="1"/>
        <v>1369000</v>
      </c>
      <c r="E90" s="181"/>
      <c r="F90" s="182">
        <v>1369000</v>
      </c>
      <c r="G90" s="183"/>
      <c r="H90" s="181"/>
      <c r="I90" s="181"/>
      <c r="J90" s="181"/>
      <c r="K90" s="181">
        <v>160000</v>
      </c>
      <c r="L90" s="181"/>
      <c r="M90" s="184"/>
    </row>
    <row r="91" spans="2:14" ht="14.25" thickTop="1" thickBot="1" x14ac:dyDescent="0.25">
      <c r="B91" s="839" t="s">
        <v>100</v>
      </c>
      <c r="C91" s="840"/>
      <c r="D91" s="128">
        <f>SUM(D5:D90)</f>
        <v>365256141.63</v>
      </c>
      <c r="E91" s="149">
        <f>SUM(E5:E90)</f>
        <v>52371342.210000001</v>
      </c>
      <c r="F91" s="150">
        <f>SUM(F5:F90)</f>
        <v>312884799.41999996</v>
      </c>
      <c r="G91" s="151">
        <f>SUM(G5:G90)</f>
        <v>258911.09</v>
      </c>
      <c r="H91" s="151">
        <f t="shared" ref="H91:M91" si="2">SUM(H5:H90)</f>
        <v>17466</v>
      </c>
      <c r="I91" s="151">
        <f t="shared" si="2"/>
        <v>19059.079999999998</v>
      </c>
      <c r="J91" s="151">
        <f t="shared" si="2"/>
        <v>171791.30100000001</v>
      </c>
      <c r="K91" s="151">
        <f t="shared" si="2"/>
        <v>61554295.739999995</v>
      </c>
      <c r="L91" s="151">
        <f>SUM(L5:L90)</f>
        <v>2793.078</v>
      </c>
      <c r="M91" s="246">
        <f t="shared" si="2"/>
        <v>105.08</v>
      </c>
      <c r="N91" s="158"/>
    </row>
    <row r="92" spans="2:14" ht="14.25" thickTop="1" thickBot="1" x14ac:dyDescent="0.25">
      <c r="B92" s="841" t="s">
        <v>101</v>
      </c>
      <c r="C92" s="842"/>
      <c r="D92" s="130">
        <v>503183441.54000032</v>
      </c>
      <c r="E92" s="131">
        <v>54707361.030000001</v>
      </c>
      <c r="F92" s="132">
        <v>448476080.51000011</v>
      </c>
      <c r="G92" s="133">
        <v>258911.09</v>
      </c>
      <c r="H92" s="134">
        <v>17466</v>
      </c>
      <c r="I92" s="131">
        <v>31924.91</v>
      </c>
      <c r="J92" s="131">
        <v>528200.47499999998</v>
      </c>
      <c r="K92" s="131">
        <v>274252949.99831975</v>
      </c>
      <c r="L92" s="132">
        <v>2833.3220000000006</v>
      </c>
      <c r="M92" s="135">
        <v>109.283</v>
      </c>
    </row>
    <row r="93" spans="2:14" s="238" customFormat="1" ht="13.5" thickTop="1" x14ac:dyDescent="0.2">
      <c r="B93" s="236"/>
      <c r="C93" s="236"/>
      <c r="D93" s="237"/>
      <c r="E93" s="237"/>
      <c r="F93" s="237"/>
      <c r="G93" s="237"/>
      <c r="H93" s="237"/>
      <c r="I93" s="237"/>
      <c r="J93" s="237"/>
      <c r="K93" s="237"/>
      <c r="L93" s="237"/>
      <c r="M93" s="237"/>
    </row>
    <row r="94" spans="2:14" x14ac:dyDescent="0.2">
      <c r="B94" s="228" t="s">
        <v>102</v>
      </c>
    </row>
  </sheetData>
  <mergeCells count="20">
    <mergeCell ref="B50:B53"/>
    <mergeCell ref="B3:B4"/>
    <mergeCell ref="C3:C4"/>
    <mergeCell ref="D3:F3"/>
    <mergeCell ref="G3:M3"/>
    <mergeCell ref="B6:B7"/>
    <mergeCell ref="B8:B12"/>
    <mergeCell ref="B13:B24"/>
    <mergeCell ref="B25:B38"/>
    <mergeCell ref="B40:B42"/>
    <mergeCell ref="B43:B44"/>
    <mergeCell ref="B48:B49"/>
    <mergeCell ref="B91:C91"/>
    <mergeCell ref="B92:C92"/>
    <mergeCell ref="B61:B67"/>
    <mergeCell ref="B69:B71"/>
    <mergeCell ref="B76:B82"/>
    <mergeCell ref="B83:B85"/>
    <mergeCell ref="B87:B88"/>
    <mergeCell ref="B89:B90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zoomScaleSheetLayoutView="4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6" width="16.140625" style="239" customWidth="1"/>
    <col min="7" max="7" width="16.28515625" style="239" customWidth="1"/>
    <col min="8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2" width="16.140625" style="230" customWidth="1"/>
    <col min="263" max="263" width="16.28515625" style="230" customWidth="1"/>
    <col min="264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18" width="16.140625" style="230" customWidth="1"/>
    <col min="519" max="519" width="16.28515625" style="230" customWidth="1"/>
    <col min="520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74" width="16.140625" style="230" customWidth="1"/>
    <col min="775" max="775" width="16.28515625" style="230" customWidth="1"/>
    <col min="776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0" width="16.140625" style="230" customWidth="1"/>
    <col min="1031" max="1031" width="16.28515625" style="230" customWidth="1"/>
    <col min="1032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86" width="16.140625" style="230" customWidth="1"/>
    <col min="1287" max="1287" width="16.28515625" style="230" customWidth="1"/>
    <col min="1288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2" width="16.140625" style="230" customWidth="1"/>
    <col min="1543" max="1543" width="16.28515625" style="230" customWidth="1"/>
    <col min="1544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798" width="16.140625" style="230" customWidth="1"/>
    <col min="1799" max="1799" width="16.28515625" style="230" customWidth="1"/>
    <col min="1800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54" width="16.140625" style="230" customWidth="1"/>
    <col min="2055" max="2055" width="16.28515625" style="230" customWidth="1"/>
    <col min="2056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0" width="16.140625" style="230" customWidth="1"/>
    <col min="2311" max="2311" width="16.28515625" style="230" customWidth="1"/>
    <col min="2312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66" width="16.140625" style="230" customWidth="1"/>
    <col min="2567" max="2567" width="16.28515625" style="230" customWidth="1"/>
    <col min="2568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2" width="16.140625" style="230" customWidth="1"/>
    <col min="2823" max="2823" width="16.28515625" style="230" customWidth="1"/>
    <col min="2824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78" width="16.140625" style="230" customWidth="1"/>
    <col min="3079" max="3079" width="16.28515625" style="230" customWidth="1"/>
    <col min="3080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34" width="16.140625" style="230" customWidth="1"/>
    <col min="3335" max="3335" width="16.28515625" style="230" customWidth="1"/>
    <col min="3336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0" width="16.140625" style="230" customWidth="1"/>
    <col min="3591" max="3591" width="16.28515625" style="230" customWidth="1"/>
    <col min="3592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46" width="16.140625" style="230" customWidth="1"/>
    <col min="3847" max="3847" width="16.28515625" style="230" customWidth="1"/>
    <col min="3848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2" width="16.140625" style="230" customWidth="1"/>
    <col min="4103" max="4103" width="16.28515625" style="230" customWidth="1"/>
    <col min="4104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58" width="16.140625" style="230" customWidth="1"/>
    <col min="4359" max="4359" width="16.28515625" style="230" customWidth="1"/>
    <col min="4360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14" width="16.140625" style="230" customWidth="1"/>
    <col min="4615" max="4615" width="16.28515625" style="230" customWidth="1"/>
    <col min="4616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0" width="16.140625" style="230" customWidth="1"/>
    <col min="4871" max="4871" width="16.28515625" style="230" customWidth="1"/>
    <col min="4872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26" width="16.140625" style="230" customWidth="1"/>
    <col min="5127" max="5127" width="16.28515625" style="230" customWidth="1"/>
    <col min="5128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2" width="16.140625" style="230" customWidth="1"/>
    <col min="5383" max="5383" width="16.28515625" style="230" customWidth="1"/>
    <col min="5384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38" width="16.140625" style="230" customWidth="1"/>
    <col min="5639" max="5639" width="16.28515625" style="230" customWidth="1"/>
    <col min="5640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894" width="16.140625" style="230" customWidth="1"/>
    <col min="5895" max="5895" width="16.28515625" style="230" customWidth="1"/>
    <col min="5896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0" width="16.140625" style="230" customWidth="1"/>
    <col min="6151" max="6151" width="16.28515625" style="230" customWidth="1"/>
    <col min="6152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06" width="16.140625" style="230" customWidth="1"/>
    <col min="6407" max="6407" width="16.28515625" style="230" customWidth="1"/>
    <col min="6408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2" width="16.140625" style="230" customWidth="1"/>
    <col min="6663" max="6663" width="16.28515625" style="230" customWidth="1"/>
    <col min="6664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18" width="16.140625" style="230" customWidth="1"/>
    <col min="6919" max="6919" width="16.28515625" style="230" customWidth="1"/>
    <col min="6920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74" width="16.140625" style="230" customWidth="1"/>
    <col min="7175" max="7175" width="16.28515625" style="230" customWidth="1"/>
    <col min="7176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0" width="16.140625" style="230" customWidth="1"/>
    <col min="7431" max="7431" width="16.28515625" style="230" customWidth="1"/>
    <col min="7432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86" width="16.140625" style="230" customWidth="1"/>
    <col min="7687" max="7687" width="16.28515625" style="230" customWidth="1"/>
    <col min="7688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2" width="16.140625" style="230" customWidth="1"/>
    <col min="7943" max="7943" width="16.28515625" style="230" customWidth="1"/>
    <col min="7944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198" width="16.140625" style="230" customWidth="1"/>
    <col min="8199" max="8199" width="16.28515625" style="230" customWidth="1"/>
    <col min="8200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54" width="16.140625" style="230" customWidth="1"/>
    <col min="8455" max="8455" width="16.28515625" style="230" customWidth="1"/>
    <col min="8456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0" width="16.140625" style="230" customWidth="1"/>
    <col min="8711" max="8711" width="16.28515625" style="230" customWidth="1"/>
    <col min="8712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66" width="16.140625" style="230" customWidth="1"/>
    <col min="8967" max="8967" width="16.28515625" style="230" customWidth="1"/>
    <col min="8968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2" width="16.140625" style="230" customWidth="1"/>
    <col min="9223" max="9223" width="16.28515625" style="230" customWidth="1"/>
    <col min="9224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78" width="16.140625" style="230" customWidth="1"/>
    <col min="9479" max="9479" width="16.28515625" style="230" customWidth="1"/>
    <col min="9480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34" width="16.140625" style="230" customWidth="1"/>
    <col min="9735" max="9735" width="16.28515625" style="230" customWidth="1"/>
    <col min="9736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0" width="16.140625" style="230" customWidth="1"/>
    <col min="9991" max="9991" width="16.28515625" style="230" customWidth="1"/>
    <col min="9992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46" width="16.140625" style="230" customWidth="1"/>
    <col min="10247" max="10247" width="16.28515625" style="230" customWidth="1"/>
    <col min="10248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2" width="16.140625" style="230" customWidth="1"/>
    <col min="10503" max="10503" width="16.28515625" style="230" customWidth="1"/>
    <col min="10504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58" width="16.140625" style="230" customWidth="1"/>
    <col min="10759" max="10759" width="16.28515625" style="230" customWidth="1"/>
    <col min="10760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14" width="16.140625" style="230" customWidth="1"/>
    <col min="11015" max="11015" width="16.28515625" style="230" customWidth="1"/>
    <col min="11016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0" width="16.140625" style="230" customWidth="1"/>
    <col min="11271" max="11271" width="16.28515625" style="230" customWidth="1"/>
    <col min="11272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26" width="16.140625" style="230" customWidth="1"/>
    <col min="11527" max="11527" width="16.28515625" style="230" customWidth="1"/>
    <col min="11528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2" width="16.140625" style="230" customWidth="1"/>
    <col min="11783" max="11783" width="16.28515625" style="230" customWidth="1"/>
    <col min="11784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38" width="16.140625" style="230" customWidth="1"/>
    <col min="12039" max="12039" width="16.28515625" style="230" customWidth="1"/>
    <col min="12040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294" width="16.140625" style="230" customWidth="1"/>
    <col min="12295" max="12295" width="16.28515625" style="230" customWidth="1"/>
    <col min="12296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0" width="16.140625" style="230" customWidth="1"/>
    <col min="12551" max="12551" width="16.28515625" style="230" customWidth="1"/>
    <col min="12552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06" width="16.140625" style="230" customWidth="1"/>
    <col min="12807" max="12807" width="16.28515625" style="230" customWidth="1"/>
    <col min="12808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2" width="16.140625" style="230" customWidth="1"/>
    <col min="13063" max="13063" width="16.28515625" style="230" customWidth="1"/>
    <col min="13064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18" width="16.140625" style="230" customWidth="1"/>
    <col min="13319" max="13319" width="16.28515625" style="230" customWidth="1"/>
    <col min="13320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74" width="16.140625" style="230" customWidth="1"/>
    <col min="13575" max="13575" width="16.28515625" style="230" customWidth="1"/>
    <col min="13576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0" width="16.140625" style="230" customWidth="1"/>
    <col min="13831" max="13831" width="16.28515625" style="230" customWidth="1"/>
    <col min="13832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86" width="16.140625" style="230" customWidth="1"/>
    <col min="14087" max="14087" width="16.28515625" style="230" customWidth="1"/>
    <col min="14088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2" width="16.140625" style="230" customWidth="1"/>
    <col min="14343" max="14343" width="16.28515625" style="230" customWidth="1"/>
    <col min="14344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598" width="16.140625" style="230" customWidth="1"/>
    <col min="14599" max="14599" width="16.28515625" style="230" customWidth="1"/>
    <col min="14600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54" width="16.140625" style="230" customWidth="1"/>
    <col min="14855" max="14855" width="16.28515625" style="230" customWidth="1"/>
    <col min="14856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0" width="16.140625" style="230" customWidth="1"/>
    <col min="15111" max="15111" width="16.28515625" style="230" customWidth="1"/>
    <col min="15112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66" width="16.140625" style="230" customWidth="1"/>
    <col min="15367" max="15367" width="16.28515625" style="230" customWidth="1"/>
    <col min="15368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2" width="16.140625" style="230" customWidth="1"/>
    <col min="15623" max="15623" width="16.28515625" style="230" customWidth="1"/>
    <col min="15624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78" width="16.140625" style="230" customWidth="1"/>
    <col min="15879" max="15879" width="16.28515625" style="230" customWidth="1"/>
    <col min="15880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34" width="16.140625" style="230" customWidth="1"/>
    <col min="16135" max="16135" width="16.28515625" style="230" customWidth="1"/>
    <col min="16136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152" t="s">
        <v>114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>
        <v>33277.82</v>
      </c>
      <c r="E5" s="255"/>
      <c r="F5" s="256">
        <v>33277.82</v>
      </c>
      <c r="G5" s="257"/>
      <c r="H5" s="255"/>
      <c r="I5" s="258"/>
      <c r="J5" s="258"/>
      <c r="K5" s="255">
        <v>5600</v>
      </c>
      <c r="L5" s="258"/>
      <c r="M5" s="259"/>
    </row>
    <row r="6" spans="2:18" x14ac:dyDescent="0.2">
      <c r="B6" s="922"/>
      <c r="C6" s="187" t="s">
        <v>48</v>
      </c>
      <c r="D6" s="260">
        <v>2020042.8399999999</v>
      </c>
      <c r="E6" s="261">
        <v>1728366.7199999997</v>
      </c>
      <c r="F6" s="262">
        <v>291676.12</v>
      </c>
      <c r="G6" s="167"/>
      <c r="H6" s="261">
        <v>2100</v>
      </c>
      <c r="I6" s="165"/>
      <c r="J6" s="165"/>
      <c r="K6" s="261">
        <v>15500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>
        <v>350000</v>
      </c>
      <c r="E7" s="264"/>
      <c r="F7" s="265">
        <v>350000</v>
      </c>
      <c r="G7" s="172"/>
      <c r="H7" s="264"/>
      <c r="I7" s="170"/>
      <c r="J7" s="170"/>
      <c r="K7" s="264">
        <v>70000</v>
      </c>
      <c r="L7" s="170"/>
      <c r="M7" s="173"/>
    </row>
    <row r="8" spans="2:18" ht="11.25" customHeight="1" x14ac:dyDescent="0.2">
      <c r="B8" s="924"/>
      <c r="C8" s="180" t="s">
        <v>51</v>
      </c>
      <c r="D8" s="266">
        <v>601837.71000000008</v>
      </c>
      <c r="E8" s="267">
        <v>600658.1100000001</v>
      </c>
      <c r="F8" s="268">
        <v>1179.5999999999999</v>
      </c>
      <c r="G8" s="183"/>
      <c r="H8" s="267">
        <v>602</v>
      </c>
      <c r="I8" s="181"/>
      <c r="J8" s="181"/>
      <c r="K8" s="267">
        <v>196.6</v>
      </c>
      <c r="L8" s="181"/>
      <c r="M8" s="184">
        <v>4.827</v>
      </c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356623.69</v>
      </c>
      <c r="E10" s="264"/>
      <c r="F10" s="265">
        <v>356623.69</v>
      </c>
      <c r="G10" s="172">
        <v>5.26</v>
      </c>
      <c r="H10" s="264"/>
      <c r="I10" s="170">
        <v>10</v>
      </c>
      <c r="J10" s="170">
        <v>249.25200000000001</v>
      </c>
      <c r="K10" s="264">
        <v>79237.460000000006</v>
      </c>
      <c r="L10" s="170"/>
      <c r="M10" s="173">
        <v>8.0000000000000002E-3</v>
      </c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149.43600000000001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>
        <v>580</v>
      </c>
      <c r="H12" s="267"/>
      <c r="I12" s="181">
        <v>327</v>
      </c>
      <c r="J12" s="181">
        <v>134.78899999999999</v>
      </c>
      <c r="K12" s="267"/>
      <c r="L12" s="181"/>
      <c r="M12" s="184"/>
    </row>
    <row r="13" spans="2:18" x14ac:dyDescent="0.2">
      <c r="B13" s="924"/>
      <c r="C13" s="180" t="s">
        <v>59</v>
      </c>
      <c r="D13" s="266"/>
      <c r="E13" s="267"/>
      <c r="F13" s="268"/>
      <c r="G13" s="183">
        <v>40</v>
      </c>
      <c r="H13" s="267"/>
      <c r="I13" s="181">
        <v>32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/>
      <c r="J14" s="181">
        <v>65.789000000000001</v>
      </c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/>
      <c r="H16" s="264"/>
      <c r="I16" s="170"/>
      <c r="J16" s="170">
        <v>505.65300000000002</v>
      </c>
      <c r="K16" s="264"/>
      <c r="L16" s="170">
        <v>119</v>
      </c>
      <c r="M16" s="173">
        <v>0.1</v>
      </c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/>
      <c r="J17" s="181">
        <v>2651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>
        <v>6</v>
      </c>
      <c r="J18" s="181"/>
      <c r="K18" s="267"/>
      <c r="L18" s="181"/>
      <c r="M18" s="184"/>
    </row>
    <row r="19" spans="2:13" x14ac:dyDescent="0.2">
      <c r="B19" s="924"/>
      <c r="C19" s="180" t="s">
        <v>59</v>
      </c>
      <c r="D19" s="266"/>
      <c r="E19" s="267"/>
      <c r="F19" s="268"/>
      <c r="G19" s="183"/>
      <c r="H19" s="267"/>
      <c r="I19" s="181">
        <v>21</v>
      </c>
      <c r="J19" s="181"/>
      <c r="K19" s="267"/>
      <c r="L19" s="181"/>
      <c r="M19" s="184"/>
    </row>
    <row r="20" spans="2:13" x14ac:dyDescent="0.2">
      <c r="B20" s="924"/>
      <c r="C20" s="180" t="s">
        <v>60</v>
      </c>
      <c r="D20" s="266">
        <v>21000</v>
      </c>
      <c r="E20" s="267"/>
      <c r="F20" s="268">
        <v>21000</v>
      </c>
      <c r="G20" s="183">
        <v>24</v>
      </c>
      <c r="H20" s="267"/>
      <c r="I20" s="181">
        <v>30</v>
      </c>
      <c r="J20" s="181">
        <v>671.36799999999994</v>
      </c>
      <c r="K20" s="267"/>
      <c r="L20" s="181">
        <v>80.872</v>
      </c>
      <c r="M20" s="184">
        <v>1</v>
      </c>
    </row>
    <row r="21" spans="2:13" x14ac:dyDescent="0.2">
      <c r="B21" s="924"/>
      <c r="C21" s="180" t="s">
        <v>62</v>
      </c>
      <c r="D21" s="266"/>
      <c r="E21" s="267"/>
      <c r="F21" s="268"/>
      <c r="G21" s="183">
        <v>150</v>
      </c>
      <c r="H21" s="267"/>
      <c r="I21" s="181">
        <v>1000</v>
      </c>
      <c r="J21" s="181">
        <v>1100</v>
      </c>
      <c r="K21" s="267"/>
      <c r="L21" s="181"/>
      <c r="M21" s="184"/>
    </row>
    <row r="22" spans="2:13" x14ac:dyDescent="0.2">
      <c r="B22" s="924"/>
      <c r="C22" s="180" t="s">
        <v>50</v>
      </c>
      <c r="D22" s="266">
        <v>60000</v>
      </c>
      <c r="E22" s="267"/>
      <c r="F22" s="268">
        <v>60000</v>
      </c>
      <c r="G22" s="183"/>
      <c r="H22" s="267"/>
      <c r="I22" s="181"/>
      <c r="J22" s="181"/>
      <c r="K22" s="267"/>
      <c r="L22" s="181">
        <v>213.15600000000001</v>
      </c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>
        <v>300</v>
      </c>
      <c r="H23" s="267"/>
      <c r="I23" s="181"/>
      <c r="J23" s="181">
        <v>73</v>
      </c>
      <c r="K23" s="267"/>
      <c r="L23" s="181">
        <v>268.947</v>
      </c>
      <c r="M23" s="184">
        <v>0.46400000000000002</v>
      </c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539.62300000000005</v>
      </c>
      <c r="K24" s="267"/>
      <c r="L24" s="181">
        <v>42.872</v>
      </c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/>
      <c r="J25" s="181">
        <v>74.349999999999994</v>
      </c>
      <c r="K25" s="267"/>
      <c r="L25" s="181">
        <v>31.666</v>
      </c>
      <c r="M25" s="184"/>
    </row>
    <row r="26" spans="2:13" x14ac:dyDescent="0.2">
      <c r="B26" s="924"/>
      <c r="C26" s="180" t="s">
        <v>51</v>
      </c>
      <c r="D26" s="266">
        <v>21500</v>
      </c>
      <c r="E26" s="267"/>
      <c r="F26" s="268">
        <v>21500</v>
      </c>
      <c r="G26" s="183"/>
      <c r="H26" s="267"/>
      <c r="I26" s="181"/>
      <c r="J26" s="181">
        <v>36</v>
      </c>
      <c r="K26" s="267">
        <v>750</v>
      </c>
      <c r="L26" s="181">
        <v>720</v>
      </c>
      <c r="M26" s="184"/>
    </row>
    <row r="27" spans="2:13" x14ac:dyDescent="0.2">
      <c r="B27" s="926"/>
      <c r="C27" s="187" t="s">
        <v>48</v>
      </c>
      <c r="D27" s="260"/>
      <c r="E27" s="261"/>
      <c r="F27" s="262"/>
      <c r="G27" s="167"/>
      <c r="H27" s="261"/>
      <c r="I27" s="165"/>
      <c r="J27" s="165">
        <v>4.2069999999999999</v>
      </c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13739188.569999998</v>
      </c>
      <c r="E29" s="264">
        <v>2791822.5599999987</v>
      </c>
      <c r="F29" s="265">
        <v>10947366.01</v>
      </c>
      <c r="G29" s="172">
        <v>140102.03</v>
      </c>
      <c r="H29" s="264">
        <v>2309.08</v>
      </c>
      <c r="I29" s="170">
        <v>3</v>
      </c>
      <c r="J29" s="170">
        <v>9879.125</v>
      </c>
      <c r="K29" s="264">
        <v>4644962</v>
      </c>
      <c r="L29" s="170"/>
      <c r="M29" s="173">
        <v>0.01</v>
      </c>
    </row>
    <row r="30" spans="2:13" ht="11.25" customHeight="1" x14ac:dyDescent="0.2">
      <c r="B30" s="924"/>
      <c r="C30" s="180" t="s">
        <v>57</v>
      </c>
      <c r="D30" s="266">
        <v>2772000</v>
      </c>
      <c r="E30" s="267">
        <v>23000</v>
      </c>
      <c r="F30" s="268">
        <v>2749000</v>
      </c>
      <c r="G30" s="183"/>
      <c r="H30" s="267"/>
      <c r="I30" s="181"/>
      <c r="J30" s="181">
        <v>440</v>
      </c>
      <c r="K30" s="267">
        <v>1000584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494864</v>
      </c>
      <c r="E31" s="267"/>
      <c r="F31" s="268">
        <v>494864</v>
      </c>
      <c r="G31" s="183"/>
      <c r="H31" s="267"/>
      <c r="I31" s="181"/>
      <c r="J31" s="181"/>
      <c r="K31" s="267">
        <v>172831</v>
      </c>
      <c r="L31" s="181"/>
      <c r="M31" s="184"/>
    </row>
    <row r="32" spans="2:13" x14ac:dyDescent="0.2">
      <c r="B32" s="924"/>
      <c r="C32" s="180" t="s">
        <v>59</v>
      </c>
      <c r="D32" s="266">
        <v>362000</v>
      </c>
      <c r="E32" s="267"/>
      <c r="F32" s="268">
        <v>362000</v>
      </c>
      <c r="G32" s="183"/>
      <c r="H32" s="267"/>
      <c r="I32" s="181"/>
      <c r="J32" s="181"/>
      <c r="K32" s="267">
        <v>103835</v>
      </c>
      <c r="L32" s="181">
        <v>18.216999999999999</v>
      </c>
      <c r="M32" s="184"/>
    </row>
    <row r="33" spans="2:13" x14ac:dyDescent="0.2">
      <c r="B33" s="924"/>
      <c r="C33" s="180" t="s">
        <v>60</v>
      </c>
      <c r="D33" s="266">
        <v>97500</v>
      </c>
      <c r="E33" s="267"/>
      <c r="F33" s="268">
        <v>97500</v>
      </c>
      <c r="G33" s="183"/>
      <c r="H33" s="267"/>
      <c r="I33" s="181"/>
      <c r="J33" s="181"/>
      <c r="K33" s="267"/>
      <c r="L33" s="181">
        <v>90</v>
      </c>
      <c r="M33" s="184"/>
    </row>
    <row r="34" spans="2:13" x14ac:dyDescent="0.2">
      <c r="B34" s="924"/>
      <c r="C34" s="180" t="s">
        <v>62</v>
      </c>
      <c r="D34" s="266">
        <v>1207000</v>
      </c>
      <c r="E34" s="267"/>
      <c r="F34" s="268">
        <v>1207000</v>
      </c>
      <c r="G34" s="183"/>
      <c r="H34" s="267"/>
      <c r="I34" s="181"/>
      <c r="J34" s="181"/>
      <c r="K34" s="267">
        <v>381000</v>
      </c>
      <c r="L34" s="181"/>
      <c r="M34" s="184"/>
    </row>
    <row r="35" spans="2:13" x14ac:dyDescent="0.2">
      <c r="B35" s="924"/>
      <c r="C35" s="180" t="s">
        <v>50</v>
      </c>
      <c r="D35" s="266">
        <v>10948350</v>
      </c>
      <c r="E35" s="267">
        <v>8383350</v>
      </c>
      <c r="F35" s="268">
        <v>2565000</v>
      </c>
      <c r="G35" s="183">
        <v>72000</v>
      </c>
      <c r="H35" s="267">
        <v>600</v>
      </c>
      <c r="I35" s="181"/>
      <c r="J35" s="181">
        <v>7850</v>
      </c>
      <c r="K35" s="267">
        <v>990000</v>
      </c>
      <c r="L35" s="181">
        <v>87.581000000000003</v>
      </c>
      <c r="M35" s="184"/>
    </row>
    <row r="36" spans="2:13" x14ac:dyDescent="0.2">
      <c r="B36" s="924"/>
      <c r="C36" s="180" t="s">
        <v>63</v>
      </c>
      <c r="D36" s="266">
        <v>15047188.209999999</v>
      </c>
      <c r="E36" s="267">
        <v>1388751.7899999991</v>
      </c>
      <c r="F36" s="268">
        <v>13658436.42</v>
      </c>
      <c r="G36" s="183"/>
      <c r="H36" s="267">
        <v>2370</v>
      </c>
      <c r="I36" s="181">
        <v>15000</v>
      </c>
      <c r="J36" s="181">
        <v>451.04200200000002</v>
      </c>
      <c r="K36" s="267">
        <v>5431139.8900000006</v>
      </c>
      <c r="L36" s="181">
        <v>189.34</v>
      </c>
      <c r="M36" s="184">
        <v>10</v>
      </c>
    </row>
    <row r="37" spans="2:13" x14ac:dyDescent="0.2">
      <c r="B37" s="924"/>
      <c r="C37" s="180" t="s">
        <v>64</v>
      </c>
      <c r="D37" s="266">
        <v>3561333.58</v>
      </c>
      <c r="E37" s="267">
        <v>823701.4700000002</v>
      </c>
      <c r="F37" s="268">
        <v>2737632.11</v>
      </c>
      <c r="G37" s="183"/>
      <c r="H37" s="267">
        <v>9900</v>
      </c>
      <c r="I37" s="181"/>
      <c r="J37" s="181">
        <v>6855</v>
      </c>
      <c r="K37" s="267">
        <v>956130</v>
      </c>
      <c r="L37" s="181">
        <v>953.00399999999991</v>
      </c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6874900</v>
      </c>
      <c r="E39" s="267"/>
      <c r="F39" s="268">
        <v>6874900</v>
      </c>
      <c r="G39" s="183"/>
      <c r="H39" s="267"/>
      <c r="I39" s="181"/>
      <c r="J39" s="181">
        <v>700</v>
      </c>
      <c r="K39" s="267">
        <v>2373750</v>
      </c>
      <c r="L39" s="181">
        <v>48</v>
      </c>
      <c r="M39" s="184"/>
    </row>
    <row r="40" spans="2:13" x14ac:dyDescent="0.2">
      <c r="B40" s="924"/>
      <c r="C40" s="180" t="s">
        <v>66</v>
      </c>
      <c r="D40" s="266">
        <v>158400</v>
      </c>
      <c r="E40" s="267"/>
      <c r="F40" s="268">
        <v>158400</v>
      </c>
      <c r="G40" s="183"/>
      <c r="H40" s="267"/>
      <c r="I40" s="181"/>
      <c r="J40" s="181"/>
      <c r="K40" s="267">
        <v>66000</v>
      </c>
      <c r="L40" s="181">
        <v>28.094000000000001</v>
      </c>
      <c r="M40" s="184"/>
    </row>
    <row r="41" spans="2:13" x14ac:dyDescent="0.2">
      <c r="B41" s="924"/>
      <c r="C41" s="180" t="s">
        <v>48</v>
      </c>
      <c r="D41" s="266">
        <v>5938790.9000000004</v>
      </c>
      <c r="E41" s="267"/>
      <c r="F41" s="268">
        <v>5938790.9000000004</v>
      </c>
      <c r="G41" s="183"/>
      <c r="H41" s="267"/>
      <c r="I41" s="181"/>
      <c r="J41" s="181"/>
      <c r="K41" s="267">
        <v>1268278</v>
      </c>
      <c r="L41" s="181">
        <v>76.599999999999994</v>
      </c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/>
      <c r="L42" s="181">
        <v>50</v>
      </c>
      <c r="M42" s="184"/>
    </row>
    <row r="43" spans="2:13" x14ac:dyDescent="0.2">
      <c r="B43" s="926"/>
      <c r="C43" s="187" t="s">
        <v>68</v>
      </c>
      <c r="D43" s="260">
        <v>30000</v>
      </c>
      <c r="E43" s="261"/>
      <c r="F43" s="262">
        <v>30000</v>
      </c>
      <c r="G43" s="167"/>
      <c r="H43" s="261"/>
      <c r="I43" s="165"/>
      <c r="J43" s="165"/>
      <c r="K43" s="261">
        <v>10000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13.5</v>
      </c>
      <c r="K44" s="271"/>
      <c r="L44" s="191">
        <v>1.01</v>
      </c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360</v>
      </c>
      <c r="E48" s="267"/>
      <c r="F48" s="268">
        <v>360</v>
      </c>
      <c r="G48" s="183"/>
      <c r="H48" s="267"/>
      <c r="I48" s="181"/>
      <c r="J48" s="181">
        <v>200</v>
      </c>
      <c r="K48" s="267">
        <v>45</v>
      </c>
      <c r="L48" s="181">
        <v>0.5</v>
      </c>
      <c r="M48" s="184"/>
    </row>
    <row r="49" spans="2:13" x14ac:dyDescent="0.2">
      <c r="B49" s="924"/>
      <c r="C49" s="180" t="s">
        <v>51</v>
      </c>
      <c r="D49" s="266">
        <v>37575</v>
      </c>
      <c r="E49" s="267">
        <v>37575</v>
      </c>
      <c r="F49" s="268"/>
      <c r="G49" s="183"/>
      <c r="H49" s="267"/>
      <c r="I49" s="181"/>
      <c r="J49" s="181">
        <v>167</v>
      </c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/>
      <c r="K50" s="267"/>
      <c r="L50" s="181">
        <v>7.53</v>
      </c>
      <c r="M50" s="184"/>
    </row>
    <row r="51" spans="2:13" x14ac:dyDescent="0.2">
      <c r="B51" s="924"/>
      <c r="C51" s="180" t="s">
        <v>73</v>
      </c>
      <c r="D51" s="266">
        <v>30000</v>
      </c>
      <c r="E51" s="267">
        <v>10000</v>
      </c>
      <c r="F51" s="268">
        <v>20000</v>
      </c>
      <c r="G51" s="183"/>
      <c r="H51" s="267"/>
      <c r="I51" s="181"/>
      <c r="J51" s="181">
        <v>5</v>
      </c>
      <c r="K51" s="267">
        <v>2500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3.9929999999999999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196139.99</v>
      </c>
      <c r="E54" s="267">
        <v>69166.669999999984</v>
      </c>
      <c r="F54" s="268">
        <v>126973.32</v>
      </c>
      <c r="G54" s="183"/>
      <c r="H54" s="267"/>
      <c r="I54" s="181"/>
      <c r="J54" s="181">
        <v>250</v>
      </c>
      <c r="K54" s="267">
        <v>11450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780544.05999999994</v>
      </c>
      <c r="E55" s="267">
        <v>164215</v>
      </c>
      <c r="F55" s="268">
        <v>616329.05999999994</v>
      </c>
      <c r="G55" s="183"/>
      <c r="H55" s="267"/>
      <c r="I55" s="181"/>
      <c r="J55" s="181">
        <v>2630</v>
      </c>
      <c r="K55" s="267">
        <v>66550</v>
      </c>
      <c r="L55" s="181">
        <v>37</v>
      </c>
      <c r="M55" s="184"/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1000</v>
      </c>
      <c r="E58" s="278">
        <v>1000</v>
      </c>
      <c r="F58" s="279"/>
      <c r="G58" s="203"/>
      <c r="H58" s="278"/>
      <c r="I58" s="201"/>
      <c r="J58" s="201">
        <v>1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>
        <v>1.37</v>
      </c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149.19999999999999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/>
      <c r="K65" s="261"/>
      <c r="L65" s="165">
        <v>3.5190000000000001</v>
      </c>
      <c r="M65" s="163"/>
    </row>
    <row r="66" spans="2:13" ht="11.25" customHeight="1" x14ac:dyDescent="0.2">
      <c r="B66" s="929" t="s">
        <v>85</v>
      </c>
      <c r="C66" s="174" t="s">
        <v>59</v>
      </c>
      <c r="D66" s="273">
        <v>500000</v>
      </c>
      <c r="E66" s="274"/>
      <c r="F66" s="275">
        <v>500000</v>
      </c>
      <c r="G66" s="178"/>
      <c r="H66" s="274"/>
      <c r="I66" s="176"/>
      <c r="J66" s="176"/>
      <c r="K66" s="274">
        <v>55000</v>
      </c>
      <c r="L66" s="176"/>
      <c r="M66" s="179"/>
    </row>
    <row r="67" spans="2:13" ht="11.25" customHeight="1" x14ac:dyDescent="0.2">
      <c r="B67" s="924"/>
      <c r="C67" s="180" t="s">
        <v>51</v>
      </c>
      <c r="D67" s="266"/>
      <c r="E67" s="267"/>
      <c r="F67" s="268"/>
      <c r="G67" s="183"/>
      <c r="H67" s="267"/>
      <c r="I67" s="181"/>
      <c r="J67" s="181"/>
      <c r="K67" s="267"/>
      <c r="L67" s="181"/>
      <c r="M67" s="184"/>
    </row>
    <row r="68" spans="2:13" ht="11.25" customHeight="1" x14ac:dyDescent="0.2">
      <c r="B68" s="924"/>
      <c r="C68" s="180" t="s">
        <v>66</v>
      </c>
      <c r="D68" s="266">
        <v>3120000</v>
      </c>
      <c r="E68" s="267"/>
      <c r="F68" s="268">
        <v>3120000</v>
      </c>
      <c r="G68" s="183"/>
      <c r="H68" s="267"/>
      <c r="I68" s="181"/>
      <c r="J68" s="181"/>
      <c r="K68" s="267">
        <v>357000</v>
      </c>
      <c r="L68" s="181">
        <v>7.0839999999999996</v>
      </c>
      <c r="M68" s="184"/>
    </row>
    <row r="69" spans="2:13" x14ac:dyDescent="0.2">
      <c r="B69" s="925"/>
      <c r="C69" s="231" t="s">
        <v>48</v>
      </c>
      <c r="D69" s="282">
        <v>68728.52</v>
      </c>
      <c r="E69" s="283"/>
      <c r="F69" s="284">
        <v>68728.52</v>
      </c>
      <c r="G69" s="234"/>
      <c r="H69" s="283"/>
      <c r="I69" s="232"/>
      <c r="J69" s="232"/>
      <c r="K69" s="283">
        <v>10586.68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/>
      <c r="E70" s="287"/>
      <c r="F70" s="288"/>
      <c r="G70" s="209"/>
      <c r="H70" s="287"/>
      <c r="I70" s="207"/>
      <c r="J70" s="207"/>
      <c r="K70" s="287"/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>
        <v>7</v>
      </c>
      <c r="K71" s="287"/>
      <c r="L71" s="207">
        <v>7.1719999999999997</v>
      </c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>
        <v>9.0649999999999995</v>
      </c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/>
      <c r="E73" s="287"/>
      <c r="F73" s="288"/>
      <c r="G73" s="209"/>
      <c r="H73" s="287"/>
      <c r="I73" s="207"/>
      <c r="J73" s="207"/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>
        <v>19.257999999999999</v>
      </c>
      <c r="K74" s="287"/>
      <c r="L74" s="207">
        <v>8.0009999999999994</v>
      </c>
      <c r="M74" s="210"/>
    </row>
    <row r="75" spans="2:13" x14ac:dyDescent="0.2">
      <c r="B75" s="205" t="s">
        <v>79</v>
      </c>
      <c r="C75" s="285" t="s">
        <v>48</v>
      </c>
      <c r="D75" s="286">
        <v>1880</v>
      </c>
      <c r="E75" s="287"/>
      <c r="F75" s="288">
        <v>1880</v>
      </c>
      <c r="G75" s="209"/>
      <c r="H75" s="287"/>
      <c r="I75" s="207"/>
      <c r="J75" s="207"/>
      <c r="K75" s="287">
        <v>1000</v>
      </c>
      <c r="L75" s="207"/>
      <c r="M75" s="210"/>
    </row>
    <row r="76" spans="2:13" x14ac:dyDescent="0.2">
      <c r="B76" s="921" t="s">
        <v>82</v>
      </c>
      <c r="C76" s="280" t="s">
        <v>51</v>
      </c>
      <c r="D76" s="273"/>
      <c r="E76" s="274"/>
      <c r="F76" s="275"/>
      <c r="G76" s="178"/>
      <c r="H76" s="274"/>
      <c r="I76" s="176"/>
      <c r="J76" s="176"/>
      <c r="K76" s="274"/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>
        <v>441510.6</v>
      </c>
      <c r="E78" s="291"/>
      <c r="F78" s="292">
        <v>441510.6</v>
      </c>
      <c r="G78" s="215"/>
      <c r="H78" s="291"/>
      <c r="I78" s="213"/>
      <c r="J78" s="213"/>
      <c r="K78" s="291">
        <v>129982.03</v>
      </c>
      <c r="L78" s="213"/>
      <c r="M78" s="216"/>
    </row>
    <row r="79" spans="2:13" x14ac:dyDescent="0.2">
      <c r="B79" s="205" t="s">
        <v>122</v>
      </c>
      <c r="C79" s="285" t="s">
        <v>48</v>
      </c>
      <c r="D79" s="286"/>
      <c r="E79" s="287"/>
      <c r="F79" s="288"/>
      <c r="G79" s="209"/>
      <c r="H79" s="287"/>
      <c r="I79" s="207"/>
      <c r="J79" s="207"/>
      <c r="K79" s="287"/>
      <c r="L79" s="207"/>
      <c r="M79" s="210"/>
    </row>
    <row r="80" spans="2:13" x14ac:dyDescent="0.2">
      <c r="B80" s="205" t="s">
        <v>110</v>
      </c>
      <c r="C80" s="285" t="s">
        <v>51</v>
      </c>
      <c r="D80" s="286">
        <v>10012</v>
      </c>
      <c r="E80" s="287"/>
      <c r="F80" s="288">
        <v>10012</v>
      </c>
      <c r="G80" s="209"/>
      <c r="H80" s="287"/>
      <c r="I80" s="207"/>
      <c r="J80" s="207"/>
      <c r="K80" s="287">
        <v>2503</v>
      </c>
      <c r="L80" s="207"/>
      <c r="M80" s="210"/>
    </row>
    <row r="81" spans="2:13" x14ac:dyDescent="0.2">
      <c r="B81" s="205" t="s">
        <v>86</v>
      </c>
      <c r="C81" s="285" t="s">
        <v>48</v>
      </c>
      <c r="D81" s="286">
        <v>114.6</v>
      </c>
      <c r="E81" s="287"/>
      <c r="F81" s="288">
        <v>114.6</v>
      </c>
      <c r="G81" s="209"/>
      <c r="H81" s="287"/>
      <c r="I81" s="207"/>
      <c r="J81" s="207"/>
      <c r="K81" s="287">
        <v>47</v>
      </c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>
        <v>45000</v>
      </c>
      <c r="E82" s="274"/>
      <c r="F82" s="275">
        <v>45000</v>
      </c>
      <c r="G82" s="178"/>
      <c r="H82" s="274"/>
      <c r="I82" s="176"/>
      <c r="J82" s="176"/>
      <c r="K82" s="274">
        <v>6000</v>
      </c>
      <c r="L82" s="176"/>
      <c r="M82" s="179"/>
    </row>
    <row r="83" spans="2:13" ht="11.25" customHeight="1" x14ac:dyDescent="0.2">
      <c r="B83" s="924"/>
      <c r="C83" s="180" t="s">
        <v>58</v>
      </c>
      <c r="D83" s="266">
        <v>1209032</v>
      </c>
      <c r="E83" s="267">
        <v>1209032</v>
      </c>
      <c r="F83" s="268"/>
      <c r="G83" s="183"/>
      <c r="H83" s="267"/>
      <c r="I83" s="181"/>
      <c r="J83" s="181">
        <v>5000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3184877.64</v>
      </c>
      <c r="E84" s="267">
        <v>1526955.5700000003</v>
      </c>
      <c r="F84" s="268">
        <v>1657922.0699999998</v>
      </c>
      <c r="G84" s="183"/>
      <c r="H84" s="267"/>
      <c r="I84" s="181"/>
      <c r="J84" s="181">
        <v>7200</v>
      </c>
      <c r="K84" s="267">
        <v>356775.88</v>
      </c>
      <c r="L84" s="181"/>
      <c r="M84" s="184"/>
    </row>
    <row r="85" spans="2:13" x14ac:dyDescent="0.2">
      <c r="B85" s="924"/>
      <c r="C85" s="180" t="s">
        <v>66</v>
      </c>
      <c r="D85" s="266">
        <v>16449575.469999999</v>
      </c>
      <c r="E85" s="267">
        <v>920259.49000000022</v>
      </c>
      <c r="F85" s="268">
        <v>15529315.979999999</v>
      </c>
      <c r="G85" s="183"/>
      <c r="H85" s="267"/>
      <c r="I85" s="181"/>
      <c r="J85" s="181">
        <v>4002.4360000000001</v>
      </c>
      <c r="K85" s="267">
        <v>2530209.9899999998</v>
      </c>
      <c r="L85" s="181"/>
      <c r="M85" s="184"/>
    </row>
    <row r="86" spans="2:13" x14ac:dyDescent="0.2">
      <c r="B86" s="924"/>
      <c r="C86" s="180" t="s">
        <v>73</v>
      </c>
      <c r="D86" s="266">
        <v>2623580.0099999998</v>
      </c>
      <c r="E86" s="267">
        <v>2623580.0099999998</v>
      </c>
      <c r="F86" s="268"/>
      <c r="G86" s="183"/>
      <c r="H86" s="267"/>
      <c r="I86" s="181"/>
      <c r="J86" s="181">
        <v>11013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25642632.390000001</v>
      </c>
      <c r="E87" s="267">
        <v>3045220.7300000004</v>
      </c>
      <c r="F87" s="268">
        <v>22597411.66</v>
      </c>
      <c r="G87" s="183"/>
      <c r="H87" s="267"/>
      <c r="I87" s="181">
        <v>15</v>
      </c>
      <c r="J87" s="181">
        <v>16554.190999999999</v>
      </c>
      <c r="K87" s="267">
        <v>3359750.15</v>
      </c>
      <c r="L87" s="181"/>
      <c r="M87" s="184">
        <v>0.09</v>
      </c>
    </row>
    <row r="88" spans="2:13" x14ac:dyDescent="0.2">
      <c r="B88" s="924"/>
      <c r="C88" s="180" t="s">
        <v>69</v>
      </c>
      <c r="D88" s="266">
        <v>11223449.490000002</v>
      </c>
      <c r="E88" s="267">
        <v>255168.5</v>
      </c>
      <c r="F88" s="268">
        <v>10968280.990000002</v>
      </c>
      <c r="G88" s="183"/>
      <c r="H88" s="267"/>
      <c r="I88" s="181"/>
      <c r="J88" s="181">
        <v>1706</v>
      </c>
      <c r="K88" s="267">
        <v>2122314</v>
      </c>
      <c r="L88" s="181"/>
      <c r="M88" s="184"/>
    </row>
    <row r="89" spans="2:13" x14ac:dyDescent="0.2">
      <c r="B89" s="925"/>
      <c r="C89" s="231" t="s">
        <v>68</v>
      </c>
      <c r="D89" s="282">
        <v>16084728.099999998</v>
      </c>
      <c r="E89" s="283"/>
      <c r="F89" s="284">
        <v>16084728.099999998</v>
      </c>
      <c r="G89" s="234"/>
      <c r="H89" s="283"/>
      <c r="I89" s="232"/>
      <c r="J89" s="232"/>
      <c r="K89" s="283">
        <v>3115549.6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>
        <v>30623.27</v>
      </c>
      <c r="E93" s="287"/>
      <c r="F93" s="288">
        <v>30623.27</v>
      </c>
      <c r="G93" s="209"/>
      <c r="H93" s="287"/>
      <c r="I93" s="207"/>
      <c r="J93" s="207"/>
      <c r="K93" s="287">
        <v>2106.9</v>
      </c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/>
      <c r="E95" s="274"/>
      <c r="F95" s="275"/>
      <c r="G95" s="178"/>
      <c r="H95" s="274"/>
      <c r="I95" s="176"/>
      <c r="J95" s="176"/>
      <c r="K95" s="274"/>
      <c r="L95" s="176"/>
      <c r="M95" s="179"/>
    </row>
    <row r="96" spans="2:13" ht="11.25" customHeight="1" x14ac:dyDescent="0.2">
      <c r="B96" s="924"/>
      <c r="C96" s="180" t="s">
        <v>66</v>
      </c>
      <c r="D96" s="266">
        <v>2152631.25</v>
      </c>
      <c r="E96" s="267"/>
      <c r="F96" s="268">
        <v>2152631.25</v>
      </c>
      <c r="G96" s="183"/>
      <c r="H96" s="267"/>
      <c r="I96" s="181"/>
      <c r="J96" s="181"/>
      <c r="K96" s="267">
        <v>480800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201579.74999999997</v>
      </c>
      <c r="E97" s="267">
        <v>35999.999999999971</v>
      </c>
      <c r="F97" s="268">
        <v>165579.75</v>
      </c>
      <c r="G97" s="183"/>
      <c r="H97" s="267"/>
      <c r="I97" s="181"/>
      <c r="J97" s="181">
        <v>150</v>
      </c>
      <c r="K97" s="267">
        <v>42437.07</v>
      </c>
      <c r="L97" s="181"/>
      <c r="M97" s="184"/>
    </row>
    <row r="98" spans="2:13" x14ac:dyDescent="0.2">
      <c r="B98" s="925"/>
      <c r="C98" s="231" t="s">
        <v>69</v>
      </c>
      <c r="D98" s="282">
        <v>4575766</v>
      </c>
      <c r="E98" s="283">
        <v>195760</v>
      </c>
      <c r="F98" s="284">
        <v>4380006</v>
      </c>
      <c r="G98" s="234"/>
      <c r="H98" s="283"/>
      <c r="I98" s="232"/>
      <c r="J98" s="232">
        <v>397</v>
      </c>
      <c r="K98" s="283">
        <v>1329695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2319465.1800000002</v>
      </c>
      <c r="E99" s="287">
        <v>456298.18000000017</v>
      </c>
      <c r="F99" s="288">
        <v>1863167</v>
      </c>
      <c r="G99" s="209"/>
      <c r="H99" s="287"/>
      <c r="I99" s="207"/>
      <c r="J99" s="207">
        <v>312.53300000000002</v>
      </c>
      <c r="K99" s="287">
        <v>214182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1583.7</v>
      </c>
      <c r="E100" s="287"/>
      <c r="F100" s="288">
        <v>1583.7</v>
      </c>
      <c r="G100" s="209"/>
      <c r="H100" s="287"/>
      <c r="I100" s="207"/>
      <c r="J100" s="207"/>
      <c r="K100" s="287">
        <v>912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4111500</v>
      </c>
      <c r="E103" s="267">
        <v>4111500</v>
      </c>
      <c r="F103" s="268"/>
      <c r="G103" s="183"/>
      <c r="H103" s="267"/>
      <c r="I103" s="181"/>
      <c r="J103" s="181">
        <v>15800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7854000</v>
      </c>
      <c r="E104" s="267"/>
      <c r="F104" s="268">
        <v>7854000</v>
      </c>
      <c r="G104" s="183"/>
      <c r="H104" s="267"/>
      <c r="I104" s="181"/>
      <c r="J104" s="181"/>
      <c r="K104" s="267">
        <v>1870000</v>
      </c>
      <c r="L104" s="181"/>
      <c r="M104" s="184"/>
    </row>
    <row r="105" spans="2:13" x14ac:dyDescent="0.2">
      <c r="B105" s="924"/>
      <c r="C105" s="180" t="s">
        <v>66</v>
      </c>
      <c r="D105" s="266">
        <v>41184185.969999999</v>
      </c>
      <c r="E105" s="267">
        <v>5382106.9399999976</v>
      </c>
      <c r="F105" s="268">
        <v>35802079.030000001</v>
      </c>
      <c r="G105" s="183"/>
      <c r="H105" s="267"/>
      <c r="I105" s="181"/>
      <c r="J105" s="181">
        <v>23750</v>
      </c>
      <c r="K105" s="267">
        <v>7458529.9800000004</v>
      </c>
      <c r="L105" s="181"/>
      <c r="M105" s="184"/>
    </row>
    <row r="106" spans="2:13" x14ac:dyDescent="0.2">
      <c r="B106" s="924"/>
      <c r="C106" s="180" t="s">
        <v>73</v>
      </c>
      <c r="D106" s="266">
        <v>4722441.24</v>
      </c>
      <c r="E106" s="267">
        <v>4722441.24</v>
      </c>
      <c r="F106" s="268"/>
      <c r="G106" s="183"/>
      <c r="H106" s="267"/>
      <c r="I106" s="181"/>
      <c r="J106" s="181">
        <v>9163</v>
      </c>
      <c r="K106" s="267"/>
      <c r="L106" s="181"/>
      <c r="M106" s="184"/>
    </row>
    <row r="107" spans="2:13" x14ac:dyDescent="0.2">
      <c r="B107" s="924"/>
      <c r="C107" s="180" t="s">
        <v>48</v>
      </c>
      <c r="D107" s="266">
        <v>18095061.670000002</v>
      </c>
      <c r="E107" s="267">
        <v>3690313.2800000012</v>
      </c>
      <c r="F107" s="268">
        <v>14404748.390000001</v>
      </c>
      <c r="G107" s="183"/>
      <c r="H107" s="267"/>
      <c r="I107" s="181"/>
      <c r="J107" s="181">
        <v>19514.567019999999</v>
      </c>
      <c r="K107" s="267">
        <v>3098392.3800000004</v>
      </c>
      <c r="L107" s="181"/>
      <c r="M107" s="184"/>
    </row>
    <row r="108" spans="2:13" x14ac:dyDescent="0.2">
      <c r="B108" s="924"/>
      <c r="C108" s="180" t="s">
        <v>69</v>
      </c>
      <c r="D108" s="266">
        <v>22433674.210000001</v>
      </c>
      <c r="E108" s="267">
        <v>75301.070000000298</v>
      </c>
      <c r="F108" s="268">
        <v>22358373.140000001</v>
      </c>
      <c r="G108" s="183"/>
      <c r="H108" s="267"/>
      <c r="I108" s="181"/>
      <c r="J108" s="181">
        <v>700</v>
      </c>
      <c r="K108" s="267">
        <v>5570141</v>
      </c>
      <c r="L108" s="181"/>
      <c r="M108" s="184"/>
    </row>
    <row r="109" spans="2:13" x14ac:dyDescent="0.2">
      <c r="B109" s="925"/>
      <c r="C109" s="231" t="s">
        <v>68</v>
      </c>
      <c r="D109" s="282">
        <v>9045884.6899999995</v>
      </c>
      <c r="E109" s="283"/>
      <c r="F109" s="284">
        <v>9045884.6899999995</v>
      </c>
      <c r="G109" s="234"/>
      <c r="H109" s="283"/>
      <c r="I109" s="232"/>
      <c r="J109" s="232"/>
      <c r="K109" s="283">
        <v>2361139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/>
      <c r="E111" s="274"/>
      <c r="F111" s="275"/>
      <c r="G111" s="178"/>
      <c r="H111" s="274"/>
      <c r="I111" s="176"/>
      <c r="J111" s="176"/>
      <c r="K111" s="274"/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>
        <v>17256470</v>
      </c>
      <c r="E113" s="274"/>
      <c r="F113" s="275">
        <v>17256470</v>
      </c>
      <c r="G113" s="178"/>
      <c r="H113" s="274"/>
      <c r="I113" s="176"/>
      <c r="J113" s="176"/>
      <c r="K113" s="274">
        <v>992298.99999999988</v>
      </c>
      <c r="L113" s="176"/>
      <c r="M113" s="179"/>
    </row>
    <row r="114" spans="2:13" x14ac:dyDescent="0.2">
      <c r="B114" s="924"/>
      <c r="C114" s="180" t="s">
        <v>48</v>
      </c>
      <c r="D114" s="266">
        <v>2600000</v>
      </c>
      <c r="E114" s="267"/>
      <c r="F114" s="268">
        <v>2600000</v>
      </c>
      <c r="G114" s="183"/>
      <c r="H114" s="267"/>
      <c r="I114" s="181"/>
      <c r="J114" s="181"/>
      <c r="K114" s="267">
        <v>231000</v>
      </c>
      <c r="L114" s="181"/>
      <c r="M114" s="184"/>
    </row>
    <row r="115" spans="2:13" x14ac:dyDescent="0.2">
      <c r="B115" s="925"/>
      <c r="C115" s="231" t="s">
        <v>69</v>
      </c>
      <c r="D115" s="282">
        <v>5108544</v>
      </c>
      <c r="E115" s="283"/>
      <c r="F115" s="284">
        <v>5108544</v>
      </c>
      <c r="G115" s="234"/>
      <c r="H115" s="283"/>
      <c r="I115" s="232"/>
      <c r="J115" s="232"/>
      <c r="K115" s="283">
        <v>570150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>
        <v>1047600</v>
      </c>
      <c r="E118" s="274"/>
      <c r="F118" s="275">
        <v>1047600</v>
      </c>
      <c r="G118" s="178"/>
      <c r="H118" s="274"/>
      <c r="I118" s="176"/>
      <c r="J118" s="176"/>
      <c r="K118" s="274">
        <v>96700</v>
      </c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899962.15</v>
      </c>
      <c r="E122" s="274">
        <v>315445.30000000005</v>
      </c>
      <c r="F122" s="275">
        <v>584516.85</v>
      </c>
      <c r="G122" s="178"/>
      <c r="H122" s="274"/>
      <c r="I122" s="176">
        <v>58.27</v>
      </c>
      <c r="J122" s="176">
        <v>223.19899999999998</v>
      </c>
      <c r="K122" s="274">
        <v>60594.5</v>
      </c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>
        <v>152288.11000000002</v>
      </c>
      <c r="E124" s="283"/>
      <c r="F124" s="284">
        <v>152288.11000000002</v>
      </c>
      <c r="G124" s="234"/>
      <c r="H124" s="283"/>
      <c r="I124" s="232">
        <v>80</v>
      </c>
      <c r="J124" s="232"/>
      <c r="K124" s="283">
        <v>13149.92</v>
      </c>
      <c r="L124" s="232"/>
      <c r="M124" s="235">
        <v>2.5000000000000001E-2</v>
      </c>
    </row>
    <row r="125" spans="2:13" x14ac:dyDescent="0.2">
      <c r="B125" s="205" t="s">
        <v>131</v>
      </c>
      <c r="C125" s="285" t="s">
        <v>48</v>
      </c>
      <c r="D125" s="286"/>
      <c r="E125" s="287"/>
      <c r="F125" s="288"/>
      <c r="G125" s="209"/>
      <c r="H125" s="287"/>
      <c r="I125" s="207"/>
      <c r="J125" s="207"/>
      <c r="K125" s="287"/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54916109.640000001</v>
      </c>
      <c r="E126" s="274">
        <v>8974937.4299999997</v>
      </c>
      <c r="F126" s="275">
        <v>45941172.210000001</v>
      </c>
      <c r="G126" s="178"/>
      <c r="H126" s="274"/>
      <c r="I126" s="176">
        <v>509.97</v>
      </c>
      <c r="J126" s="176">
        <v>7668.3040000000001</v>
      </c>
      <c r="K126" s="274">
        <v>6692345.71</v>
      </c>
      <c r="L126" s="176"/>
      <c r="M126" s="179"/>
    </row>
    <row r="127" spans="2:13" ht="11.25" customHeight="1" x14ac:dyDescent="0.2">
      <c r="B127" s="924"/>
      <c r="C127" s="180" t="s">
        <v>57</v>
      </c>
      <c r="D127" s="266"/>
      <c r="E127" s="267"/>
      <c r="F127" s="268"/>
      <c r="G127" s="183"/>
      <c r="H127" s="267"/>
      <c r="I127" s="181"/>
      <c r="J127" s="181"/>
      <c r="K127" s="267"/>
      <c r="L127" s="181"/>
      <c r="M127" s="184"/>
    </row>
    <row r="128" spans="2:13" ht="11.25" customHeight="1" x14ac:dyDescent="0.2">
      <c r="B128" s="924"/>
      <c r="C128" s="180" t="s">
        <v>58</v>
      </c>
      <c r="D128" s="266">
        <v>1748852</v>
      </c>
      <c r="E128" s="267"/>
      <c r="F128" s="268">
        <v>1748852</v>
      </c>
      <c r="G128" s="183"/>
      <c r="H128" s="267"/>
      <c r="I128" s="181"/>
      <c r="J128" s="181"/>
      <c r="K128" s="267">
        <v>190083</v>
      </c>
      <c r="L128" s="181"/>
      <c r="M128" s="184"/>
    </row>
    <row r="129" spans="2:13" x14ac:dyDescent="0.2">
      <c r="B129" s="924"/>
      <c r="C129" s="180" t="s">
        <v>59</v>
      </c>
      <c r="D129" s="266"/>
      <c r="E129" s="267"/>
      <c r="F129" s="268"/>
      <c r="G129" s="183"/>
      <c r="H129" s="267"/>
      <c r="I129" s="181"/>
      <c r="J129" s="181"/>
      <c r="K129" s="267"/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346804760.02000004</v>
      </c>
      <c r="E134" s="303">
        <v>53561927.060000002</v>
      </c>
      <c r="F134" s="304">
        <v>293242832.96000004</v>
      </c>
      <c r="G134" s="305">
        <v>213201.28999999998</v>
      </c>
      <c r="H134" s="306">
        <v>17881.079999999998</v>
      </c>
      <c r="I134" s="307">
        <v>17092.240000000002</v>
      </c>
      <c r="J134" s="307">
        <v>159040.25002199999</v>
      </c>
      <c r="K134" s="303">
        <v>60971714.739999995</v>
      </c>
      <c r="L134" s="308">
        <v>3089.165</v>
      </c>
      <c r="M134" s="309">
        <v>16.524000000000001</v>
      </c>
    </row>
    <row r="135" spans="2:13" ht="14.25" thickTop="1" thickBot="1" x14ac:dyDescent="0.25">
      <c r="B135" s="919" t="s">
        <v>101</v>
      </c>
      <c r="C135" s="920"/>
      <c r="D135" s="310">
        <v>470399263.32843608</v>
      </c>
      <c r="E135" s="311">
        <v>55912525.200000048</v>
      </c>
      <c r="F135" s="312">
        <v>414486738.12843603</v>
      </c>
      <c r="G135" s="313">
        <v>213201.28999999998</v>
      </c>
      <c r="H135" s="314">
        <v>17881.079999999998</v>
      </c>
      <c r="I135" s="315">
        <v>17112.780000000002</v>
      </c>
      <c r="J135" s="315">
        <v>656056.38602199999</v>
      </c>
      <c r="K135" s="311">
        <v>253841554.72000009</v>
      </c>
      <c r="L135" s="316">
        <v>3413.0079999999998</v>
      </c>
      <c r="M135" s="317">
        <v>16.524000000000001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133</v>
      </c>
    </row>
  </sheetData>
  <mergeCells count="25">
    <mergeCell ref="B7:B9"/>
    <mergeCell ref="B3:B4"/>
    <mergeCell ref="C3:C4"/>
    <mergeCell ref="D3:F3"/>
    <mergeCell ref="G3:M3"/>
    <mergeCell ref="B5:B6"/>
    <mergeCell ref="B102:B10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95:B98"/>
    <mergeCell ref="B135:C135"/>
    <mergeCell ref="B111:B112"/>
    <mergeCell ref="B113:B115"/>
    <mergeCell ref="B118:B121"/>
    <mergeCell ref="B122:B124"/>
    <mergeCell ref="B126:B131"/>
    <mergeCell ref="B134:C134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zoomScaleSheetLayoutView="4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134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1241263.4699999997</v>
      </c>
      <c r="E6" s="261">
        <v>1079899.2199999997</v>
      </c>
      <c r="F6" s="262">
        <v>161364.25</v>
      </c>
      <c r="G6" s="167"/>
      <c r="H6" s="261">
        <v>1140</v>
      </c>
      <c r="I6" s="165"/>
      <c r="J6" s="165"/>
      <c r="K6" s="261">
        <v>16400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517640</v>
      </c>
      <c r="E8" s="267">
        <v>400000</v>
      </c>
      <c r="F8" s="268">
        <v>117640</v>
      </c>
      <c r="G8" s="183"/>
      <c r="H8" s="267">
        <v>498.03</v>
      </c>
      <c r="I8" s="181"/>
      <c r="J8" s="181"/>
      <c r="K8" s="267">
        <v>17608</v>
      </c>
      <c r="L8" s="181"/>
      <c r="M8" s="184"/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3242.6</v>
      </c>
      <c r="E10" s="264"/>
      <c r="F10" s="265">
        <v>3242.6</v>
      </c>
      <c r="G10" s="172"/>
      <c r="H10" s="264"/>
      <c r="I10" s="170">
        <v>356.6</v>
      </c>
      <c r="J10" s="170">
        <v>43.378</v>
      </c>
      <c r="K10" s="264">
        <v>1628.1299999999999</v>
      </c>
      <c r="L10" s="170"/>
      <c r="M10" s="173"/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170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>
        <v>220</v>
      </c>
      <c r="H12" s="267"/>
      <c r="I12" s="181">
        <v>375</v>
      </c>
      <c r="J12" s="181">
        <v>0.14000000000000001</v>
      </c>
      <c r="K12" s="267"/>
      <c r="L12" s="181"/>
      <c r="M12" s="184"/>
    </row>
    <row r="13" spans="2:18" x14ac:dyDescent="0.2">
      <c r="B13" s="924"/>
      <c r="C13" s="180" t="s">
        <v>59</v>
      </c>
      <c r="D13" s="266"/>
      <c r="E13" s="267"/>
      <c r="F13" s="268"/>
      <c r="G13" s="183">
        <v>10</v>
      </c>
      <c r="H13" s="267"/>
      <c r="I13" s="181">
        <v>26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>
        <v>85.43</v>
      </c>
      <c r="J14" s="181">
        <v>34.945</v>
      </c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>
        <v>10</v>
      </c>
      <c r="H16" s="264"/>
      <c r="I16" s="170">
        <v>48.4</v>
      </c>
      <c r="J16" s="170">
        <v>95.656999999999996</v>
      </c>
      <c r="K16" s="264"/>
      <c r="L16" s="170"/>
      <c r="M16" s="173"/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/>
      <c r="J17" s="181">
        <v>2664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>
        <v>6000</v>
      </c>
      <c r="J18" s="181"/>
      <c r="K18" s="267"/>
      <c r="L18" s="181"/>
      <c r="M18" s="184"/>
    </row>
    <row r="19" spans="2:13" x14ac:dyDescent="0.2">
      <c r="B19" s="924"/>
      <c r="C19" s="180" t="s">
        <v>59</v>
      </c>
      <c r="D19" s="266"/>
      <c r="E19" s="267"/>
      <c r="F19" s="268"/>
      <c r="G19" s="183"/>
      <c r="H19" s="267"/>
      <c r="I19" s="181">
        <v>40</v>
      </c>
      <c r="J19" s="181">
        <v>9.1</v>
      </c>
      <c r="K19" s="267"/>
      <c r="L19" s="181"/>
      <c r="M19" s="184"/>
    </row>
    <row r="20" spans="2:13" x14ac:dyDescent="0.2">
      <c r="B20" s="924"/>
      <c r="C20" s="180" t="s">
        <v>60</v>
      </c>
      <c r="D20" s="266">
        <v>20835.489999999998</v>
      </c>
      <c r="E20" s="267">
        <v>4010.239999999998</v>
      </c>
      <c r="F20" s="268">
        <v>16825.25</v>
      </c>
      <c r="G20" s="183">
        <v>57.38</v>
      </c>
      <c r="H20" s="267"/>
      <c r="I20" s="181">
        <v>81</v>
      </c>
      <c r="J20" s="181">
        <v>635.60599999999999</v>
      </c>
      <c r="K20" s="267"/>
      <c r="L20" s="181">
        <v>60</v>
      </c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>
        <v>920</v>
      </c>
      <c r="K21" s="267"/>
      <c r="L21" s="181">
        <v>80</v>
      </c>
      <c r="M21" s="184"/>
    </row>
    <row r="22" spans="2:13" x14ac:dyDescent="0.2">
      <c r="B22" s="924"/>
      <c r="C22" s="180" t="s">
        <v>50</v>
      </c>
      <c r="D22" s="266">
        <v>45000</v>
      </c>
      <c r="E22" s="267"/>
      <c r="F22" s="268">
        <v>45000</v>
      </c>
      <c r="G22" s="183">
        <v>160.65</v>
      </c>
      <c r="H22" s="267"/>
      <c r="I22" s="181"/>
      <c r="J22" s="181"/>
      <c r="K22" s="267"/>
      <c r="L22" s="181">
        <v>226.86799999999999</v>
      </c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>
        <v>200</v>
      </c>
      <c r="H23" s="267"/>
      <c r="I23" s="181">
        <v>325070</v>
      </c>
      <c r="J23" s="181">
        <v>100.25200000000001</v>
      </c>
      <c r="K23" s="267"/>
      <c r="L23" s="181">
        <v>25.77</v>
      </c>
      <c r="M23" s="184"/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86.149000000000001</v>
      </c>
      <c r="K24" s="267"/>
      <c r="L24" s="181">
        <v>9.7089999999999996</v>
      </c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/>
      <c r="J25" s="181">
        <v>0.2</v>
      </c>
      <c r="K25" s="267"/>
      <c r="L25" s="181">
        <v>24.5</v>
      </c>
      <c r="M25" s="184"/>
    </row>
    <row r="26" spans="2:13" x14ac:dyDescent="0.2">
      <c r="B26" s="924"/>
      <c r="C26" s="180" t="s">
        <v>51</v>
      </c>
      <c r="D26" s="266">
        <v>12182.53</v>
      </c>
      <c r="E26" s="267"/>
      <c r="F26" s="268">
        <v>12182.53</v>
      </c>
      <c r="G26" s="183"/>
      <c r="H26" s="267"/>
      <c r="I26" s="181"/>
      <c r="J26" s="181">
        <v>700</v>
      </c>
      <c r="K26" s="267">
        <v>1500</v>
      </c>
      <c r="L26" s="181">
        <v>51</v>
      </c>
      <c r="M26" s="184"/>
    </row>
    <row r="27" spans="2:13" x14ac:dyDescent="0.2">
      <c r="B27" s="926"/>
      <c r="C27" s="187" t="s">
        <v>48</v>
      </c>
      <c r="D27" s="260"/>
      <c r="E27" s="261"/>
      <c r="F27" s="262"/>
      <c r="G27" s="167"/>
      <c r="H27" s="261"/>
      <c r="I27" s="165"/>
      <c r="J27" s="165"/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12321750.859999999</v>
      </c>
      <c r="E29" s="264">
        <v>1622757.040000001</v>
      </c>
      <c r="F29" s="265">
        <v>10698993.819999998</v>
      </c>
      <c r="G29" s="172">
        <v>131434.01999999999</v>
      </c>
      <c r="H29" s="264">
        <v>4448.6000000000004</v>
      </c>
      <c r="I29" s="170"/>
      <c r="J29" s="170">
        <v>8066.1740000000009</v>
      </c>
      <c r="K29" s="264">
        <v>4665257.4800000004</v>
      </c>
      <c r="L29" s="170">
        <v>4.8460000000000001</v>
      </c>
      <c r="M29" s="173"/>
    </row>
    <row r="30" spans="2:13" ht="11.25" customHeight="1" x14ac:dyDescent="0.2">
      <c r="B30" s="924"/>
      <c r="C30" s="180" t="s">
        <v>57</v>
      </c>
      <c r="D30" s="266">
        <v>2391779.59</v>
      </c>
      <c r="E30" s="267">
        <v>22800</v>
      </c>
      <c r="F30" s="268">
        <v>2368979.59</v>
      </c>
      <c r="G30" s="183"/>
      <c r="H30" s="267"/>
      <c r="I30" s="181"/>
      <c r="J30" s="181">
        <v>445</v>
      </c>
      <c r="K30" s="267">
        <v>956762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495897</v>
      </c>
      <c r="E31" s="267"/>
      <c r="F31" s="268">
        <v>495897</v>
      </c>
      <c r="G31" s="183"/>
      <c r="H31" s="267"/>
      <c r="I31" s="181"/>
      <c r="J31" s="181"/>
      <c r="K31" s="267">
        <v>192792</v>
      </c>
      <c r="L31" s="181"/>
      <c r="M31" s="184"/>
    </row>
    <row r="32" spans="2:13" x14ac:dyDescent="0.2">
      <c r="B32" s="924"/>
      <c r="C32" s="180" t="s">
        <v>59</v>
      </c>
      <c r="D32" s="266">
        <v>379000</v>
      </c>
      <c r="E32" s="267"/>
      <c r="F32" s="268">
        <v>379000</v>
      </c>
      <c r="G32" s="183"/>
      <c r="H32" s="267"/>
      <c r="I32" s="181"/>
      <c r="J32" s="181"/>
      <c r="K32" s="267">
        <v>93775</v>
      </c>
      <c r="L32" s="181">
        <v>44.9</v>
      </c>
      <c r="M32" s="184"/>
    </row>
    <row r="33" spans="2:13" x14ac:dyDescent="0.2">
      <c r="B33" s="924"/>
      <c r="C33" s="180" t="s">
        <v>60</v>
      </c>
      <c r="D33" s="266">
        <v>257926.25</v>
      </c>
      <c r="E33" s="267"/>
      <c r="F33" s="268">
        <v>257926.25</v>
      </c>
      <c r="G33" s="183"/>
      <c r="H33" s="267"/>
      <c r="I33" s="181"/>
      <c r="J33" s="181"/>
      <c r="K33" s="267">
        <v>400</v>
      </c>
      <c r="L33" s="181">
        <v>400</v>
      </c>
      <c r="M33" s="184"/>
    </row>
    <row r="34" spans="2:13" x14ac:dyDescent="0.2">
      <c r="B34" s="924"/>
      <c r="C34" s="180" t="s">
        <v>62</v>
      </c>
      <c r="D34" s="266">
        <v>756000</v>
      </c>
      <c r="E34" s="267"/>
      <c r="F34" s="268">
        <v>756000</v>
      </c>
      <c r="G34" s="183"/>
      <c r="H34" s="267"/>
      <c r="I34" s="181"/>
      <c r="J34" s="181"/>
      <c r="K34" s="267">
        <v>348000</v>
      </c>
      <c r="L34" s="181"/>
      <c r="M34" s="184"/>
    </row>
    <row r="35" spans="2:13" x14ac:dyDescent="0.2">
      <c r="B35" s="924"/>
      <c r="C35" s="180" t="s">
        <v>50</v>
      </c>
      <c r="D35" s="266">
        <v>4883054.76</v>
      </c>
      <c r="E35" s="267">
        <v>1597787.7999999998</v>
      </c>
      <c r="F35" s="268">
        <v>3285266.96</v>
      </c>
      <c r="G35" s="183">
        <v>72933.5</v>
      </c>
      <c r="H35" s="267">
        <v>530.29999999999995</v>
      </c>
      <c r="I35" s="181"/>
      <c r="J35" s="181">
        <v>7350</v>
      </c>
      <c r="K35" s="267">
        <v>1365476</v>
      </c>
      <c r="L35" s="181">
        <v>286.92</v>
      </c>
      <c r="M35" s="184"/>
    </row>
    <row r="36" spans="2:13" x14ac:dyDescent="0.2">
      <c r="B36" s="924"/>
      <c r="C36" s="180" t="s">
        <v>63</v>
      </c>
      <c r="D36" s="266">
        <v>13622711.169999998</v>
      </c>
      <c r="E36" s="267">
        <v>1445437.6299999971</v>
      </c>
      <c r="F36" s="268">
        <v>12177273.540000001</v>
      </c>
      <c r="G36" s="183"/>
      <c r="H36" s="267">
        <v>2489.66</v>
      </c>
      <c r="I36" s="181">
        <v>22500</v>
      </c>
      <c r="J36" s="181">
        <v>348.62199999999996</v>
      </c>
      <c r="K36" s="267">
        <v>5588196.5499999998</v>
      </c>
      <c r="L36" s="181">
        <v>208.95037099999999</v>
      </c>
      <c r="M36" s="184">
        <v>8.048</v>
      </c>
    </row>
    <row r="37" spans="2:13" x14ac:dyDescent="0.2">
      <c r="B37" s="924"/>
      <c r="C37" s="180" t="s">
        <v>64</v>
      </c>
      <c r="D37" s="266">
        <v>3598309.84</v>
      </c>
      <c r="E37" s="267">
        <v>615998.1099999994</v>
      </c>
      <c r="F37" s="268">
        <v>2982311.7300000004</v>
      </c>
      <c r="G37" s="183"/>
      <c r="H37" s="267">
        <v>6976</v>
      </c>
      <c r="I37" s="181"/>
      <c r="J37" s="181">
        <v>4954.3999999999996</v>
      </c>
      <c r="K37" s="267">
        <v>966450</v>
      </c>
      <c r="L37" s="181">
        <v>1055.3389999999999</v>
      </c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6528654.5</v>
      </c>
      <c r="E39" s="267"/>
      <c r="F39" s="268">
        <v>6528654.5</v>
      </c>
      <c r="G39" s="183"/>
      <c r="H39" s="267"/>
      <c r="I39" s="181"/>
      <c r="J39" s="181">
        <v>700</v>
      </c>
      <c r="K39" s="267">
        <v>2604000</v>
      </c>
      <c r="L39" s="181">
        <v>69</v>
      </c>
      <c r="M39" s="184"/>
    </row>
    <row r="40" spans="2:13" x14ac:dyDescent="0.2">
      <c r="B40" s="924"/>
      <c r="C40" s="180" t="s">
        <v>66</v>
      </c>
      <c r="D40" s="266">
        <v>204399.8</v>
      </c>
      <c r="E40" s="267"/>
      <c r="F40" s="268">
        <v>204399.8</v>
      </c>
      <c r="G40" s="183"/>
      <c r="H40" s="267"/>
      <c r="I40" s="181"/>
      <c r="J40" s="181"/>
      <c r="K40" s="267">
        <v>36000</v>
      </c>
      <c r="L40" s="181">
        <v>127.684</v>
      </c>
      <c r="M40" s="184"/>
    </row>
    <row r="41" spans="2:13" x14ac:dyDescent="0.2">
      <c r="B41" s="924"/>
      <c r="C41" s="180" t="s">
        <v>48</v>
      </c>
      <c r="D41" s="266">
        <v>3829951.95</v>
      </c>
      <c r="E41" s="267"/>
      <c r="F41" s="268">
        <v>3829951.95</v>
      </c>
      <c r="G41" s="183"/>
      <c r="H41" s="267"/>
      <c r="I41" s="181"/>
      <c r="J41" s="181"/>
      <c r="K41" s="267">
        <v>1677952</v>
      </c>
      <c r="L41" s="181">
        <v>248.4</v>
      </c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/>
      <c r="L42" s="181">
        <v>33</v>
      </c>
      <c r="M42" s="184"/>
    </row>
    <row r="43" spans="2:13" x14ac:dyDescent="0.2">
      <c r="B43" s="926"/>
      <c r="C43" s="187" t="s">
        <v>68</v>
      </c>
      <c r="D43" s="260">
        <v>24000</v>
      </c>
      <c r="E43" s="261"/>
      <c r="F43" s="262">
        <v>24000</v>
      </c>
      <c r="G43" s="167"/>
      <c r="H43" s="261"/>
      <c r="I43" s="165"/>
      <c r="J43" s="165"/>
      <c r="K43" s="261">
        <v>8000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11.67</v>
      </c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11146.67</v>
      </c>
      <c r="E48" s="267"/>
      <c r="F48" s="268">
        <v>11146.67</v>
      </c>
      <c r="G48" s="183"/>
      <c r="H48" s="267"/>
      <c r="I48" s="181"/>
      <c r="J48" s="181">
        <v>100</v>
      </c>
      <c r="K48" s="267">
        <v>1393.33</v>
      </c>
      <c r="L48" s="181"/>
      <c r="M48" s="184"/>
    </row>
    <row r="49" spans="2:13" x14ac:dyDescent="0.2">
      <c r="B49" s="924"/>
      <c r="C49" s="180" t="s">
        <v>51</v>
      </c>
      <c r="D49" s="266">
        <v>1890</v>
      </c>
      <c r="E49" s="267">
        <v>1890</v>
      </c>
      <c r="F49" s="268"/>
      <c r="G49" s="183"/>
      <c r="H49" s="267"/>
      <c r="I49" s="181"/>
      <c r="J49" s="181">
        <v>9</v>
      </c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/>
      <c r="K50" s="267"/>
      <c r="L50" s="181">
        <v>5.149</v>
      </c>
      <c r="M50" s="184"/>
    </row>
    <row r="51" spans="2:13" x14ac:dyDescent="0.2">
      <c r="B51" s="924"/>
      <c r="C51" s="180" t="s">
        <v>73</v>
      </c>
      <c r="D51" s="266">
        <v>30000</v>
      </c>
      <c r="E51" s="267">
        <v>10000</v>
      </c>
      <c r="F51" s="268">
        <v>20000</v>
      </c>
      <c r="G51" s="183"/>
      <c r="H51" s="267"/>
      <c r="I51" s="181"/>
      <c r="J51" s="181">
        <v>5</v>
      </c>
      <c r="K51" s="267">
        <v>2500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/>
      <c r="K53" s="274"/>
      <c r="L53" s="176">
        <v>0.5</v>
      </c>
      <c r="M53" s="179"/>
    </row>
    <row r="54" spans="2:13" ht="11.25" customHeight="1" x14ac:dyDescent="0.2">
      <c r="B54" s="924"/>
      <c r="C54" s="180" t="s">
        <v>63</v>
      </c>
      <c r="D54" s="266">
        <v>177650.57</v>
      </c>
      <c r="E54" s="267">
        <v>50000</v>
      </c>
      <c r="F54" s="268">
        <v>127650.57</v>
      </c>
      <c r="G54" s="183"/>
      <c r="H54" s="267"/>
      <c r="I54" s="181"/>
      <c r="J54" s="181">
        <v>250</v>
      </c>
      <c r="K54" s="267">
        <v>11550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304047.81</v>
      </c>
      <c r="E55" s="267">
        <v>175555.03999999998</v>
      </c>
      <c r="F55" s="268">
        <v>128492.77</v>
      </c>
      <c r="G55" s="183"/>
      <c r="H55" s="267"/>
      <c r="I55" s="181">
        <v>6</v>
      </c>
      <c r="J55" s="181">
        <v>2545.3000000000002</v>
      </c>
      <c r="K55" s="267">
        <v>11175.289999999999</v>
      </c>
      <c r="L55" s="181">
        <v>49</v>
      </c>
      <c r="M55" s="184"/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1000</v>
      </c>
      <c r="E58" s="278">
        <v>1000</v>
      </c>
      <c r="F58" s="279"/>
      <c r="G58" s="203"/>
      <c r="H58" s="278"/>
      <c r="I58" s="201"/>
      <c r="J58" s="201">
        <v>1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/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178.1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/>
      <c r="K65" s="261"/>
      <c r="L65" s="165">
        <v>2.7269999999999999</v>
      </c>
      <c r="M65" s="163"/>
    </row>
    <row r="66" spans="2:13" ht="11.25" customHeight="1" x14ac:dyDescent="0.2">
      <c r="B66" s="929" t="s">
        <v>85</v>
      </c>
      <c r="C66" s="174" t="s">
        <v>59</v>
      </c>
      <c r="D66" s="273">
        <v>500000</v>
      </c>
      <c r="E66" s="274"/>
      <c r="F66" s="275">
        <v>500000</v>
      </c>
      <c r="G66" s="178"/>
      <c r="H66" s="274"/>
      <c r="I66" s="176"/>
      <c r="J66" s="176"/>
      <c r="K66" s="274">
        <v>65000</v>
      </c>
      <c r="L66" s="176"/>
      <c r="M66" s="179"/>
    </row>
    <row r="67" spans="2:13" ht="11.25" customHeight="1" x14ac:dyDescent="0.2">
      <c r="B67" s="924"/>
      <c r="C67" s="180" t="s">
        <v>51</v>
      </c>
      <c r="D67" s="266"/>
      <c r="E67" s="267"/>
      <c r="F67" s="268"/>
      <c r="G67" s="183"/>
      <c r="H67" s="267"/>
      <c r="I67" s="181"/>
      <c r="J67" s="181"/>
      <c r="K67" s="267"/>
      <c r="L67" s="181"/>
      <c r="M67" s="184"/>
    </row>
    <row r="68" spans="2:13" ht="11.25" customHeight="1" x14ac:dyDescent="0.2">
      <c r="B68" s="924"/>
      <c r="C68" s="180" t="s">
        <v>66</v>
      </c>
      <c r="D68" s="266">
        <v>3265927</v>
      </c>
      <c r="E68" s="267"/>
      <c r="F68" s="268">
        <v>3265927</v>
      </c>
      <c r="G68" s="183"/>
      <c r="H68" s="267"/>
      <c r="I68" s="181"/>
      <c r="J68" s="181"/>
      <c r="K68" s="267">
        <v>400000</v>
      </c>
      <c r="L68" s="181">
        <v>15.061999999999999</v>
      </c>
      <c r="M68" s="184"/>
    </row>
    <row r="69" spans="2:13" x14ac:dyDescent="0.2">
      <c r="B69" s="925"/>
      <c r="C69" s="231" t="s">
        <v>48</v>
      </c>
      <c r="D69" s="282">
        <v>166159.07999999999</v>
      </c>
      <c r="E69" s="283"/>
      <c r="F69" s="284">
        <v>166159.07999999999</v>
      </c>
      <c r="G69" s="234"/>
      <c r="H69" s="283"/>
      <c r="I69" s="232"/>
      <c r="J69" s="232"/>
      <c r="K69" s="283">
        <v>23374.5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>
        <v>735.2</v>
      </c>
      <c r="E70" s="287"/>
      <c r="F70" s="288">
        <v>735.2</v>
      </c>
      <c r="G70" s="209"/>
      <c r="H70" s="287"/>
      <c r="I70" s="207"/>
      <c r="J70" s="207"/>
      <c r="K70" s="287">
        <v>418</v>
      </c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/>
      <c r="K71" s="287"/>
      <c r="L71" s="207">
        <v>14.556000000000001</v>
      </c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>
        <v>8.1</v>
      </c>
      <c r="M72" s="210"/>
    </row>
    <row r="73" spans="2:13" x14ac:dyDescent="0.2">
      <c r="B73" s="205" t="s">
        <v>121</v>
      </c>
      <c r="C73" s="285" t="s">
        <v>73</v>
      </c>
      <c r="D73" s="286"/>
      <c r="E73" s="287"/>
      <c r="F73" s="288"/>
      <c r="G73" s="209"/>
      <c r="H73" s="287"/>
      <c r="I73" s="207"/>
      <c r="J73" s="207"/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/>
      <c r="K74" s="287"/>
      <c r="L74" s="207">
        <v>15.368</v>
      </c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58386</v>
      </c>
      <c r="E76" s="274">
        <v>58386</v>
      </c>
      <c r="F76" s="275"/>
      <c r="G76" s="178"/>
      <c r="H76" s="274"/>
      <c r="I76" s="176"/>
      <c r="J76" s="176">
        <v>884.08500000000004</v>
      </c>
      <c r="K76" s="274"/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>
        <v>515435.2</v>
      </c>
      <c r="E78" s="291"/>
      <c r="F78" s="292">
        <v>515435.2</v>
      </c>
      <c r="G78" s="215"/>
      <c r="H78" s="291"/>
      <c r="I78" s="213"/>
      <c r="J78" s="213"/>
      <c r="K78" s="291">
        <v>133538.16999999998</v>
      </c>
      <c r="L78" s="213"/>
      <c r="M78" s="216"/>
    </row>
    <row r="79" spans="2:13" x14ac:dyDescent="0.2">
      <c r="B79" s="205" t="s">
        <v>122</v>
      </c>
      <c r="C79" s="285" t="s">
        <v>48</v>
      </c>
      <c r="D79" s="286"/>
      <c r="E79" s="287"/>
      <c r="F79" s="288"/>
      <c r="G79" s="209"/>
      <c r="H79" s="287"/>
      <c r="I79" s="207"/>
      <c r="J79" s="207"/>
      <c r="K79" s="287"/>
      <c r="L79" s="207"/>
      <c r="M79" s="210"/>
    </row>
    <row r="80" spans="2:13" x14ac:dyDescent="0.2">
      <c r="B80" s="205" t="s">
        <v>110</v>
      </c>
      <c r="C80" s="285" t="s">
        <v>51</v>
      </c>
      <c r="D80" s="286">
        <v>10993.460000000001</v>
      </c>
      <c r="E80" s="287"/>
      <c r="F80" s="288">
        <v>10993.460000000001</v>
      </c>
      <c r="G80" s="209"/>
      <c r="H80" s="287"/>
      <c r="I80" s="207"/>
      <c r="J80" s="207"/>
      <c r="K80" s="287">
        <v>2577.02</v>
      </c>
      <c r="L80" s="207"/>
      <c r="M80" s="210"/>
    </row>
    <row r="81" spans="2:13" x14ac:dyDescent="0.2">
      <c r="B81" s="205" t="s">
        <v>86</v>
      </c>
      <c r="C81" s="285" t="s">
        <v>48</v>
      </c>
      <c r="D81" s="286">
        <v>50.42</v>
      </c>
      <c r="E81" s="287"/>
      <c r="F81" s="288">
        <v>50.42</v>
      </c>
      <c r="G81" s="209"/>
      <c r="H81" s="287"/>
      <c r="I81" s="207"/>
      <c r="J81" s="207"/>
      <c r="K81" s="287">
        <v>22</v>
      </c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>
        <v>24822</v>
      </c>
      <c r="E82" s="274"/>
      <c r="F82" s="275">
        <v>24822</v>
      </c>
      <c r="G82" s="178"/>
      <c r="H82" s="274"/>
      <c r="I82" s="176"/>
      <c r="J82" s="176"/>
      <c r="K82" s="274">
        <v>5000</v>
      </c>
      <c r="L82" s="176"/>
      <c r="M82" s="179"/>
    </row>
    <row r="83" spans="2:13" ht="11.25" customHeight="1" x14ac:dyDescent="0.2">
      <c r="B83" s="924"/>
      <c r="C83" s="180" t="s">
        <v>58</v>
      </c>
      <c r="D83" s="266">
        <v>656914</v>
      </c>
      <c r="E83" s="267">
        <v>656914</v>
      </c>
      <c r="F83" s="268"/>
      <c r="G83" s="183"/>
      <c r="H83" s="267"/>
      <c r="I83" s="181"/>
      <c r="J83" s="181">
        <v>2700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5118522.67</v>
      </c>
      <c r="E84" s="267">
        <v>1798799.62</v>
      </c>
      <c r="F84" s="268">
        <v>3319723.05</v>
      </c>
      <c r="G84" s="183"/>
      <c r="H84" s="267"/>
      <c r="I84" s="181"/>
      <c r="J84" s="181">
        <v>7200</v>
      </c>
      <c r="K84" s="267">
        <v>756598</v>
      </c>
      <c r="L84" s="181"/>
      <c r="M84" s="184"/>
    </row>
    <row r="85" spans="2:13" x14ac:dyDescent="0.2">
      <c r="B85" s="924"/>
      <c r="C85" s="180" t="s">
        <v>66</v>
      </c>
      <c r="D85" s="266">
        <v>8145263.1299999999</v>
      </c>
      <c r="E85" s="267">
        <v>797924</v>
      </c>
      <c r="F85" s="268">
        <v>7347339.1299999999</v>
      </c>
      <c r="G85" s="183"/>
      <c r="H85" s="267"/>
      <c r="I85" s="181"/>
      <c r="J85" s="181">
        <v>6109.9440000000004</v>
      </c>
      <c r="K85" s="267">
        <v>1643639.12</v>
      </c>
      <c r="L85" s="181"/>
      <c r="M85" s="184"/>
    </row>
    <row r="86" spans="2:13" x14ac:dyDescent="0.2">
      <c r="B86" s="924"/>
      <c r="C86" s="180" t="s">
        <v>73</v>
      </c>
      <c r="D86" s="266">
        <v>3900000</v>
      </c>
      <c r="E86" s="267">
        <v>3900000</v>
      </c>
      <c r="F86" s="268"/>
      <c r="G86" s="183"/>
      <c r="H86" s="267"/>
      <c r="I86" s="181"/>
      <c r="J86" s="181">
        <v>9200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23646785.07</v>
      </c>
      <c r="E87" s="267">
        <v>3321127.3899999969</v>
      </c>
      <c r="F87" s="268">
        <v>20325657.680000003</v>
      </c>
      <c r="G87" s="183"/>
      <c r="H87" s="267"/>
      <c r="I87" s="181"/>
      <c r="J87" s="181">
        <v>13047.775</v>
      </c>
      <c r="K87" s="267">
        <v>3018003.4</v>
      </c>
      <c r="L87" s="181"/>
      <c r="M87" s="184"/>
    </row>
    <row r="88" spans="2:13" x14ac:dyDescent="0.2">
      <c r="B88" s="924"/>
      <c r="C88" s="180" t="s">
        <v>69</v>
      </c>
      <c r="D88" s="266">
        <v>12369321.040000001</v>
      </c>
      <c r="E88" s="267">
        <v>221000</v>
      </c>
      <c r="F88" s="268">
        <v>12148321.040000001</v>
      </c>
      <c r="G88" s="183"/>
      <c r="H88" s="267"/>
      <c r="I88" s="181"/>
      <c r="J88" s="181">
        <v>1105</v>
      </c>
      <c r="K88" s="267">
        <v>2461629.6</v>
      </c>
      <c r="L88" s="181"/>
      <c r="M88" s="184"/>
    </row>
    <row r="89" spans="2:13" x14ac:dyDescent="0.2">
      <c r="B89" s="925"/>
      <c r="C89" s="231" t="s">
        <v>68</v>
      </c>
      <c r="D89" s="282">
        <v>21929912.780000001</v>
      </c>
      <c r="E89" s="283">
        <v>305217.0700000003</v>
      </c>
      <c r="F89" s="284">
        <v>21624695.710000001</v>
      </c>
      <c r="G89" s="234"/>
      <c r="H89" s="283"/>
      <c r="I89" s="232"/>
      <c r="J89" s="232">
        <v>1221.683</v>
      </c>
      <c r="K89" s="283">
        <v>4769904.79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>
        <v>85.51</v>
      </c>
      <c r="E92" s="287"/>
      <c r="F92" s="288">
        <v>85.51</v>
      </c>
      <c r="G92" s="209"/>
      <c r="H92" s="287"/>
      <c r="I92" s="207"/>
      <c r="J92" s="207"/>
      <c r="K92" s="287">
        <v>10</v>
      </c>
      <c r="L92" s="207"/>
      <c r="M92" s="210"/>
    </row>
    <row r="93" spans="2:13" x14ac:dyDescent="0.2">
      <c r="B93" s="205" t="s">
        <v>111</v>
      </c>
      <c r="C93" s="285" t="s">
        <v>48</v>
      </c>
      <c r="D93" s="286">
        <v>32274</v>
      </c>
      <c r="E93" s="287">
        <v>22320</v>
      </c>
      <c r="F93" s="288">
        <v>9954</v>
      </c>
      <c r="G93" s="209"/>
      <c r="H93" s="287"/>
      <c r="I93" s="207"/>
      <c r="J93" s="207">
        <v>18.599</v>
      </c>
      <c r="K93" s="287">
        <v>711</v>
      </c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>
        <v>62631.27</v>
      </c>
      <c r="E95" s="274"/>
      <c r="F95" s="275">
        <v>62631.27</v>
      </c>
      <c r="G95" s="178"/>
      <c r="H95" s="274"/>
      <c r="I95" s="176"/>
      <c r="J95" s="176"/>
      <c r="K95" s="274">
        <v>13048.16</v>
      </c>
      <c r="L95" s="176"/>
      <c r="M95" s="179"/>
    </row>
    <row r="96" spans="2:13" ht="11.25" customHeight="1" x14ac:dyDescent="0.2">
      <c r="B96" s="924"/>
      <c r="C96" s="180" t="s">
        <v>66</v>
      </c>
      <c r="D96" s="266">
        <v>1538798.56</v>
      </c>
      <c r="E96" s="267"/>
      <c r="F96" s="268">
        <v>1538798.56</v>
      </c>
      <c r="G96" s="183"/>
      <c r="H96" s="267"/>
      <c r="I96" s="181"/>
      <c r="J96" s="181"/>
      <c r="K96" s="267">
        <v>507890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262506.8</v>
      </c>
      <c r="E97" s="267">
        <v>60000</v>
      </c>
      <c r="F97" s="268">
        <v>202506.8</v>
      </c>
      <c r="G97" s="183"/>
      <c r="H97" s="267"/>
      <c r="I97" s="181"/>
      <c r="J97" s="181">
        <v>150</v>
      </c>
      <c r="K97" s="267">
        <v>27430.97</v>
      </c>
      <c r="L97" s="181"/>
      <c r="M97" s="184"/>
    </row>
    <row r="98" spans="2:13" x14ac:dyDescent="0.2">
      <c r="B98" s="925"/>
      <c r="C98" s="231" t="s">
        <v>69</v>
      </c>
      <c r="D98" s="282">
        <v>2906194</v>
      </c>
      <c r="E98" s="283">
        <v>106194</v>
      </c>
      <c r="F98" s="284">
        <v>2800000</v>
      </c>
      <c r="G98" s="234"/>
      <c r="H98" s="283"/>
      <c r="I98" s="232"/>
      <c r="J98" s="232">
        <v>320</v>
      </c>
      <c r="K98" s="283">
        <v>800000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2018226.2799999998</v>
      </c>
      <c r="E99" s="287">
        <v>604884.37999999989</v>
      </c>
      <c r="F99" s="288">
        <v>1413341.9</v>
      </c>
      <c r="G99" s="209"/>
      <c r="H99" s="287"/>
      <c r="I99" s="207">
        <v>184.96</v>
      </c>
      <c r="J99" s="207">
        <v>437.94</v>
      </c>
      <c r="K99" s="287">
        <v>183350.87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475.7</v>
      </c>
      <c r="E100" s="287"/>
      <c r="F100" s="288">
        <v>475.7</v>
      </c>
      <c r="G100" s="209"/>
      <c r="H100" s="287"/>
      <c r="I100" s="207"/>
      <c r="J100" s="207"/>
      <c r="K100" s="287">
        <v>215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3638125</v>
      </c>
      <c r="E103" s="267">
        <v>3638125</v>
      </c>
      <c r="F103" s="268"/>
      <c r="G103" s="183"/>
      <c r="H103" s="267"/>
      <c r="I103" s="181"/>
      <c r="J103" s="181">
        <v>13500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8206926.7800000003</v>
      </c>
      <c r="E104" s="267"/>
      <c r="F104" s="268">
        <v>8206926.7800000003</v>
      </c>
      <c r="G104" s="183"/>
      <c r="H104" s="267"/>
      <c r="I104" s="181"/>
      <c r="J104" s="181"/>
      <c r="K104" s="267">
        <v>2244916.2199999997</v>
      </c>
      <c r="L104" s="181"/>
      <c r="M104" s="184"/>
    </row>
    <row r="105" spans="2:13" x14ac:dyDescent="0.2">
      <c r="B105" s="924"/>
      <c r="C105" s="180" t="s">
        <v>66</v>
      </c>
      <c r="D105" s="266">
        <v>35123611.539999999</v>
      </c>
      <c r="E105" s="267">
        <v>2193935.679999996</v>
      </c>
      <c r="F105" s="268">
        <v>32929675.860000003</v>
      </c>
      <c r="G105" s="183"/>
      <c r="H105" s="267"/>
      <c r="I105" s="181"/>
      <c r="J105" s="181">
        <v>11110.433999999999</v>
      </c>
      <c r="K105" s="267">
        <v>8700013.8399999999</v>
      </c>
      <c r="L105" s="181"/>
      <c r="M105" s="184"/>
    </row>
    <row r="106" spans="2:13" x14ac:dyDescent="0.2">
      <c r="B106" s="924"/>
      <c r="C106" s="180" t="s">
        <v>73</v>
      </c>
      <c r="D106" s="266">
        <v>3300000</v>
      </c>
      <c r="E106" s="267">
        <v>3300000</v>
      </c>
      <c r="F106" s="268"/>
      <c r="G106" s="183"/>
      <c r="H106" s="267"/>
      <c r="I106" s="181"/>
      <c r="J106" s="181">
        <v>5600</v>
      </c>
      <c r="K106" s="267"/>
      <c r="L106" s="181"/>
      <c r="M106" s="184"/>
    </row>
    <row r="107" spans="2:13" x14ac:dyDescent="0.2">
      <c r="B107" s="924"/>
      <c r="C107" s="180" t="s">
        <v>48</v>
      </c>
      <c r="D107" s="266">
        <v>17631242.199999999</v>
      </c>
      <c r="E107" s="267">
        <v>3778331.9000000004</v>
      </c>
      <c r="F107" s="268">
        <v>13852910.299999999</v>
      </c>
      <c r="G107" s="183"/>
      <c r="H107" s="267"/>
      <c r="I107" s="181"/>
      <c r="J107" s="181">
        <v>12234.402</v>
      </c>
      <c r="K107" s="267">
        <v>3493365.7600000002</v>
      </c>
      <c r="L107" s="181"/>
      <c r="M107" s="184"/>
    </row>
    <row r="108" spans="2:13" x14ac:dyDescent="0.2">
      <c r="B108" s="924"/>
      <c r="C108" s="180" t="s">
        <v>69</v>
      </c>
      <c r="D108" s="266">
        <v>19107738.66</v>
      </c>
      <c r="E108" s="267">
        <v>277866</v>
      </c>
      <c r="F108" s="268">
        <v>18829872.66</v>
      </c>
      <c r="G108" s="183"/>
      <c r="H108" s="267"/>
      <c r="I108" s="181"/>
      <c r="J108" s="181">
        <v>1110</v>
      </c>
      <c r="K108" s="267">
        <v>4950876</v>
      </c>
      <c r="L108" s="181"/>
      <c r="M108" s="184"/>
    </row>
    <row r="109" spans="2:13" x14ac:dyDescent="0.2">
      <c r="B109" s="925"/>
      <c r="C109" s="231" t="s">
        <v>68</v>
      </c>
      <c r="D109" s="282">
        <v>12853981.149999999</v>
      </c>
      <c r="E109" s="283">
        <v>341208.34999999776</v>
      </c>
      <c r="F109" s="284">
        <v>12512772.800000001</v>
      </c>
      <c r="G109" s="234"/>
      <c r="H109" s="283"/>
      <c r="I109" s="232"/>
      <c r="J109" s="232">
        <v>1076.807</v>
      </c>
      <c r="K109" s="283">
        <v>3829239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/>
      <c r="E111" s="274"/>
      <c r="F111" s="275"/>
      <c r="G111" s="178"/>
      <c r="H111" s="274"/>
      <c r="I111" s="176"/>
      <c r="J111" s="176"/>
      <c r="K111" s="274"/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>
        <v>18261512</v>
      </c>
      <c r="E113" s="274"/>
      <c r="F113" s="275">
        <v>18261512</v>
      </c>
      <c r="G113" s="178"/>
      <c r="H113" s="274"/>
      <c r="I113" s="176"/>
      <c r="J113" s="176"/>
      <c r="K113" s="274">
        <v>1251000</v>
      </c>
      <c r="L113" s="176"/>
      <c r="M113" s="179"/>
    </row>
    <row r="114" spans="2:13" x14ac:dyDescent="0.2">
      <c r="B114" s="924"/>
      <c r="C114" s="180" t="s">
        <v>48</v>
      </c>
      <c r="D114" s="266">
        <v>2437349.4699999997</v>
      </c>
      <c r="E114" s="267"/>
      <c r="F114" s="268">
        <v>2437349.4699999997</v>
      </c>
      <c r="G114" s="183"/>
      <c r="H114" s="267"/>
      <c r="I114" s="181"/>
      <c r="J114" s="181"/>
      <c r="K114" s="267">
        <v>226496</v>
      </c>
      <c r="L114" s="181"/>
      <c r="M114" s="184"/>
    </row>
    <row r="115" spans="2:13" x14ac:dyDescent="0.2">
      <c r="B115" s="925"/>
      <c r="C115" s="231" t="s">
        <v>69</v>
      </c>
      <c r="D115" s="282">
        <v>7954000</v>
      </c>
      <c r="E115" s="283"/>
      <c r="F115" s="284">
        <v>7954000</v>
      </c>
      <c r="G115" s="234"/>
      <c r="H115" s="283"/>
      <c r="I115" s="232"/>
      <c r="J115" s="232"/>
      <c r="K115" s="283">
        <v>901059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>
        <v>21450</v>
      </c>
      <c r="E118" s="274"/>
      <c r="F118" s="275">
        <v>21450</v>
      </c>
      <c r="G118" s="178"/>
      <c r="H118" s="274"/>
      <c r="I118" s="176"/>
      <c r="J118" s="176"/>
      <c r="K118" s="274">
        <v>1530</v>
      </c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1412546.28</v>
      </c>
      <c r="E122" s="274">
        <v>901989.28</v>
      </c>
      <c r="F122" s="275">
        <v>510557</v>
      </c>
      <c r="G122" s="178"/>
      <c r="H122" s="274"/>
      <c r="I122" s="176">
        <v>311.2</v>
      </c>
      <c r="J122" s="176">
        <v>456.79700000000003</v>
      </c>
      <c r="K122" s="274">
        <v>54077</v>
      </c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>
        <v>123994.20000000001</v>
      </c>
      <c r="E124" s="283"/>
      <c r="F124" s="284">
        <v>123994.20000000001</v>
      </c>
      <c r="G124" s="234"/>
      <c r="H124" s="283"/>
      <c r="I124" s="232"/>
      <c r="J124" s="232"/>
      <c r="K124" s="283">
        <v>9299.5099999999984</v>
      </c>
      <c r="L124" s="232"/>
      <c r="M124" s="235"/>
    </row>
    <row r="125" spans="2:13" x14ac:dyDescent="0.2">
      <c r="B125" s="205" t="s">
        <v>131</v>
      </c>
      <c r="C125" s="285" t="s">
        <v>48</v>
      </c>
      <c r="D125" s="286"/>
      <c r="E125" s="287"/>
      <c r="F125" s="288"/>
      <c r="G125" s="209"/>
      <c r="H125" s="287"/>
      <c r="I125" s="207"/>
      <c r="J125" s="207"/>
      <c r="K125" s="287"/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51801895.379999995</v>
      </c>
      <c r="E126" s="274">
        <v>5460646.3799999952</v>
      </c>
      <c r="F126" s="275">
        <v>46341249</v>
      </c>
      <c r="G126" s="178"/>
      <c r="H126" s="274"/>
      <c r="I126" s="176">
        <v>700</v>
      </c>
      <c r="J126" s="176">
        <v>4317.1859999999997</v>
      </c>
      <c r="K126" s="274">
        <v>6867837.7400000002</v>
      </c>
      <c r="L126" s="176"/>
      <c r="M126" s="179"/>
    </row>
    <row r="127" spans="2:13" ht="11.25" customHeight="1" x14ac:dyDescent="0.2">
      <c r="B127" s="924"/>
      <c r="C127" s="180" t="s">
        <v>57</v>
      </c>
      <c r="D127" s="266"/>
      <c r="E127" s="267"/>
      <c r="F127" s="268"/>
      <c r="G127" s="183"/>
      <c r="H127" s="267"/>
      <c r="I127" s="181"/>
      <c r="J127" s="181"/>
      <c r="K127" s="267"/>
      <c r="L127" s="181"/>
      <c r="M127" s="184"/>
    </row>
    <row r="128" spans="2:13" ht="11.25" customHeight="1" x14ac:dyDescent="0.2">
      <c r="B128" s="924"/>
      <c r="C128" s="180" t="s">
        <v>58</v>
      </c>
      <c r="D128" s="266">
        <v>1230463.9999999998</v>
      </c>
      <c r="E128" s="267"/>
      <c r="F128" s="268">
        <v>1230463.9999999998</v>
      </c>
      <c r="G128" s="183"/>
      <c r="H128" s="267"/>
      <c r="I128" s="181"/>
      <c r="J128" s="181"/>
      <c r="K128" s="267">
        <v>194318</v>
      </c>
      <c r="L128" s="181"/>
      <c r="M128" s="184"/>
    </row>
    <row r="129" spans="2:13" x14ac:dyDescent="0.2">
      <c r="B129" s="924"/>
      <c r="C129" s="180" t="s">
        <v>59</v>
      </c>
      <c r="D129" s="266">
        <v>800000</v>
      </c>
      <c r="E129" s="267"/>
      <c r="F129" s="268">
        <v>800000</v>
      </c>
      <c r="G129" s="183"/>
      <c r="H129" s="267"/>
      <c r="I129" s="181"/>
      <c r="J129" s="181"/>
      <c r="K129" s="267">
        <v>126000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322694590.69000006</v>
      </c>
      <c r="E134" s="303">
        <v>38772004.129999995</v>
      </c>
      <c r="F134" s="304">
        <v>283922586.56000006</v>
      </c>
      <c r="G134" s="305">
        <v>205025.55</v>
      </c>
      <c r="H134" s="306">
        <v>16082.59</v>
      </c>
      <c r="I134" s="307">
        <v>355784.59</v>
      </c>
      <c r="J134" s="307">
        <v>122224.34500000002</v>
      </c>
      <c r="K134" s="303">
        <v>66229204.450000003</v>
      </c>
      <c r="L134" s="308">
        <v>3067.348371</v>
      </c>
      <c r="M134" s="309">
        <v>8.048</v>
      </c>
    </row>
    <row r="135" spans="2:13" ht="14.25" thickTop="1" thickBot="1" x14ac:dyDescent="0.25">
      <c r="B135" s="919" t="s">
        <v>101</v>
      </c>
      <c r="C135" s="920"/>
      <c r="D135" s="310">
        <v>440015188.84414613</v>
      </c>
      <c r="E135" s="311">
        <v>41103572.680000007</v>
      </c>
      <c r="F135" s="312">
        <v>398911616.16414613</v>
      </c>
      <c r="G135" s="313">
        <v>205025.55</v>
      </c>
      <c r="H135" s="314">
        <v>16082.59</v>
      </c>
      <c r="I135" s="315">
        <v>358822.90000000008</v>
      </c>
      <c r="J135" s="315">
        <v>421169.96900000004</v>
      </c>
      <c r="K135" s="311">
        <v>268557349.53000003</v>
      </c>
      <c r="L135" s="316">
        <v>3067.348371</v>
      </c>
      <c r="M135" s="317">
        <v>8.048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133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135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4640000</v>
      </c>
      <c r="E6" s="261">
        <v>2000000</v>
      </c>
      <c r="F6" s="262">
        <v>2640000</v>
      </c>
      <c r="G6" s="167">
        <v>180000</v>
      </c>
      <c r="H6" s="261"/>
      <c r="I6" s="165"/>
      <c r="J6" s="165"/>
      <c r="K6" s="261">
        <v>220000</v>
      </c>
      <c r="L6" s="165"/>
      <c r="M6" s="163"/>
    </row>
    <row r="7" spans="2:18" ht="13.5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3.5" customHeight="1" x14ac:dyDescent="0.2">
      <c r="B8" s="924"/>
      <c r="C8" s="180" t="s">
        <v>51</v>
      </c>
      <c r="D8" s="266">
        <v>572729.99999999988</v>
      </c>
      <c r="E8" s="267">
        <v>260609.99999999994</v>
      </c>
      <c r="F8" s="268">
        <v>312119.99999999994</v>
      </c>
      <c r="G8" s="183">
        <v>45984.6</v>
      </c>
      <c r="H8" s="267"/>
      <c r="I8" s="181"/>
      <c r="J8" s="181"/>
      <c r="K8" s="267">
        <v>30600</v>
      </c>
      <c r="L8" s="181"/>
      <c r="M8" s="184"/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3.5" customHeight="1" x14ac:dyDescent="0.2">
      <c r="B10" s="923" t="s">
        <v>55</v>
      </c>
      <c r="C10" s="168" t="s">
        <v>56</v>
      </c>
      <c r="D10" s="263">
        <v>209482.76</v>
      </c>
      <c r="E10" s="264">
        <v>209482.76</v>
      </c>
      <c r="F10" s="265"/>
      <c r="G10" s="172"/>
      <c r="H10" s="264"/>
      <c r="I10" s="170"/>
      <c r="J10" s="170">
        <v>333.351</v>
      </c>
      <c r="K10" s="264"/>
      <c r="L10" s="170"/>
      <c r="M10" s="173"/>
    </row>
    <row r="11" spans="2:18" ht="13.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713</v>
      </c>
      <c r="K11" s="267"/>
      <c r="L11" s="181"/>
      <c r="M11" s="184"/>
    </row>
    <row r="12" spans="2:18" ht="13.5" customHeight="1" x14ac:dyDescent="0.2">
      <c r="B12" s="924"/>
      <c r="C12" s="180" t="s">
        <v>58</v>
      </c>
      <c r="D12" s="266"/>
      <c r="E12" s="267"/>
      <c r="F12" s="268"/>
      <c r="G12" s="183">
        <v>291</v>
      </c>
      <c r="H12" s="267"/>
      <c r="I12" s="181">
        <v>429</v>
      </c>
      <c r="J12" s="181">
        <v>0.191</v>
      </c>
      <c r="K12" s="267"/>
      <c r="L12" s="181"/>
      <c r="M12" s="184">
        <v>0.223</v>
      </c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45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/>
      <c r="J14" s="181">
        <v>99.447999999999993</v>
      </c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3.5" customHeight="1" x14ac:dyDescent="0.2">
      <c r="B16" s="923" t="s">
        <v>61</v>
      </c>
      <c r="C16" s="168" t="s">
        <v>56</v>
      </c>
      <c r="D16" s="263"/>
      <c r="E16" s="264"/>
      <c r="F16" s="265"/>
      <c r="G16" s="172">
        <v>55.5</v>
      </c>
      <c r="H16" s="264"/>
      <c r="I16" s="170"/>
      <c r="J16" s="170">
        <v>212.10399999999998</v>
      </c>
      <c r="K16" s="264">
        <v>7785</v>
      </c>
      <c r="L16" s="170"/>
      <c r="M16" s="173"/>
    </row>
    <row r="17" spans="2:13" ht="13.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/>
      <c r="J17" s="181">
        <v>2183</v>
      </c>
      <c r="K17" s="267"/>
      <c r="L17" s="181"/>
      <c r="M17" s="184"/>
    </row>
    <row r="18" spans="2:13" ht="13.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>
        <v>15</v>
      </c>
      <c r="J18" s="181"/>
      <c r="K18" s="267"/>
      <c r="L18" s="181"/>
      <c r="M18" s="184"/>
    </row>
    <row r="19" spans="2:13" x14ac:dyDescent="0.2">
      <c r="B19" s="924"/>
      <c r="C19" s="180" t="s">
        <v>59</v>
      </c>
      <c r="D19" s="266"/>
      <c r="E19" s="267"/>
      <c r="F19" s="268"/>
      <c r="G19" s="183"/>
      <c r="H19" s="267"/>
      <c r="I19" s="181">
        <v>40</v>
      </c>
      <c r="J19" s="181">
        <v>9.1</v>
      </c>
      <c r="K19" s="267"/>
      <c r="L19" s="181"/>
      <c r="M19" s="184"/>
    </row>
    <row r="20" spans="2:13" x14ac:dyDescent="0.2">
      <c r="B20" s="924"/>
      <c r="C20" s="180" t="s">
        <v>60</v>
      </c>
      <c r="D20" s="266">
        <v>58008</v>
      </c>
      <c r="E20" s="267">
        <v>5508</v>
      </c>
      <c r="F20" s="268">
        <v>52500</v>
      </c>
      <c r="G20" s="183">
        <v>158.19</v>
      </c>
      <c r="H20" s="267"/>
      <c r="I20" s="181"/>
      <c r="J20" s="181">
        <v>411.65999999999997</v>
      </c>
      <c r="K20" s="267">
        <v>34542</v>
      </c>
      <c r="L20" s="181"/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>
        <v>319.2</v>
      </c>
      <c r="K21" s="267">
        <v>2800</v>
      </c>
      <c r="L21" s="181"/>
      <c r="M21" s="184">
        <v>12</v>
      </c>
    </row>
    <row r="22" spans="2:13" x14ac:dyDescent="0.2">
      <c r="B22" s="924"/>
      <c r="C22" s="180" t="s">
        <v>50</v>
      </c>
      <c r="D22" s="266">
        <v>51500</v>
      </c>
      <c r="E22" s="267">
        <v>20000</v>
      </c>
      <c r="F22" s="268">
        <v>31500</v>
      </c>
      <c r="G22" s="183"/>
      <c r="H22" s="267"/>
      <c r="I22" s="181"/>
      <c r="J22" s="181">
        <v>240</v>
      </c>
      <c r="K22" s="267">
        <v>17010</v>
      </c>
      <c r="L22" s="181"/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848</v>
      </c>
      <c r="J23" s="181">
        <v>80</v>
      </c>
      <c r="K23" s="267">
        <v>29935.9</v>
      </c>
      <c r="L23" s="181"/>
      <c r="M23" s="184">
        <v>0.15</v>
      </c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185.4</v>
      </c>
      <c r="K24" s="267">
        <v>10875</v>
      </c>
      <c r="L24" s="181"/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/>
      <c r="J25" s="181">
        <v>201</v>
      </c>
      <c r="K25" s="267">
        <v>6125</v>
      </c>
      <c r="L25" s="181"/>
      <c r="M25" s="184"/>
    </row>
    <row r="26" spans="2:13" x14ac:dyDescent="0.2">
      <c r="B26" s="924"/>
      <c r="C26" s="180" t="s">
        <v>51</v>
      </c>
      <c r="D26" s="266">
        <v>35000</v>
      </c>
      <c r="E26" s="267"/>
      <c r="F26" s="268">
        <v>35000</v>
      </c>
      <c r="G26" s="183"/>
      <c r="H26" s="267"/>
      <c r="I26" s="181"/>
      <c r="J26" s="181">
        <v>1600</v>
      </c>
      <c r="K26" s="267">
        <v>28500</v>
      </c>
      <c r="L26" s="181"/>
      <c r="M26" s="184"/>
    </row>
    <row r="27" spans="2:13" x14ac:dyDescent="0.2">
      <c r="B27" s="926"/>
      <c r="C27" s="187" t="s">
        <v>48</v>
      </c>
      <c r="D27" s="260"/>
      <c r="E27" s="261"/>
      <c r="F27" s="262"/>
      <c r="G27" s="167"/>
      <c r="H27" s="261"/>
      <c r="I27" s="165"/>
      <c r="J27" s="165"/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3.5" customHeight="1" x14ac:dyDescent="0.2">
      <c r="B29" s="923" t="s">
        <v>67</v>
      </c>
      <c r="C29" s="168" t="s">
        <v>56</v>
      </c>
      <c r="D29" s="263">
        <v>16220588.330000002</v>
      </c>
      <c r="E29" s="264">
        <v>2689934.6500000004</v>
      </c>
      <c r="F29" s="265">
        <v>13530653.680000002</v>
      </c>
      <c r="G29" s="172">
        <v>208166.06</v>
      </c>
      <c r="H29" s="264"/>
      <c r="I29" s="170"/>
      <c r="J29" s="170">
        <v>13301.620999999999</v>
      </c>
      <c r="K29" s="264">
        <v>6383600.9999999991</v>
      </c>
      <c r="L29" s="170"/>
      <c r="M29" s="173"/>
    </row>
    <row r="30" spans="2:13" ht="13.5" customHeight="1" x14ac:dyDescent="0.2">
      <c r="B30" s="924"/>
      <c r="C30" s="180" t="s">
        <v>57</v>
      </c>
      <c r="D30" s="266">
        <v>2893328</v>
      </c>
      <c r="E30" s="267"/>
      <c r="F30" s="268">
        <v>2893328</v>
      </c>
      <c r="G30" s="183"/>
      <c r="H30" s="267"/>
      <c r="I30" s="181"/>
      <c r="J30" s="181"/>
      <c r="K30" s="267">
        <v>1149919</v>
      </c>
      <c r="L30" s="181"/>
      <c r="M30" s="184"/>
    </row>
    <row r="31" spans="2:13" ht="13.5" customHeight="1" x14ac:dyDescent="0.2">
      <c r="B31" s="924"/>
      <c r="C31" s="180" t="s">
        <v>58</v>
      </c>
      <c r="D31" s="266">
        <v>1005422</v>
      </c>
      <c r="E31" s="267"/>
      <c r="F31" s="268">
        <v>1005422</v>
      </c>
      <c r="G31" s="183"/>
      <c r="H31" s="267"/>
      <c r="I31" s="181"/>
      <c r="J31" s="181"/>
      <c r="K31" s="267">
        <v>412387</v>
      </c>
      <c r="L31" s="181"/>
      <c r="M31" s="184"/>
    </row>
    <row r="32" spans="2:13" x14ac:dyDescent="0.2">
      <c r="B32" s="924"/>
      <c r="C32" s="180" t="s">
        <v>59</v>
      </c>
      <c r="D32" s="266">
        <v>944000</v>
      </c>
      <c r="E32" s="267"/>
      <c r="F32" s="268">
        <v>944000</v>
      </c>
      <c r="G32" s="183"/>
      <c r="H32" s="267"/>
      <c r="I32" s="181"/>
      <c r="J32" s="181"/>
      <c r="K32" s="267">
        <v>423000</v>
      </c>
      <c r="L32" s="181"/>
      <c r="M32" s="184"/>
    </row>
    <row r="33" spans="2:13" x14ac:dyDescent="0.2">
      <c r="B33" s="924"/>
      <c r="C33" s="180" t="s">
        <v>60</v>
      </c>
      <c r="D33" s="266">
        <v>432000</v>
      </c>
      <c r="E33" s="267"/>
      <c r="F33" s="268">
        <v>432000</v>
      </c>
      <c r="G33" s="183"/>
      <c r="H33" s="267"/>
      <c r="I33" s="181"/>
      <c r="J33" s="181"/>
      <c r="K33" s="267">
        <v>144000</v>
      </c>
      <c r="L33" s="181"/>
      <c r="M33" s="184"/>
    </row>
    <row r="34" spans="2:13" x14ac:dyDescent="0.2">
      <c r="B34" s="924"/>
      <c r="C34" s="180" t="s">
        <v>62</v>
      </c>
      <c r="D34" s="266">
        <v>1304000</v>
      </c>
      <c r="E34" s="267"/>
      <c r="F34" s="268">
        <v>1304000</v>
      </c>
      <c r="G34" s="183"/>
      <c r="H34" s="267"/>
      <c r="I34" s="181"/>
      <c r="J34" s="181"/>
      <c r="K34" s="267">
        <v>652000</v>
      </c>
      <c r="L34" s="181"/>
      <c r="M34" s="184"/>
    </row>
    <row r="35" spans="2:13" x14ac:dyDescent="0.2">
      <c r="B35" s="924"/>
      <c r="C35" s="180" t="s">
        <v>50</v>
      </c>
      <c r="D35" s="266">
        <v>5383140.0099999998</v>
      </c>
      <c r="E35" s="267">
        <v>1577100</v>
      </c>
      <c r="F35" s="268">
        <v>3806040.01</v>
      </c>
      <c r="G35" s="183">
        <v>118857.700004</v>
      </c>
      <c r="H35" s="267"/>
      <c r="I35" s="181"/>
      <c r="J35" s="181">
        <v>7276.5</v>
      </c>
      <c r="K35" s="267">
        <v>1869450</v>
      </c>
      <c r="L35" s="181"/>
      <c r="M35" s="184"/>
    </row>
    <row r="36" spans="2:13" x14ac:dyDescent="0.2">
      <c r="B36" s="924"/>
      <c r="C36" s="180" t="s">
        <v>63</v>
      </c>
      <c r="D36" s="266">
        <v>14296654.629999999</v>
      </c>
      <c r="E36" s="267">
        <v>1576695.75</v>
      </c>
      <c r="F36" s="268">
        <v>12719958.879999999</v>
      </c>
      <c r="G36" s="183">
        <v>78872.5</v>
      </c>
      <c r="H36" s="267"/>
      <c r="I36" s="181">
        <v>22500</v>
      </c>
      <c r="J36" s="181">
        <v>1162.182</v>
      </c>
      <c r="K36" s="267">
        <v>5777417.6100000003</v>
      </c>
      <c r="L36" s="181"/>
      <c r="M36" s="184">
        <v>7.1369999999999996</v>
      </c>
    </row>
    <row r="37" spans="2:13" x14ac:dyDescent="0.2">
      <c r="B37" s="924"/>
      <c r="C37" s="180" t="s">
        <v>64</v>
      </c>
      <c r="D37" s="266">
        <v>3051403.63</v>
      </c>
      <c r="E37" s="267">
        <v>437483.62999999989</v>
      </c>
      <c r="F37" s="268">
        <v>2613920</v>
      </c>
      <c r="G37" s="183">
        <v>140000</v>
      </c>
      <c r="H37" s="267"/>
      <c r="I37" s="181"/>
      <c r="J37" s="181">
        <v>1790</v>
      </c>
      <c r="K37" s="267">
        <v>1286875</v>
      </c>
      <c r="L37" s="181"/>
      <c r="M37" s="184"/>
    </row>
    <row r="38" spans="2:13" x14ac:dyDescent="0.2">
      <c r="B38" s="924"/>
      <c r="C38" s="180" t="s">
        <v>65</v>
      </c>
      <c r="D38" s="266">
        <v>20000</v>
      </c>
      <c r="E38" s="267"/>
      <c r="F38" s="268">
        <v>20000</v>
      </c>
      <c r="G38" s="183"/>
      <c r="H38" s="267"/>
      <c r="I38" s="181"/>
      <c r="J38" s="181"/>
      <c r="K38" s="267">
        <v>7000</v>
      </c>
      <c r="L38" s="181"/>
      <c r="M38" s="184"/>
    </row>
    <row r="39" spans="2:13" x14ac:dyDescent="0.2">
      <c r="B39" s="924"/>
      <c r="C39" s="180" t="s">
        <v>51</v>
      </c>
      <c r="D39" s="266">
        <v>7293055.5599999996</v>
      </c>
      <c r="E39" s="267"/>
      <c r="F39" s="268">
        <v>7293055.5599999996</v>
      </c>
      <c r="G39" s="183"/>
      <c r="H39" s="267"/>
      <c r="I39" s="181"/>
      <c r="J39" s="181"/>
      <c r="K39" s="267">
        <v>2254500</v>
      </c>
      <c r="L39" s="181"/>
      <c r="M39" s="184"/>
    </row>
    <row r="40" spans="2:13" x14ac:dyDescent="0.2">
      <c r="B40" s="924"/>
      <c r="C40" s="180" t="s">
        <v>66</v>
      </c>
      <c r="D40" s="266">
        <v>190000</v>
      </c>
      <c r="E40" s="267"/>
      <c r="F40" s="268">
        <v>190000</v>
      </c>
      <c r="G40" s="183"/>
      <c r="H40" s="267"/>
      <c r="I40" s="181"/>
      <c r="J40" s="181"/>
      <c r="K40" s="267">
        <v>86500</v>
      </c>
      <c r="L40" s="181"/>
      <c r="M40" s="184"/>
    </row>
    <row r="41" spans="2:13" x14ac:dyDescent="0.2">
      <c r="B41" s="924"/>
      <c r="C41" s="180" t="s">
        <v>48</v>
      </c>
      <c r="D41" s="266">
        <v>5283200</v>
      </c>
      <c r="E41" s="267"/>
      <c r="F41" s="268">
        <v>5283200</v>
      </c>
      <c r="G41" s="183"/>
      <c r="H41" s="267"/>
      <c r="I41" s="181"/>
      <c r="J41" s="181"/>
      <c r="K41" s="267">
        <v>1734300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10000</v>
      </c>
      <c r="L42" s="181"/>
      <c r="M42" s="184"/>
    </row>
    <row r="43" spans="2:13" x14ac:dyDescent="0.2">
      <c r="B43" s="926"/>
      <c r="C43" s="187" t="s">
        <v>68</v>
      </c>
      <c r="D43" s="260">
        <v>24000</v>
      </c>
      <c r="E43" s="261"/>
      <c r="F43" s="262">
        <v>24000</v>
      </c>
      <c r="G43" s="167"/>
      <c r="H43" s="261"/>
      <c r="I43" s="165"/>
      <c r="J43" s="165"/>
      <c r="K43" s="261">
        <v>8000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7.02</v>
      </c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3.5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3.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3.5" customHeight="1" x14ac:dyDescent="0.2">
      <c r="B48" s="924"/>
      <c r="C48" s="180" t="s">
        <v>65</v>
      </c>
      <c r="D48" s="266">
        <v>966.18000000000006</v>
      </c>
      <c r="E48" s="267"/>
      <c r="F48" s="268">
        <v>966.18000000000006</v>
      </c>
      <c r="G48" s="183"/>
      <c r="H48" s="267"/>
      <c r="I48" s="181"/>
      <c r="J48" s="181">
        <v>150</v>
      </c>
      <c r="K48" s="267">
        <v>150</v>
      </c>
      <c r="L48" s="181"/>
      <c r="M48" s="184"/>
    </row>
    <row r="49" spans="2:13" x14ac:dyDescent="0.2">
      <c r="B49" s="924"/>
      <c r="C49" s="180" t="s">
        <v>51</v>
      </c>
      <c r="D49" s="266">
        <v>30000</v>
      </c>
      <c r="E49" s="267">
        <v>30000</v>
      </c>
      <c r="F49" s="268"/>
      <c r="G49" s="183"/>
      <c r="H49" s="267"/>
      <c r="I49" s="181"/>
      <c r="J49" s="181">
        <v>90</v>
      </c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>
        <v>9.375</v>
      </c>
      <c r="K50" s="267"/>
      <c r="L50" s="181"/>
      <c r="M50" s="184"/>
    </row>
    <row r="51" spans="2:13" x14ac:dyDescent="0.2">
      <c r="B51" s="924"/>
      <c r="C51" s="180" t="s">
        <v>73</v>
      </c>
      <c r="D51" s="266">
        <v>60600</v>
      </c>
      <c r="E51" s="267">
        <v>60600</v>
      </c>
      <c r="F51" s="268"/>
      <c r="G51" s="183"/>
      <c r="H51" s="267"/>
      <c r="I51" s="181"/>
      <c r="J51" s="181">
        <v>30</v>
      </c>
      <c r="K51" s="267"/>
      <c r="L51" s="181"/>
      <c r="M51" s="184">
        <v>0.02</v>
      </c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3.5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/>
      <c r="K53" s="274">
        <v>18</v>
      </c>
      <c r="L53" s="176"/>
      <c r="M53" s="179"/>
    </row>
    <row r="54" spans="2:13" ht="13.5" customHeight="1" x14ac:dyDescent="0.2">
      <c r="B54" s="924"/>
      <c r="C54" s="180" t="s">
        <v>63</v>
      </c>
      <c r="D54" s="266">
        <v>150665</v>
      </c>
      <c r="E54" s="267">
        <v>19507</v>
      </c>
      <c r="F54" s="268">
        <v>131158</v>
      </c>
      <c r="G54" s="183"/>
      <c r="H54" s="267"/>
      <c r="I54" s="181"/>
      <c r="J54" s="181">
        <v>187.756</v>
      </c>
      <c r="K54" s="267">
        <v>14270</v>
      </c>
      <c r="L54" s="181"/>
      <c r="M54" s="184"/>
    </row>
    <row r="55" spans="2:13" ht="13.5" customHeight="1" x14ac:dyDescent="0.2">
      <c r="B55" s="924"/>
      <c r="C55" s="180" t="s">
        <v>65</v>
      </c>
      <c r="D55" s="266">
        <v>380173.52</v>
      </c>
      <c r="E55" s="267">
        <v>163146.33000000002</v>
      </c>
      <c r="F55" s="268">
        <v>217027.19</v>
      </c>
      <c r="G55" s="183"/>
      <c r="H55" s="267"/>
      <c r="I55" s="181"/>
      <c r="J55" s="181">
        <v>2362.1000000000004</v>
      </c>
      <c r="K55" s="267">
        <v>23992.720000000001</v>
      </c>
      <c r="L55" s="181"/>
      <c r="M55" s="184">
        <v>4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8000</v>
      </c>
      <c r="E58" s="278">
        <v>5000</v>
      </c>
      <c r="F58" s="279">
        <v>3000</v>
      </c>
      <c r="G58" s="203"/>
      <c r="H58" s="278"/>
      <c r="I58" s="201"/>
      <c r="J58" s="201">
        <v>5</v>
      </c>
      <c r="K58" s="278">
        <v>100</v>
      </c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/>
      <c r="K59" s="271">
        <v>20</v>
      </c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115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>
        <v>4.9950000000000001</v>
      </c>
      <c r="K65" s="261">
        <v>9</v>
      </c>
      <c r="L65" s="165"/>
      <c r="M65" s="163"/>
    </row>
    <row r="66" spans="2:13" ht="13.5" customHeight="1" x14ac:dyDescent="0.2">
      <c r="B66" s="929" t="s">
        <v>85</v>
      </c>
      <c r="C66" s="174" t="s">
        <v>59</v>
      </c>
      <c r="D66" s="273">
        <v>500000</v>
      </c>
      <c r="E66" s="274"/>
      <c r="F66" s="275">
        <v>500000</v>
      </c>
      <c r="G66" s="178"/>
      <c r="H66" s="274"/>
      <c r="I66" s="176"/>
      <c r="J66" s="176"/>
      <c r="K66" s="274">
        <v>65000</v>
      </c>
      <c r="L66" s="176"/>
      <c r="M66" s="179"/>
    </row>
    <row r="67" spans="2:13" ht="13.5" customHeight="1" x14ac:dyDescent="0.2">
      <c r="B67" s="924"/>
      <c r="C67" s="180" t="s">
        <v>51</v>
      </c>
      <c r="D67" s="266">
        <v>442139.99</v>
      </c>
      <c r="E67" s="267"/>
      <c r="F67" s="268">
        <v>442139.99</v>
      </c>
      <c r="G67" s="183"/>
      <c r="H67" s="267"/>
      <c r="I67" s="181"/>
      <c r="J67" s="181"/>
      <c r="K67" s="267">
        <v>60000</v>
      </c>
      <c r="L67" s="181"/>
      <c r="M67" s="184"/>
    </row>
    <row r="68" spans="2:13" ht="13.5" customHeight="1" x14ac:dyDescent="0.2">
      <c r="B68" s="924"/>
      <c r="C68" s="180" t="s">
        <v>66</v>
      </c>
      <c r="D68" s="266">
        <v>3200000</v>
      </c>
      <c r="E68" s="267"/>
      <c r="F68" s="268">
        <v>3200000</v>
      </c>
      <c r="G68" s="183"/>
      <c r="H68" s="267"/>
      <c r="I68" s="181"/>
      <c r="J68" s="181">
        <v>45</v>
      </c>
      <c r="K68" s="267">
        <v>385000</v>
      </c>
      <c r="L68" s="181"/>
      <c r="M68" s="184"/>
    </row>
    <row r="69" spans="2:13" x14ac:dyDescent="0.2">
      <c r="B69" s="925"/>
      <c r="C69" s="231" t="s">
        <v>48</v>
      </c>
      <c r="D69" s="282">
        <v>162389.68</v>
      </c>
      <c r="E69" s="283"/>
      <c r="F69" s="284">
        <v>162389.68</v>
      </c>
      <c r="G69" s="234"/>
      <c r="H69" s="283"/>
      <c r="I69" s="232"/>
      <c r="J69" s="232"/>
      <c r="K69" s="283">
        <v>24073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>
        <v>23959</v>
      </c>
      <c r="E70" s="287"/>
      <c r="F70" s="288">
        <v>23959</v>
      </c>
      <c r="G70" s="209"/>
      <c r="H70" s="287"/>
      <c r="I70" s="207"/>
      <c r="J70" s="207"/>
      <c r="K70" s="287">
        <v>6414.36</v>
      </c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>
        <v>4.6619999999999999</v>
      </c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/>
      <c r="E73" s="287"/>
      <c r="F73" s="288"/>
      <c r="G73" s="209"/>
      <c r="H73" s="287"/>
      <c r="I73" s="207"/>
      <c r="J73" s="207"/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>
        <v>2.9969999999999999</v>
      </c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44000</v>
      </c>
      <c r="E76" s="274">
        <v>44000</v>
      </c>
      <c r="F76" s="275"/>
      <c r="G76" s="178"/>
      <c r="H76" s="274"/>
      <c r="I76" s="176"/>
      <c r="J76" s="176">
        <v>500</v>
      </c>
      <c r="K76" s="274"/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>
        <v>487025.16</v>
      </c>
      <c r="E78" s="291"/>
      <c r="F78" s="292">
        <v>487025.16</v>
      </c>
      <c r="G78" s="215"/>
      <c r="H78" s="291"/>
      <c r="I78" s="213"/>
      <c r="J78" s="213"/>
      <c r="K78" s="291">
        <v>118542</v>
      </c>
      <c r="L78" s="213"/>
      <c r="M78" s="216"/>
    </row>
    <row r="79" spans="2:13" x14ac:dyDescent="0.2">
      <c r="B79" s="205" t="s">
        <v>122</v>
      </c>
      <c r="C79" s="285" t="s">
        <v>48</v>
      </c>
      <c r="D79" s="286"/>
      <c r="E79" s="287"/>
      <c r="F79" s="288"/>
      <c r="G79" s="209"/>
      <c r="H79" s="287"/>
      <c r="I79" s="207"/>
      <c r="J79" s="207"/>
      <c r="K79" s="287"/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/>
      <c r="E81" s="287"/>
      <c r="F81" s="288"/>
      <c r="G81" s="209"/>
      <c r="H81" s="287"/>
      <c r="I81" s="207"/>
      <c r="J81" s="207"/>
      <c r="K81" s="287"/>
      <c r="L81" s="207"/>
      <c r="M81" s="210"/>
    </row>
    <row r="82" spans="2:13" ht="13.5" customHeight="1" x14ac:dyDescent="0.2">
      <c r="B82" s="923" t="s">
        <v>81</v>
      </c>
      <c r="C82" s="174" t="s">
        <v>56</v>
      </c>
      <c r="D82" s="273">
        <v>148931</v>
      </c>
      <c r="E82" s="274"/>
      <c r="F82" s="275">
        <v>148931</v>
      </c>
      <c r="G82" s="178"/>
      <c r="H82" s="274"/>
      <c r="I82" s="176"/>
      <c r="J82" s="176"/>
      <c r="K82" s="274">
        <v>30000</v>
      </c>
      <c r="L82" s="176"/>
      <c r="M82" s="179"/>
    </row>
    <row r="83" spans="2:13" ht="13.5" customHeight="1" x14ac:dyDescent="0.2">
      <c r="B83" s="924"/>
      <c r="C83" s="180" t="s">
        <v>58</v>
      </c>
      <c r="D83" s="266">
        <v>2450250</v>
      </c>
      <c r="E83" s="267">
        <v>2450250</v>
      </c>
      <c r="F83" s="268"/>
      <c r="G83" s="183"/>
      <c r="H83" s="267"/>
      <c r="I83" s="181"/>
      <c r="J83" s="181">
        <v>9900</v>
      </c>
      <c r="K83" s="267"/>
      <c r="L83" s="181"/>
      <c r="M83" s="184"/>
    </row>
    <row r="84" spans="2:13" ht="13.5" customHeight="1" x14ac:dyDescent="0.2">
      <c r="B84" s="924"/>
      <c r="C84" s="180" t="s">
        <v>51</v>
      </c>
      <c r="D84" s="266">
        <v>5941960</v>
      </c>
      <c r="E84" s="267">
        <v>4000000</v>
      </c>
      <c r="F84" s="268">
        <v>1941960</v>
      </c>
      <c r="G84" s="183"/>
      <c r="H84" s="267"/>
      <c r="I84" s="181"/>
      <c r="J84" s="181">
        <v>7200</v>
      </c>
      <c r="K84" s="267">
        <v>409200</v>
      </c>
      <c r="L84" s="181"/>
      <c r="M84" s="184"/>
    </row>
    <row r="85" spans="2:13" x14ac:dyDescent="0.2">
      <c r="B85" s="924"/>
      <c r="C85" s="180" t="s">
        <v>66</v>
      </c>
      <c r="D85" s="266">
        <v>11083640</v>
      </c>
      <c r="E85" s="267">
        <v>1890000</v>
      </c>
      <c r="F85" s="268">
        <v>9193640</v>
      </c>
      <c r="G85" s="183"/>
      <c r="H85" s="267"/>
      <c r="I85" s="181"/>
      <c r="J85" s="181">
        <v>7000</v>
      </c>
      <c r="K85" s="267">
        <v>1735000</v>
      </c>
      <c r="L85" s="181"/>
      <c r="M85" s="184"/>
    </row>
    <row r="86" spans="2:13" x14ac:dyDescent="0.2">
      <c r="B86" s="924"/>
      <c r="C86" s="180" t="s">
        <v>73</v>
      </c>
      <c r="D86" s="266">
        <v>2851000</v>
      </c>
      <c r="E86" s="267">
        <v>2851000</v>
      </c>
      <c r="F86" s="268"/>
      <c r="G86" s="183"/>
      <c r="H86" s="267"/>
      <c r="I86" s="181"/>
      <c r="J86" s="181">
        <v>6043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22372439.59</v>
      </c>
      <c r="E87" s="267">
        <v>3421130.09</v>
      </c>
      <c r="F87" s="268">
        <v>18951309.5</v>
      </c>
      <c r="G87" s="183"/>
      <c r="H87" s="267"/>
      <c r="I87" s="181"/>
      <c r="J87" s="181">
        <v>11121.656999999999</v>
      </c>
      <c r="K87" s="267">
        <v>2838778</v>
      </c>
      <c r="L87" s="181"/>
      <c r="M87" s="184"/>
    </row>
    <row r="88" spans="2:13" x14ac:dyDescent="0.2">
      <c r="B88" s="924"/>
      <c r="C88" s="180" t="s">
        <v>69</v>
      </c>
      <c r="D88" s="266">
        <v>8227369</v>
      </c>
      <c r="E88" s="267"/>
      <c r="F88" s="268">
        <v>8227369</v>
      </c>
      <c r="G88" s="183"/>
      <c r="H88" s="267"/>
      <c r="I88" s="181"/>
      <c r="J88" s="181"/>
      <c r="K88" s="267">
        <v>1815376</v>
      </c>
      <c r="L88" s="181"/>
      <c r="M88" s="184"/>
    </row>
    <row r="89" spans="2:13" x14ac:dyDescent="0.2">
      <c r="B89" s="925"/>
      <c r="C89" s="231" t="s">
        <v>68</v>
      </c>
      <c r="D89" s="282">
        <v>14448810.23</v>
      </c>
      <c r="E89" s="283"/>
      <c r="F89" s="284">
        <v>14448810.23</v>
      </c>
      <c r="G89" s="234"/>
      <c r="H89" s="283"/>
      <c r="I89" s="232"/>
      <c r="J89" s="232"/>
      <c r="K89" s="283">
        <v>2910898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>
        <v>14304</v>
      </c>
      <c r="E93" s="287">
        <v>11200</v>
      </c>
      <c r="F93" s="288">
        <v>3104</v>
      </c>
      <c r="G93" s="209"/>
      <c r="H93" s="287"/>
      <c r="I93" s="207"/>
      <c r="J93" s="207">
        <v>11.291</v>
      </c>
      <c r="K93" s="287">
        <v>388</v>
      </c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3.5" customHeight="1" x14ac:dyDescent="0.2">
      <c r="B95" s="923" t="s">
        <v>84</v>
      </c>
      <c r="C95" s="174" t="s">
        <v>51</v>
      </c>
      <c r="D95" s="273"/>
      <c r="E95" s="274"/>
      <c r="F95" s="275"/>
      <c r="G95" s="178"/>
      <c r="H95" s="274"/>
      <c r="I95" s="176"/>
      <c r="J95" s="176"/>
      <c r="K95" s="274"/>
      <c r="L95" s="176"/>
      <c r="M95" s="179"/>
    </row>
    <row r="96" spans="2:13" ht="13.5" customHeight="1" x14ac:dyDescent="0.2">
      <c r="B96" s="924"/>
      <c r="C96" s="180" t="s">
        <v>66</v>
      </c>
      <c r="D96" s="266">
        <v>1983210</v>
      </c>
      <c r="E96" s="267">
        <v>320000</v>
      </c>
      <c r="F96" s="268">
        <v>1663210</v>
      </c>
      <c r="G96" s="183"/>
      <c r="H96" s="267"/>
      <c r="I96" s="181"/>
      <c r="J96" s="181">
        <v>400</v>
      </c>
      <c r="K96" s="267">
        <v>417000</v>
      </c>
      <c r="L96" s="181"/>
      <c r="M96" s="184"/>
    </row>
    <row r="97" spans="2:13" ht="13.5" customHeight="1" x14ac:dyDescent="0.2">
      <c r="B97" s="924"/>
      <c r="C97" s="180" t="s">
        <v>48</v>
      </c>
      <c r="D97" s="266">
        <v>303111.73</v>
      </c>
      <c r="E97" s="267">
        <v>257432.72999999998</v>
      </c>
      <c r="F97" s="268">
        <v>45679</v>
      </c>
      <c r="G97" s="183"/>
      <c r="H97" s="267"/>
      <c r="I97" s="181"/>
      <c r="J97" s="181">
        <v>1190.789</v>
      </c>
      <c r="K97" s="267">
        <v>6176</v>
      </c>
      <c r="L97" s="181"/>
      <c r="M97" s="184"/>
    </row>
    <row r="98" spans="2:13" x14ac:dyDescent="0.2">
      <c r="B98" s="925"/>
      <c r="C98" s="231" t="s">
        <v>69</v>
      </c>
      <c r="D98" s="282">
        <v>2860000</v>
      </c>
      <c r="E98" s="283">
        <v>60000</v>
      </c>
      <c r="F98" s="284">
        <v>2800000</v>
      </c>
      <c r="G98" s="234"/>
      <c r="H98" s="283"/>
      <c r="I98" s="232"/>
      <c r="J98" s="232">
        <v>100</v>
      </c>
      <c r="K98" s="283">
        <v>700000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2176968.2000000002</v>
      </c>
      <c r="E99" s="287">
        <v>679473.20000000019</v>
      </c>
      <c r="F99" s="288">
        <v>1497495</v>
      </c>
      <c r="G99" s="209"/>
      <c r="H99" s="287"/>
      <c r="I99" s="207">
        <v>493.34000000000003</v>
      </c>
      <c r="J99" s="207"/>
      <c r="K99" s="287">
        <v>199950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410</v>
      </c>
      <c r="E100" s="287"/>
      <c r="F100" s="288">
        <v>410</v>
      </c>
      <c r="G100" s="209"/>
      <c r="H100" s="287"/>
      <c r="I100" s="207"/>
      <c r="J100" s="207"/>
      <c r="K100" s="287">
        <v>128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3.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3.5" customHeight="1" x14ac:dyDescent="0.2">
      <c r="B103" s="924"/>
      <c r="C103" s="180" t="s">
        <v>58</v>
      </c>
      <c r="D103" s="266">
        <v>4182197</v>
      </c>
      <c r="E103" s="267">
        <v>4182197</v>
      </c>
      <c r="F103" s="268"/>
      <c r="G103" s="183"/>
      <c r="H103" s="267"/>
      <c r="I103" s="181"/>
      <c r="J103" s="181">
        <v>14000</v>
      </c>
      <c r="K103" s="267"/>
      <c r="L103" s="181"/>
      <c r="M103" s="184"/>
    </row>
    <row r="104" spans="2:13" ht="13.5" customHeight="1" x14ac:dyDescent="0.2">
      <c r="B104" s="924"/>
      <c r="C104" s="180" t="s">
        <v>51</v>
      </c>
      <c r="D104" s="266">
        <v>5344736.25</v>
      </c>
      <c r="E104" s="267"/>
      <c r="F104" s="268">
        <v>5344736.25</v>
      </c>
      <c r="G104" s="183"/>
      <c r="H104" s="267"/>
      <c r="I104" s="181"/>
      <c r="J104" s="181"/>
      <c r="K104" s="267">
        <v>1639771</v>
      </c>
      <c r="L104" s="181"/>
      <c r="M104" s="184"/>
    </row>
    <row r="105" spans="2:13" x14ac:dyDescent="0.2">
      <c r="B105" s="924"/>
      <c r="C105" s="180" t="s">
        <v>66</v>
      </c>
      <c r="D105" s="266">
        <v>39069500</v>
      </c>
      <c r="E105" s="267">
        <v>4110000</v>
      </c>
      <c r="F105" s="268">
        <v>34959500</v>
      </c>
      <c r="G105" s="183"/>
      <c r="H105" s="267"/>
      <c r="I105" s="181"/>
      <c r="J105" s="181">
        <v>11500</v>
      </c>
      <c r="K105" s="267">
        <v>9378000</v>
      </c>
      <c r="L105" s="181"/>
      <c r="M105" s="184"/>
    </row>
    <row r="106" spans="2:13" x14ac:dyDescent="0.2">
      <c r="B106" s="924"/>
      <c r="C106" s="180" t="s">
        <v>73</v>
      </c>
      <c r="D106" s="266">
        <v>4154000</v>
      </c>
      <c r="E106" s="267">
        <v>4154000</v>
      </c>
      <c r="F106" s="268"/>
      <c r="G106" s="183"/>
      <c r="H106" s="267"/>
      <c r="I106" s="181"/>
      <c r="J106" s="181">
        <v>7038</v>
      </c>
      <c r="K106" s="267"/>
      <c r="L106" s="181"/>
      <c r="M106" s="184"/>
    </row>
    <row r="107" spans="2:13" x14ac:dyDescent="0.2">
      <c r="B107" s="924"/>
      <c r="C107" s="180" t="s">
        <v>48</v>
      </c>
      <c r="D107" s="266">
        <v>17736047.68</v>
      </c>
      <c r="E107" s="267">
        <v>6247524.6799999997</v>
      </c>
      <c r="F107" s="268">
        <v>11488523</v>
      </c>
      <c r="G107" s="183"/>
      <c r="H107" s="267"/>
      <c r="I107" s="181"/>
      <c r="J107" s="181">
        <v>21757.537</v>
      </c>
      <c r="K107" s="267">
        <v>3006732.1</v>
      </c>
      <c r="L107" s="181"/>
      <c r="M107" s="184"/>
    </row>
    <row r="108" spans="2:13" x14ac:dyDescent="0.2">
      <c r="B108" s="924"/>
      <c r="C108" s="180" t="s">
        <v>69</v>
      </c>
      <c r="D108" s="266">
        <v>17698548</v>
      </c>
      <c r="E108" s="267">
        <v>207360</v>
      </c>
      <c r="F108" s="268">
        <v>17491188</v>
      </c>
      <c r="G108" s="183"/>
      <c r="H108" s="267"/>
      <c r="I108" s="181"/>
      <c r="J108" s="181">
        <v>900</v>
      </c>
      <c r="K108" s="267">
        <v>4348979</v>
      </c>
      <c r="L108" s="181"/>
      <c r="M108" s="184"/>
    </row>
    <row r="109" spans="2:13" x14ac:dyDescent="0.2">
      <c r="B109" s="925"/>
      <c r="C109" s="231" t="s">
        <v>68</v>
      </c>
      <c r="D109" s="282">
        <v>10828917.279999999</v>
      </c>
      <c r="E109" s="283"/>
      <c r="F109" s="284">
        <v>10828917.279999999</v>
      </c>
      <c r="G109" s="234"/>
      <c r="H109" s="283"/>
      <c r="I109" s="232"/>
      <c r="J109" s="232"/>
      <c r="K109" s="283">
        <v>3912743.38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/>
      <c r="E111" s="274"/>
      <c r="F111" s="275"/>
      <c r="G111" s="178"/>
      <c r="H111" s="274"/>
      <c r="I111" s="176"/>
      <c r="J111" s="176"/>
      <c r="K111" s="274"/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>
        <v>24497856</v>
      </c>
      <c r="E113" s="274"/>
      <c r="F113" s="275">
        <v>24497856</v>
      </c>
      <c r="G113" s="178"/>
      <c r="H113" s="274"/>
      <c r="I113" s="176"/>
      <c r="J113" s="176"/>
      <c r="K113" s="274">
        <v>1818097.0000000002</v>
      </c>
      <c r="L113" s="176"/>
      <c r="M113" s="179"/>
    </row>
    <row r="114" spans="2:13" x14ac:dyDescent="0.2">
      <c r="B114" s="924"/>
      <c r="C114" s="180" t="s">
        <v>48</v>
      </c>
      <c r="D114" s="266">
        <v>1709000</v>
      </c>
      <c r="E114" s="267"/>
      <c r="F114" s="268">
        <v>1709000</v>
      </c>
      <c r="G114" s="183"/>
      <c r="H114" s="267"/>
      <c r="I114" s="181"/>
      <c r="J114" s="181"/>
      <c r="K114" s="267">
        <v>96180</v>
      </c>
      <c r="L114" s="181"/>
      <c r="M114" s="184"/>
    </row>
    <row r="115" spans="2:13" x14ac:dyDescent="0.2">
      <c r="B115" s="925"/>
      <c r="C115" s="231" t="s">
        <v>69</v>
      </c>
      <c r="D115" s="282">
        <v>16801679.260000002</v>
      </c>
      <c r="E115" s="283"/>
      <c r="F115" s="284">
        <v>16801679.260000002</v>
      </c>
      <c r="G115" s="234"/>
      <c r="H115" s="283"/>
      <c r="I115" s="232"/>
      <c r="J115" s="232"/>
      <c r="K115" s="283">
        <v>1302463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3.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3.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3.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726079.91</v>
      </c>
      <c r="E122" s="274">
        <v>275857.60000000003</v>
      </c>
      <c r="F122" s="275">
        <v>450222.31</v>
      </c>
      <c r="G122" s="178"/>
      <c r="H122" s="274"/>
      <c r="I122" s="176">
        <v>157.5</v>
      </c>
      <c r="J122" s="176">
        <v>56.072000000000003</v>
      </c>
      <c r="K122" s="274">
        <v>50264</v>
      </c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>
        <v>153349.74</v>
      </c>
      <c r="E124" s="283">
        <v>69999.999999999985</v>
      </c>
      <c r="F124" s="284">
        <v>83349.740000000005</v>
      </c>
      <c r="G124" s="234"/>
      <c r="H124" s="283"/>
      <c r="I124" s="232"/>
      <c r="J124" s="232"/>
      <c r="K124" s="283">
        <v>9142</v>
      </c>
      <c r="L124" s="232"/>
      <c r="M124" s="235">
        <v>0.58799999999999997</v>
      </c>
    </row>
    <row r="125" spans="2:13" x14ac:dyDescent="0.2">
      <c r="B125" s="205" t="s">
        <v>131</v>
      </c>
      <c r="C125" s="285" t="s">
        <v>48</v>
      </c>
      <c r="D125" s="286"/>
      <c r="E125" s="287"/>
      <c r="F125" s="288"/>
      <c r="G125" s="209"/>
      <c r="H125" s="287"/>
      <c r="I125" s="207"/>
      <c r="J125" s="207"/>
      <c r="K125" s="287"/>
      <c r="L125" s="207"/>
      <c r="M125" s="210"/>
    </row>
    <row r="126" spans="2:13" ht="13.5" customHeight="1" x14ac:dyDescent="0.2">
      <c r="B126" s="923" t="s">
        <v>98</v>
      </c>
      <c r="C126" s="174" t="s">
        <v>56</v>
      </c>
      <c r="D126" s="273">
        <v>55284536.919999987</v>
      </c>
      <c r="E126" s="274">
        <v>3394764.390000008</v>
      </c>
      <c r="F126" s="275">
        <v>51889772.529999979</v>
      </c>
      <c r="G126" s="178"/>
      <c r="H126" s="274"/>
      <c r="I126" s="176">
        <v>529.4</v>
      </c>
      <c r="J126" s="176">
        <v>1628.028</v>
      </c>
      <c r="K126" s="274">
        <v>7621987.4800000023</v>
      </c>
      <c r="L126" s="176"/>
      <c r="M126" s="179"/>
    </row>
    <row r="127" spans="2:13" ht="13.5" customHeight="1" x14ac:dyDescent="0.2">
      <c r="B127" s="924"/>
      <c r="C127" s="180" t="s">
        <v>57</v>
      </c>
      <c r="D127" s="266">
        <v>1000000</v>
      </c>
      <c r="E127" s="267"/>
      <c r="F127" s="268">
        <v>1000000</v>
      </c>
      <c r="G127" s="183"/>
      <c r="H127" s="267"/>
      <c r="I127" s="181"/>
      <c r="J127" s="181"/>
      <c r="K127" s="267">
        <v>62000</v>
      </c>
      <c r="L127" s="181"/>
      <c r="M127" s="184"/>
    </row>
    <row r="128" spans="2:13" ht="13.5" customHeight="1" x14ac:dyDescent="0.2">
      <c r="B128" s="924"/>
      <c r="C128" s="180" t="s">
        <v>58</v>
      </c>
      <c r="D128" s="266">
        <v>1276079</v>
      </c>
      <c r="E128" s="267"/>
      <c r="F128" s="268">
        <v>1276079</v>
      </c>
      <c r="G128" s="183"/>
      <c r="H128" s="267"/>
      <c r="I128" s="181"/>
      <c r="J128" s="181"/>
      <c r="K128" s="267">
        <v>148249</v>
      </c>
      <c r="L128" s="181"/>
      <c r="M128" s="184"/>
    </row>
    <row r="129" spans="2:13" x14ac:dyDescent="0.2">
      <c r="B129" s="924"/>
      <c r="C129" s="180" t="s">
        <v>59</v>
      </c>
      <c r="D129" s="266">
        <v>584000</v>
      </c>
      <c r="E129" s="267"/>
      <c r="F129" s="268">
        <v>584000</v>
      </c>
      <c r="G129" s="183"/>
      <c r="H129" s="267"/>
      <c r="I129" s="181"/>
      <c r="J129" s="181"/>
      <c r="K129" s="267">
        <v>73000</v>
      </c>
      <c r="L129" s="181"/>
      <c r="M129" s="184"/>
    </row>
    <row r="130" spans="2:13" x14ac:dyDescent="0.2">
      <c r="B130" s="924"/>
      <c r="C130" s="180" t="s">
        <v>51</v>
      </c>
      <c r="D130" s="266">
        <v>486000</v>
      </c>
      <c r="E130" s="267"/>
      <c r="F130" s="268">
        <v>486000</v>
      </c>
      <c r="G130" s="183"/>
      <c r="H130" s="267"/>
      <c r="I130" s="181"/>
      <c r="J130" s="181"/>
      <c r="K130" s="267">
        <v>27000</v>
      </c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345792362.24000001</v>
      </c>
      <c r="E134" s="303">
        <v>47681257.810000002</v>
      </c>
      <c r="F134" s="304">
        <v>298111104.43000001</v>
      </c>
      <c r="G134" s="305">
        <v>772385.55000399996</v>
      </c>
      <c r="H134" s="306"/>
      <c r="I134" s="307">
        <v>25057.239999999998</v>
      </c>
      <c r="J134" s="307">
        <v>133478.03599999999</v>
      </c>
      <c r="K134" s="303">
        <v>67842213.549999997</v>
      </c>
      <c r="L134" s="308"/>
      <c r="M134" s="309">
        <v>24.118000000000002</v>
      </c>
    </row>
    <row r="135" spans="2:13" ht="14.25" thickTop="1" thickBot="1" x14ac:dyDescent="0.25">
      <c r="B135" s="919" t="s">
        <v>101</v>
      </c>
      <c r="C135" s="920"/>
      <c r="D135" s="310">
        <v>462665109.54000002</v>
      </c>
      <c r="E135" s="311">
        <v>49117051.910000026</v>
      </c>
      <c r="F135" s="312">
        <v>413548057.63</v>
      </c>
      <c r="G135" s="313">
        <v>772385.55000399996</v>
      </c>
      <c r="H135" s="314"/>
      <c r="I135" s="315">
        <v>25057.239999999998</v>
      </c>
      <c r="J135" s="315">
        <v>353952.40899999999</v>
      </c>
      <c r="K135" s="311">
        <v>253153160.62000012</v>
      </c>
      <c r="L135" s="316"/>
      <c r="M135" s="317">
        <v>24.118000000000002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133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4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136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3422000</v>
      </c>
      <c r="E6" s="261">
        <v>2465000</v>
      </c>
      <c r="F6" s="262">
        <v>957000</v>
      </c>
      <c r="G6" s="167">
        <v>153050</v>
      </c>
      <c r="H6" s="261"/>
      <c r="I6" s="165"/>
      <c r="J6" s="165"/>
      <c r="K6" s="261">
        <v>33000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684022</v>
      </c>
      <c r="E8" s="267">
        <v>319372</v>
      </c>
      <c r="F8" s="268">
        <v>364650</v>
      </c>
      <c r="G8" s="183">
        <v>35550</v>
      </c>
      <c r="H8" s="267"/>
      <c r="I8" s="181"/>
      <c r="J8" s="181"/>
      <c r="K8" s="267">
        <v>60775</v>
      </c>
      <c r="L8" s="181"/>
      <c r="M8" s="184">
        <v>0.56200000000000006</v>
      </c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243000</v>
      </c>
      <c r="E10" s="264">
        <v>243000</v>
      </c>
      <c r="F10" s="265"/>
      <c r="G10" s="172"/>
      <c r="H10" s="264"/>
      <c r="I10" s="170"/>
      <c r="J10" s="170">
        <v>164.70899999999997</v>
      </c>
      <c r="K10" s="264"/>
      <c r="L10" s="170"/>
      <c r="M10" s="173"/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1264.9000000000001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>
        <v>355</v>
      </c>
      <c r="H12" s="267"/>
      <c r="I12" s="181">
        <v>300</v>
      </c>
      <c r="J12" s="181">
        <v>0.2</v>
      </c>
      <c r="K12" s="267"/>
      <c r="L12" s="181"/>
      <c r="M12" s="184">
        <v>0.28000000000000003</v>
      </c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40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>
        <v>40.700000000000003</v>
      </c>
      <c r="J14" s="181">
        <v>14.82</v>
      </c>
      <c r="K14" s="267"/>
      <c r="L14" s="181"/>
      <c r="M14" s="184"/>
    </row>
    <row r="15" spans="2:18" x14ac:dyDescent="0.2">
      <c r="B15" s="926"/>
      <c r="C15" s="187" t="s">
        <v>63</v>
      </c>
      <c r="D15" s="260">
        <v>19230.77</v>
      </c>
      <c r="E15" s="261">
        <v>19230.77</v>
      </c>
      <c r="F15" s="262"/>
      <c r="G15" s="167"/>
      <c r="H15" s="261"/>
      <c r="I15" s="165"/>
      <c r="J15" s="165">
        <v>50</v>
      </c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/>
      <c r="H16" s="264"/>
      <c r="I16" s="170">
        <v>250</v>
      </c>
      <c r="J16" s="170">
        <v>465.173</v>
      </c>
      <c r="K16" s="264">
        <v>1050</v>
      </c>
      <c r="L16" s="170"/>
      <c r="M16" s="173">
        <v>6</v>
      </c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/>
      <c r="J17" s="181">
        <v>1661.53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>
        <v>15</v>
      </c>
      <c r="J18" s="181"/>
      <c r="K18" s="267"/>
      <c r="L18" s="181"/>
      <c r="M18" s="184"/>
    </row>
    <row r="19" spans="2:13" x14ac:dyDescent="0.2">
      <c r="B19" s="924"/>
      <c r="C19" s="180" t="s">
        <v>59</v>
      </c>
      <c r="D19" s="266"/>
      <c r="E19" s="267"/>
      <c r="F19" s="268"/>
      <c r="G19" s="183"/>
      <c r="H19" s="267"/>
      <c r="I19" s="181">
        <v>40</v>
      </c>
      <c r="J19" s="181">
        <v>9.1</v>
      </c>
      <c r="K19" s="267"/>
      <c r="L19" s="181"/>
      <c r="M19" s="184"/>
    </row>
    <row r="20" spans="2:13" x14ac:dyDescent="0.2">
      <c r="B20" s="924"/>
      <c r="C20" s="180" t="s">
        <v>60</v>
      </c>
      <c r="D20" s="266">
        <v>43815</v>
      </c>
      <c r="E20" s="267">
        <v>3815</v>
      </c>
      <c r="F20" s="268">
        <v>40000</v>
      </c>
      <c r="G20" s="183">
        <v>193</v>
      </c>
      <c r="H20" s="267"/>
      <c r="I20" s="181">
        <v>20.98</v>
      </c>
      <c r="J20" s="181">
        <v>365.15000000000003</v>
      </c>
      <c r="K20" s="267">
        <v>26906.9</v>
      </c>
      <c r="L20" s="181"/>
      <c r="M20" s="184">
        <v>0.25</v>
      </c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>
        <v>400</v>
      </c>
      <c r="K21" s="267">
        <v>3800</v>
      </c>
      <c r="L21" s="181"/>
      <c r="M21" s="184">
        <v>14.5</v>
      </c>
    </row>
    <row r="22" spans="2:13" x14ac:dyDescent="0.2">
      <c r="B22" s="924"/>
      <c r="C22" s="180" t="s">
        <v>50</v>
      </c>
      <c r="D22" s="266">
        <v>69254.5</v>
      </c>
      <c r="E22" s="267"/>
      <c r="F22" s="268">
        <v>69254.5</v>
      </c>
      <c r="G22" s="183"/>
      <c r="H22" s="267"/>
      <c r="I22" s="181"/>
      <c r="J22" s="181"/>
      <c r="K22" s="267">
        <v>78550</v>
      </c>
      <c r="L22" s="181"/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176.77</v>
      </c>
      <c r="J23" s="181">
        <v>100</v>
      </c>
      <c r="K23" s="267">
        <v>4551</v>
      </c>
      <c r="L23" s="181"/>
      <c r="M23" s="184"/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182.9</v>
      </c>
      <c r="K24" s="267">
        <v>13000</v>
      </c>
      <c r="L24" s="181"/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/>
      <c r="J25" s="181">
        <v>594</v>
      </c>
      <c r="K25" s="267">
        <v>1600</v>
      </c>
      <c r="L25" s="181"/>
      <c r="M25" s="184"/>
    </row>
    <row r="26" spans="2:13" x14ac:dyDescent="0.2">
      <c r="B26" s="924"/>
      <c r="C26" s="180" t="s">
        <v>51</v>
      </c>
      <c r="D26" s="266">
        <v>9843.75</v>
      </c>
      <c r="E26" s="267"/>
      <c r="F26" s="268">
        <v>9843.75</v>
      </c>
      <c r="G26" s="183"/>
      <c r="H26" s="267"/>
      <c r="I26" s="181"/>
      <c r="J26" s="181">
        <v>1625</v>
      </c>
      <c r="K26" s="267">
        <v>28587.5</v>
      </c>
      <c r="L26" s="181"/>
      <c r="M26" s="184"/>
    </row>
    <row r="27" spans="2:13" x14ac:dyDescent="0.2">
      <c r="B27" s="926"/>
      <c r="C27" s="187" t="s">
        <v>48</v>
      </c>
      <c r="D27" s="260"/>
      <c r="E27" s="261"/>
      <c r="F27" s="262"/>
      <c r="G27" s="167"/>
      <c r="H27" s="261"/>
      <c r="I27" s="165"/>
      <c r="J27" s="165">
        <v>1.5</v>
      </c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19544364.309999999</v>
      </c>
      <c r="E29" s="264">
        <v>2675758.5300000012</v>
      </c>
      <c r="F29" s="265">
        <v>16868605.779999997</v>
      </c>
      <c r="G29" s="172">
        <v>213816.71</v>
      </c>
      <c r="H29" s="264"/>
      <c r="I29" s="170"/>
      <c r="J29" s="170">
        <v>16211.032999999999</v>
      </c>
      <c r="K29" s="264">
        <v>7275464.080000001</v>
      </c>
      <c r="L29" s="170"/>
      <c r="M29" s="173">
        <v>12</v>
      </c>
    </row>
    <row r="30" spans="2:13" ht="11.25" customHeight="1" x14ac:dyDescent="0.2">
      <c r="B30" s="924"/>
      <c r="C30" s="180" t="s">
        <v>57</v>
      </c>
      <c r="D30" s="266">
        <v>2785698.24</v>
      </c>
      <c r="E30" s="267">
        <v>31165</v>
      </c>
      <c r="F30" s="268">
        <v>2754533.24</v>
      </c>
      <c r="G30" s="183"/>
      <c r="H30" s="267"/>
      <c r="I30" s="181">
        <v>740</v>
      </c>
      <c r="J30" s="181">
        <v>19</v>
      </c>
      <c r="K30" s="267">
        <v>1113735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1074400</v>
      </c>
      <c r="E31" s="267"/>
      <c r="F31" s="268">
        <v>1074400</v>
      </c>
      <c r="G31" s="183"/>
      <c r="H31" s="267"/>
      <c r="I31" s="181"/>
      <c r="J31" s="181"/>
      <c r="K31" s="267">
        <v>488800</v>
      </c>
      <c r="L31" s="181"/>
      <c r="M31" s="184"/>
    </row>
    <row r="32" spans="2:13" x14ac:dyDescent="0.2">
      <c r="B32" s="924"/>
      <c r="C32" s="180" t="s">
        <v>59</v>
      </c>
      <c r="D32" s="266">
        <v>944000</v>
      </c>
      <c r="E32" s="267"/>
      <c r="F32" s="268">
        <v>944000</v>
      </c>
      <c r="G32" s="183"/>
      <c r="H32" s="267"/>
      <c r="I32" s="181"/>
      <c r="J32" s="181"/>
      <c r="K32" s="267">
        <v>423000</v>
      </c>
      <c r="L32" s="181"/>
      <c r="M32" s="184"/>
    </row>
    <row r="33" spans="2:13" x14ac:dyDescent="0.2">
      <c r="B33" s="924"/>
      <c r="C33" s="180" t="s">
        <v>60</v>
      </c>
      <c r="D33" s="266">
        <v>452250</v>
      </c>
      <c r="E33" s="267"/>
      <c r="F33" s="268">
        <v>452250</v>
      </c>
      <c r="G33" s="183"/>
      <c r="H33" s="267"/>
      <c r="I33" s="181"/>
      <c r="J33" s="181"/>
      <c r="K33" s="267">
        <v>189000</v>
      </c>
      <c r="L33" s="181"/>
      <c r="M33" s="184"/>
    </row>
    <row r="34" spans="2:13" x14ac:dyDescent="0.2">
      <c r="B34" s="924"/>
      <c r="C34" s="180" t="s">
        <v>62</v>
      </c>
      <c r="D34" s="266">
        <v>1991400</v>
      </c>
      <c r="E34" s="267"/>
      <c r="F34" s="268">
        <v>1991400</v>
      </c>
      <c r="G34" s="183"/>
      <c r="H34" s="267"/>
      <c r="I34" s="181"/>
      <c r="J34" s="181"/>
      <c r="K34" s="267">
        <v>1006000</v>
      </c>
      <c r="L34" s="181"/>
      <c r="M34" s="184"/>
    </row>
    <row r="35" spans="2:13" x14ac:dyDescent="0.2">
      <c r="B35" s="924"/>
      <c r="C35" s="180" t="s">
        <v>50</v>
      </c>
      <c r="D35" s="266">
        <v>5453359.6800039997</v>
      </c>
      <c r="E35" s="267">
        <v>1562375.1300039999</v>
      </c>
      <c r="F35" s="268">
        <v>3890984.55</v>
      </c>
      <c r="G35" s="183">
        <v>57901.67</v>
      </c>
      <c r="H35" s="267"/>
      <c r="I35" s="181"/>
      <c r="J35" s="181">
        <v>7090.1779999999999</v>
      </c>
      <c r="K35" s="267">
        <v>1726595</v>
      </c>
      <c r="L35" s="181"/>
      <c r="M35" s="184"/>
    </row>
    <row r="36" spans="2:13" x14ac:dyDescent="0.2">
      <c r="B36" s="924"/>
      <c r="C36" s="180" t="s">
        <v>63</v>
      </c>
      <c r="D36" s="266">
        <v>14744400.58</v>
      </c>
      <c r="E36" s="267">
        <v>1855224.58</v>
      </c>
      <c r="F36" s="268">
        <v>12889176</v>
      </c>
      <c r="G36" s="183">
        <v>85140.11</v>
      </c>
      <c r="H36" s="267"/>
      <c r="I36" s="181">
        <v>22000</v>
      </c>
      <c r="J36" s="181">
        <v>374.4</v>
      </c>
      <c r="K36" s="267">
        <v>5852380</v>
      </c>
      <c r="L36" s="181"/>
      <c r="M36" s="184">
        <v>10.029999999999999</v>
      </c>
    </row>
    <row r="37" spans="2:13" x14ac:dyDescent="0.2">
      <c r="B37" s="924"/>
      <c r="C37" s="180" t="s">
        <v>64</v>
      </c>
      <c r="D37" s="266">
        <v>4884587.4800000004</v>
      </c>
      <c r="E37" s="267">
        <v>383666</v>
      </c>
      <c r="F37" s="268">
        <v>4500921.4800000004</v>
      </c>
      <c r="G37" s="183">
        <v>170000</v>
      </c>
      <c r="H37" s="267"/>
      <c r="I37" s="181"/>
      <c r="J37" s="181">
        <v>3407</v>
      </c>
      <c r="K37" s="267">
        <v>2051767</v>
      </c>
      <c r="L37" s="181"/>
      <c r="M37" s="184"/>
    </row>
    <row r="38" spans="2:13" x14ac:dyDescent="0.2">
      <c r="B38" s="924"/>
      <c r="C38" s="180" t="s">
        <v>65</v>
      </c>
      <c r="D38" s="266">
        <v>13500</v>
      </c>
      <c r="E38" s="267"/>
      <c r="F38" s="268">
        <v>13500</v>
      </c>
      <c r="G38" s="183"/>
      <c r="H38" s="267"/>
      <c r="I38" s="181"/>
      <c r="J38" s="181"/>
      <c r="K38" s="267">
        <v>3000</v>
      </c>
      <c r="L38" s="181"/>
      <c r="M38" s="184"/>
    </row>
    <row r="39" spans="2:13" x14ac:dyDescent="0.2">
      <c r="B39" s="924"/>
      <c r="C39" s="180" t="s">
        <v>51</v>
      </c>
      <c r="D39" s="266">
        <v>7474312.5</v>
      </c>
      <c r="E39" s="267"/>
      <c r="F39" s="268">
        <v>7474312.5</v>
      </c>
      <c r="G39" s="183"/>
      <c r="H39" s="267"/>
      <c r="I39" s="181"/>
      <c r="J39" s="181"/>
      <c r="K39" s="267">
        <v>2996125</v>
      </c>
      <c r="L39" s="181"/>
      <c r="M39" s="184"/>
    </row>
    <row r="40" spans="2:13" x14ac:dyDescent="0.2">
      <c r="B40" s="924"/>
      <c r="C40" s="180" t="s">
        <v>66</v>
      </c>
      <c r="D40" s="266">
        <v>200000</v>
      </c>
      <c r="E40" s="267"/>
      <c r="F40" s="268">
        <v>200000</v>
      </c>
      <c r="G40" s="183"/>
      <c r="H40" s="267"/>
      <c r="I40" s="181"/>
      <c r="J40" s="181"/>
      <c r="K40" s="267">
        <v>110000</v>
      </c>
      <c r="L40" s="181"/>
      <c r="M40" s="184"/>
    </row>
    <row r="41" spans="2:13" x14ac:dyDescent="0.2">
      <c r="B41" s="924"/>
      <c r="C41" s="180" t="s">
        <v>48</v>
      </c>
      <c r="D41" s="266">
        <v>5888348.5</v>
      </c>
      <c r="E41" s="267"/>
      <c r="F41" s="268">
        <v>5888348.5</v>
      </c>
      <c r="G41" s="183"/>
      <c r="H41" s="267"/>
      <c r="I41" s="181"/>
      <c r="J41" s="181"/>
      <c r="K41" s="267">
        <v>2221948.13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18600</v>
      </c>
      <c r="L42" s="181"/>
      <c r="M42" s="184"/>
    </row>
    <row r="43" spans="2:13" x14ac:dyDescent="0.2">
      <c r="B43" s="926"/>
      <c r="C43" s="187" t="s">
        <v>68</v>
      </c>
      <c r="D43" s="260">
        <v>30000</v>
      </c>
      <c r="E43" s="261"/>
      <c r="F43" s="262">
        <v>30000</v>
      </c>
      <c r="G43" s="167"/>
      <c r="H43" s="261"/>
      <c r="I43" s="165"/>
      <c r="J43" s="165"/>
      <c r="K43" s="261">
        <v>10000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2.73</v>
      </c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>
        <v>0.3</v>
      </c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26408.949999999997</v>
      </c>
      <c r="E48" s="267"/>
      <c r="F48" s="268">
        <v>26408.949999999997</v>
      </c>
      <c r="G48" s="183"/>
      <c r="H48" s="267"/>
      <c r="I48" s="181"/>
      <c r="J48" s="181">
        <v>300</v>
      </c>
      <c r="K48" s="267">
        <v>4100</v>
      </c>
      <c r="L48" s="181"/>
      <c r="M48" s="184"/>
    </row>
    <row r="49" spans="2:13" x14ac:dyDescent="0.2">
      <c r="B49" s="924"/>
      <c r="C49" s="180" t="s">
        <v>51</v>
      </c>
      <c r="D49" s="266">
        <v>6714.96</v>
      </c>
      <c r="E49" s="267">
        <v>6300</v>
      </c>
      <c r="F49" s="268">
        <v>414.96</v>
      </c>
      <c r="G49" s="183"/>
      <c r="H49" s="267"/>
      <c r="I49" s="181"/>
      <c r="J49" s="181">
        <v>30</v>
      </c>
      <c r="K49" s="267">
        <v>790</v>
      </c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>
        <v>2.5</v>
      </c>
      <c r="K50" s="267"/>
      <c r="L50" s="181"/>
      <c r="M50" s="184"/>
    </row>
    <row r="51" spans="2:13" x14ac:dyDescent="0.2">
      <c r="B51" s="924"/>
      <c r="C51" s="180" t="s">
        <v>73</v>
      </c>
      <c r="D51" s="266">
        <v>34600</v>
      </c>
      <c r="E51" s="267"/>
      <c r="F51" s="268">
        <v>34600</v>
      </c>
      <c r="G51" s="183"/>
      <c r="H51" s="267"/>
      <c r="I51" s="181"/>
      <c r="J51" s="181"/>
      <c r="K51" s="267">
        <v>2800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1.05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172700</v>
      </c>
      <c r="E54" s="267">
        <v>87700</v>
      </c>
      <c r="F54" s="268">
        <v>85000</v>
      </c>
      <c r="G54" s="183"/>
      <c r="H54" s="267"/>
      <c r="I54" s="181">
        <v>600</v>
      </c>
      <c r="J54" s="181">
        <v>85</v>
      </c>
      <c r="K54" s="267">
        <v>12400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363111.10000000003</v>
      </c>
      <c r="E55" s="267">
        <v>145025.50000000006</v>
      </c>
      <c r="F55" s="268">
        <v>218085.59999999998</v>
      </c>
      <c r="G55" s="183"/>
      <c r="H55" s="267"/>
      <c r="I55" s="181">
        <v>972</v>
      </c>
      <c r="J55" s="181">
        <v>362.8</v>
      </c>
      <c r="K55" s="267">
        <v>25887.5</v>
      </c>
      <c r="L55" s="181"/>
      <c r="M55" s="184">
        <v>4.0000000000000001E-3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>
        <v>0.3</v>
      </c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4000</v>
      </c>
      <c r="E58" s="278">
        <v>4000</v>
      </c>
      <c r="F58" s="279"/>
      <c r="G58" s="203"/>
      <c r="H58" s="278"/>
      <c r="I58" s="201"/>
      <c r="J58" s="201">
        <v>10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>
        <v>0.2</v>
      </c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40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>
        <v>1.2</v>
      </c>
      <c r="K65" s="261">
        <v>9</v>
      </c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>
        <v>500000</v>
      </c>
      <c r="E66" s="274"/>
      <c r="F66" s="275">
        <v>500000</v>
      </c>
      <c r="G66" s="178"/>
      <c r="H66" s="274"/>
      <c r="I66" s="176"/>
      <c r="J66" s="176"/>
      <c r="K66" s="274">
        <v>65000</v>
      </c>
      <c r="L66" s="176"/>
      <c r="M66" s="179"/>
    </row>
    <row r="67" spans="2:13" ht="11.25" customHeight="1" x14ac:dyDescent="0.2">
      <c r="B67" s="924"/>
      <c r="C67" s="180" t="s">
        <v>51</v>
      </c>
      <c r="D67" s="266">
        <v>540000</v>
      </c>
      <c r="E67" s="267"/>
      <c r="F67" s="268">
        <v>540000</v>
      </c>
      <c r="G67" s="183"/>
      <c r="H67" s="267"/>
      <c r="I67" s="181"/>
      <c r="J67" s="181"/>
      <c r="K67" s="267">
        <v>60000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2578944</v>
      </c>
      <c r="E68" s="267"/>
      <c r="F68" s="268">
        <v>2578944</v>
      </c>
      <c r="G68" s="183"/>
      <c r="H68" s="267"/>
      <c r="I68" s="181"/>
      <c r="J68" s="181">
        <v>57.5</v>
      </c>
      <c r="K68" s="267">
        <v>325000</v>
      </c>
      <c r="L68" s="181"/>
      <c r="M68" s="184"/>
    </row>
    <row r="69" spans="2:13" x14ac:dyDescent="0.2">
      <c r="B69" s="925"/>
      <c r="C69" s="231" t="s">
        <v>48</v>
      </c>
      <c r="D69" s="282">
        <v>200811.9</v>
      </c>
      <c r="E69" s="283"/>
      <c r="F69" s="284">
        <v>200811.9</v>
      </c>
      <c r="G69" s="234"/>
      <c r="H69" s="283"/>
      <c r="I69" s="232"/>
      <c r="J69" s="232"/>
      <c r="K69" s="283">
        <v>27962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>
        <v>124765.96</v>
      </c>
      <c r="E70" s="287"/>
      <c r="F70" s="288">
        <v>124765.96</v>
      </c>
      <c r="G70" s="209"/>
      <c r="H70" s="287"/>
      <c r="I70" s="207"/>
      <c r="J70" s="207"/>
      <c r="K70" s="287">
        <v>39660.300000000003</v>
      </c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>
        <v>1</v>
      </c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/>
      <c r="E73" s="287"/>
      <c r="F73" s="288"/>
      <c r="G73" s="209"/>
      <c r="H73" s="287"/>
      <c r="I73" s="207"/>
      <c r="J73" s="207"/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>
        <v>2.5</v>
      </c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/>
      <c r="E76" s="274"/>
      <c r="F76" s="275"/>
      <c r="G76" s="178"/>
      <c r="H76" s="274"/>
      <c r="I76" s="176"/>
      <c r="J76" s="176"/>
      <c r="K76" s="274"/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529976.39</v>
      </c>
      <c r="E79" s="287"/>
      <c r="F79" s="288">
        <v>529976.39</v>
      </c>
      <c r="G79" s="209"/>
      <c r="H79" s="287"/>
      <c r="I79" s="207"/>
      <c r="J79" s="207"/>
      <c r="K79" s="287">
        <v>128504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/>
      <c r="E81" s="287"/>
      <c r="F81" s="288"/>
      <c r="G81" s="209"/>
      <c r="H81" s="287"/>
      <c r="I81" s="207"/>
      <c r="J81" s="207"/>
      <c r="K81" s="287"/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2113871</v>
      </c>
      <c r="E83" s="267">
        <v>2113871</v>
      </c>
      <c r="F83" s="268"/>
      <c r="G83" s="183"/>
      <c r="H83" s="267"/>
      <c r="I83" s="181"/>
      <c r="J83" s="181">
        <v>8800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4209860</v>
      </c>
      <c r="E84" s="267">
        <v>1600000</v>
      </c>
      <c r="F84" s="268">
        <v>2609860</v>
      </c>
      <c r="G84" s="183"/>
      <c r="H84" s="267"/>
      <c r="I84" s="181"/>
      <c r="J84" s="181">
        <v>8000</v>
      </c>
      <c r="K84" s="267">
        <v>525000</v>
      </c>
      <c r="L84" s="181"/>
      <c r="M84" s="184"/>
    </row>
    <row r="85" spans="2:13" x14ac:dyDescent="0.2">
      <c r="B85" s="924"/>
      <c r="C85" s="180" t="s">
        <v>66</v>
      </c>
      <c r="D85" s="266">
        <v>7867777.4499999993</v>
      </c>
      <c r="E85" s="267">
        <v>710770</v>
      </c>
      <c r="F85" s="268">
        <v>7157007.4499999993</v>
      </c>
      <c r="G85" s="183"/>
      <c r="H85" s="267"/>
      <c r="I85" s="181"/>
      <c r="J85" s="181">
        <v>2320</v>
      </c>
      <c r="K85" s="267">
        <v>1246891</v>
      </c>
      <c r="L85" s="181"/>
      <c r="M85" s="184"/>
    </row>
    <row r="86" spans="2:13" x14ac:dyDescent="0.2">
      <c r="B86" s="924"/>
      <c r="C86" s="180" t="s">
        <v>73</v>
      </c>
      <c r="D86" s="266">
        <v>2529577</v>
      </c>
      <c r="E86" s="267">
        <v>2529577</v>
      </c>
      <c r="F86" s="268"/>
      <c r="G86" s="183"/>
      <c r="H86" s="267"/>
      <c r="I86" s="181"/>
      <c r="J86" s="181">
        <v>7000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21091467.139999997</v>
      </c>
      <c r="E87" s="267">
        <v>1599273</v>
      </c>
      <c r="F87" s="268">
        <v>19492194.139999997</v>
      </c>
      <c r="G87" s="183"/>
      <c r="H87" s="267"/>
      <c r="I87" s="181"/>
      <c r="J87" s="181">
        <v>5889.5329999999994</v>
      </c>
      <c r="K87" s="267">
        <v>2667956.0599999996</v>
      </c>
      <c r="L87" s="181"/>
      <c r="M87" s="184"/>
    </row>
    <row r="88" spans="2:13" x14ac:dyDescent="0.2">
      <c r="B88" s="924"/>
      <c r="C88" s="180" t="s">
        <v>69</v>
      </c>
      <c r="D88" s="266">
        <v>9114111</v>
      </c>
      <c r="E88" s="267"/>
      <c r="F88" s="268">
        <v>9114111</v>
      </c>
      <c r="G88" s="183"/>
      <c r="H88" s="267"/>
      <c r="I88" s="181"/>
      <c r="J88" s="181"/>
      <c r="K88" s="267">
        <v>1509449</v>
      </c>
      <c r="L88" s="181"/>
      <c r="M88" s="184"/>
    </row>
    <row r="89" spans="2:13" x14ac:dyDescent="0.2">
      <c r="B89" s="925"/>
      <c r="C89" s="231" t="s">
        <v>68</v>
      </c>
      <c r="D89" s="282">
        <v>12900070.58</v>
      </c>
      <c r="E89" s="283"/>
      <c r="F89" s="284">
        <v>12900070.58</v>
      </c>
      <c r="G89" s="234"/>
      <c r="H89" s="283"/>
      <c r="I89" s="232"/>
      <c r="J89" s="232"/>
      <c r="K89" s="283">
        <v>2986181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/>
      <c r="E95" s="274"/>
      <c r="F95" s="275"/>
      <c r="G95" s="178"/>
      <c r="H95" s="274"/>
      <c r="I95" s="176"/>
      <c r="J95" s="176"/>
      <c r="K95" s="274"/>
      <c r="L95" s="176"/>
      <c r="M95" s="179"/>
    </row>
    <row r="96" spans="2:13" ht="11.25" customHeight="1" x14ac:dyDescent="0.2">
      <c r="B96" s="924"/>
      <c r="C96" s="180" t="s">
        <v>66</v>
      </c>
      <c r="D96" s="266">
        <v>1106220</v>
      </c>
      <c r="E96" s="267"/>
      <c r="F96" s="268">
        <v>1106220</v>
      </c>
      <c r="G96" s="183"/>
      <c r="H96" s="267"/>
      <c r="I96" s="181"/>
      <c r="J96" s="181"/>
      <c r="K96" s="267">
        <v>247266.2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24073.4</v>
      </c>
      <c r="E97" s="267"/>
      <c r="F97" s="268">
        <v>24073.4</v>
      </c>
      <c r="G97" s="183"/>
      <c r="H97" s="267"/>
      <c r="I97" s="181"/>
      <c r="J97" s="181"/>
      <c r="K97" s="267">
        <v>3886</v>
      </c>
      <c r="L97" s="181"/>
      <c r="M97" s="184"/>
    </row>
    <row r="98" spans="2:13" x14ac:dyDescent="0.2">
      <c r="B98" s="925"/>
      <c r="C98" s="231" t="s">
        <v>69</v>
      </c>
      <c r="D98" s="282"/>
      <c r="E98" s="283"/>
      <c r="F98" s="284"/>
      <c r="G98" s="234"/>
      <c r="H98" s="283"/>
      <c r="I98" s="232"/>
      <c r="J98" s="232"/>
      <c r="K98" s="283"/>
      <c r="L98" s="232"/>
      <c r="M98" s="235"/>
    </row>
    <row r="99" spans="2:13" x14ac:dyDescent="0.2">
      <c r="B99" s="205" t="s">
        <v>87</v>
      </c>
      <c r="C99" s="285" t="s">
        <v>56</v>
      </c>
      <c r="D99" s="286">
        <v>2429356.5499999998</v>
      </c>
      <c r="E99" s="287">
        <v>667944.54999999981</v>
      </c>
      <c r="F99" s="288">
        <v>1761412</v>
      </c>
      <c r="G99" s="209"/>
      <c r="H99" s="287"/>
      <c r="I99" s="207">
        <v>517.13</v>
      </c>
      <c r="J99" s="207"/>
      <c r="K99" s="287">
        <v>194125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1534.5</v>
      </c>
      <c r="E100" s="287"/>
      <c r="F100" s="288">
        <v>1534.5</v>
      </c>
      <c r="G100" s="209"/>
      <c r="H100" s="287"/>
      <c r="I100" s="207"/>
      <c r="J100" s="207"/>
      <c r="K100" s="287">
        <v>273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5271702</v>
      </c>
      <c r="E103" s="267">
        <v>5271702</v>
      </c>
      <c r="F103" s="268"/>
      <c r="G103" s="183"/>
      <c r="H103" s="267"/>
      <c r="I103" s="181"/>
      <c r="J103" s="181">
        <v>17900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5419362.04</v>
      </c>
      <c r="E104" s="267"/>
      <c r="F104" s="268">
        <v>5419362.04</v>
      </c>
      <c r="G104" s="183"/>
      <c r="H104" s="267"/>
      <c r="I104" s="181"/>
      <c r="J104" s="181"/>
      <c r="K104" s="267">
        <v>1434500</v>
      </c>
      <c r="L104" s="181"/>
      <c r="M104" s="184"/>
    </row>
    <row r="105" spans="2:13" x14ac:dyDescent="0.2">
      <c r="B105" s="924"/>
      <c r="C105" s="180" t="s">
        <v>66</v>
      </c>
      <c r="D105" s="266">
        <v>36341181.279999994</v>
      </c>
      <c r="E105" s="267">
        <v>5453720</v>
      </c>
      <c r="F105" s="268">
        <v>30887461.279999994</v>
      </c>
      <c r="G105" s="183"/>
      <c r="H105" s="267"/>
      <c r="I105" s="181"/>
      <c r="J105" s="181">
        <v>17860</v>
      </c>
      <c r="K105" s="267">
        <v>7058283.9199999999</v>
      </c>
      <c r="L105" s="181"/>
      <c r="M105" s="184"/>
    </row>
    <row r="106" spans="2:13" x14ac:dyDescent="0.2">
      <c r="B106" s="924"/>
      <c r="C106" s="180" t="s">
        <v>73</v>
      </c>
      <c r="D106" s="266">
        <v>8500715</v>
      </c>
      <c r="E106" s="267">
        <v>7753848</v>
      </c>
      <c r="F106" s="268">
        <v>746867</v>
      </c>
      <c r="G106" s="183"/>
      <c r="H106" s="267"/>
      <c r="I106" s="181"/>
      <c r="J106" s="181">
        <v>18623.325000000001</v>
      </c>
      <c r="K106" s="267">
        <v>164604</v>
      </c>
      <c r="L106" s="181"/>
      <c r="M106" s="184"/>
    </row>
    <row r="107" spans="2:13" x14ac:dyDescent="0.2">
      <c r="B107" s="924"/>
      <c r="C107" s="180" t="s">
        <v>48</v>
      </c>
      <c r="D107" s="266">
        <v>28818835.259999998</v>
      </c>
      <c r="E107" s="267">
        <v>10044439.389999997</v>
      </c>
      <c r="F107" s="268">
        <v>18774395.870000001</v>
      </c>
      <c r="G107" s="183"/>
      <c r="H107" s="267"/>
      <c r="I107" s="181"/>
      <c r="J107" s="181">
        <v>38608.149999999994</v>
      </c>
      <c r="K107" s="267">
        <v>3896571.29</v>
      </c>
      <c r="L107" s="181"/>
      <c r="M107" s="184"/>
    </row>
    <row r="108" spans="2:13" x14ac:dyDescent="0.2">
      <c r="B108" s="924"/>
      <c r="C108" s="180" t="s">
        <v>69</v>
      </c>
      <c r="D108" s="266">
        <v>14384303.999999998</v>
      </c>
      <c r="E108" s="267">
        <v>500000</v>
      </c>
      <c r="F108" s="268">
        <v>13884303.999999998</v>
      </c>
      <c r="G108" s="183"/>
      <c r="H108" s="267"/>
      <c r="I108" s="181"/>
      <c r="J108" s="181">
        <v>500</v>
      </c>
      <c r="K108" s="267">
        <v>3360308</v>
      </c>
      <c r="L108" s="181"/>
      <c r="M108" s="184"/>
    </row>
    <row r="109" spans="2:13" x14ac:dyDescent="0.2">
      <c r="B109" s="925"/>
      <c r="C109" s="231" t="s">
        <v>68</v>
      </c>
      <c r="D109" s="282">
        <v>14663881.030000001</v>
      </c>
      <c r="E109" s="283"/>
      <c r="F109" s="284">
        <v>14663881.030000001</v>
      </c>
      <c r="G109" s="234"/>
      <c r="H109" s="283"/>
      <c r="I109" s="232"/>
      <c r="J109" s="232"/>
      <c r="K109" s="283">
        <v>4372417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/>
      <c r="E111" s="274"/>
      <c r="F111" s="275"/>
      <c r="G111" s="178"/>
      <c r="H111" s="274"/>
      <c r="I111" s="176"/>
      <c r="J111" s="176"/>
      <c r="K111" s="274"/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>
        <v>6770429</v>
      </c>
      <c r="E113" s="274"/>
      <c r="F113" s="275">
        <v>6770429</v>
      </c>
      <c r="G113" s="178"/>
      <c r="H113" s="274"/>
      <c r="I113" s="176"/>
      <c r="J113" s="176"/>
      <c r="K113" s="274">
        <v>1441175.2</v>
      </c>
      <c r="L113" s="176"/>
      <c r="M113" s="179"/>
    </row>
    <row r="114" spans="2:13" x14ac:dyDescent="0.2">
      <c r="B114" s="924"/>
      <c r="C114" s="180" t="s">
        <v>48</v>
      </c>
      <c r="D114" s="266">
        <v>520000</v>
      </c>
      <c r="E114" s="267"/>
      <c r="F114" s="268">
        <v>520000</v>
      </c>
      <c r="G114" s="183"/>
      <c r="H114" s="267"/>
      <c r="I114" s="181"/>
      <c r="J114" s="181"/>
      <c r="K114" s="267">
        <v>40000</v>
      </c>
      <c r="L114" s="181"/>
      <c r="M114" s="184"/>
    </row>
    <row r="115" spans="2:13" x14ac:dyDescent="0.2">
      <c r="B115" s="925"/>
      <c r="C115" s="231" t="s">
        <v>69</v>
      </c>
      <c r="D115" s="282">
        <v>34363965.5</v>
      </c>
      <c r="E115" s="283"/>
      <c r="F115" s="284">
        <v>34363965.5</v>
      </c>
      <c r="G115" s="234"/>
      <c r="H115" s="283"/>
      <c r="I115" s="232"/>
      <c r="J115" s="232"/>
      <c r="K115" s="283">
        <v>2594670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>
        <v>530540.76</v>
      </c>
      <c r="E121" s="295">
        <v>480000</v>
      </c>
      <c r="F121" s="296">
        <v>50540.76</v>
      </c>
      <c r="G121" s="297"/>
      <c r="H121" s="295"/>
      <c r="I121" s="298"/>
      <c r="J121" s="298">
        <v>800</v>
      </c>
      <c r="K121" s="295">
        <v>4558</v>
      </c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477400</v>
      </c>
      <c r="E122" s="274">
        <v>44800</v>
      </c>
      <c r="F122" s="275">
        <v>432600</v>
      </c>
      <c r="G122" s="178"/>
      <c r="H122" s="274"/>
      <c r="I122" s="176"/>
      <c r="J122" s="176">
        <v>56</v>
      </c>
      <c r="K122" s="274">
        <v>36000</v>
      </c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265343.52</v>
      </c>
      <c r="E125" s="287">
        <v>100000.00000000003</v>
      </c>
      <c r="F125" s="288">
        <v>165343.51999999999</v>
      </c>
      <c r="G125" s="209"/>
      <c r="H125" s="287"/>
      <c r="I125" s="207"/>
      <c r="J125" s="207">
        <v>88</v>
      </c>
      <c r="K125" s="287">
        <v>16333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50068947.840000004</v>
      </c>
      <c r="E126" s="274">
        <v>2469234.6000000015</v>
      </c>
      <c r="F126" s="275">
        <v>47599713.240000002</v>
      </c>
      <c r="G126" s="178"/>
      <c r="H126" s="274"/>
      <c r="I126" s="176">
        <v>347.85</v>
      </c>
      <c r="J126" s="176">
        <v>1398.3709999999999</v>
      </c>
      <c r="K126" s="274">
        <v>6478915.0999999996</v>
      </c>
      <c r="L126" s="176"/>
      <c r="M126" s="179"/>
    </row>
    <row r="127" spans="2:13" ht="11.25" customHeight="1" x14ac:dyDescent="0.2">
      <c r="B127" s="924"/>
      <c r="C127" s="180" t="s">
        <v>57</v>
      </c>
      <c r="D127" s="266">
        <v>484975.4</v>
      </c>
      <c r="E127" s="267"/>
      <c r="F127" s="268">
        <v>484975.4</v>
      </c>
      <c r="G127" s="183"/>
      <c r="H127" s="267"/>
      <c r="I127" s="181"/>
      <c r="J127" s="181"/>
      <c r="K127" s="267">
        <v>48340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1270409</v>
      </c>
      <c r="E128" s="267">
        <v>44200</v>
      </c>
      <c r="F128" s="268">
        <v>1226209</v>
      </c>
      <c r="G128" s="183"/>
      <c r="H128" s="267"/>
      <c r="I128" s="181"/>
      <c r="J128" s="181">
        <v>40</v>
      </c>
      <c r="K128" s="267">
        <v>138000</v>
      </c>
      <c r="L128" s="181"/>
      <c r="M128" s="184"/>
    </row>
    <row r="129" spans="2:13" x14ac:dyDescent="0.2">
      <c r="B129" s="924"/>
      <c r="C129" s="180" t="s">
        <v>59</v>
      </c>
      <c r="D129" s="266">
        <v>1384000</v>
      </c>
      <c r="E129" s="267"/>
      <c r="F129" s="268">
        <v>1384000</v>
      </c>
      <c r="G129" s="183"/>
      <c r="H129" s="267"/>
      <c r="I129" s="181"/>
      <c r="J129" s="181"/>
      <c r="K129" s="267">
        <v>163000</v>
      </c>
      <c r="L129" s="181"/>
      <c r="M129" s="184"/>
    </row>
    <row r="130" spans="2:13" x14ac:dyDescent="0.2">
      <c r="B130" s="924"/>
      <c r="C130" s="180" t="s">
        <v>51</v>
      </c>
      <c r="D130" s="266">
        <v>110000</v>
      </c>
      <c r="E130" s="267"/>
      <c r="F130" s="268">
        <v>110000</v>
      </c>
      <c r="G130" s="183"/>
      <c r="H130" s="267"/>
      <c r="I130" s="181"/>
      <c r="J130" s="181"/>
      <c r="K130" s="267">
        <v>10000</v>
      </c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348087730.82000399</v>
      </c>
      <c r="E134" s="303">
        <v>51185012.050004005</v>
      </c>
      <c r="F134" s="304">
        <v>296902718.76999998</v>
      </c>
      <c r="G134" s="305">
        <v>716006.48999999987</v>
      </c>
      <c r="H134" s="306"/>
      <c r="I134" s="307">
        <v>26060.43</v>
      </c>
      <c r="J134" s="307">
        <v>162781.052</v>
      </c>
      <c r="K134" s="303">
        <v>67069050.18</v>
      </c>
      <c r="L134" s="308"/>
      <c r="M134" s="309">
        <v>43.626000000000005</v>
      </c>
    </row>
    <row r="135" spans="2:13" ht="14.25" thickTop="1" thickBot="1" x14ac:dyDescent="0.25">
      <c r="B135" s="919" t="s">
        <v>101</v>
      </c>
      <c r="C135" s="920"/>
      <c r="D135" s="310">
        <v>496508693.8500042</v>
      </c>
      <c r="E135" s="311">
        <v>53345782.67000401</v>
      </c>
      <c r="F135" s="312">
        <v>443162911.18000019</v>
      </c>
      <c r="G135" s="313">
        <v>716006.48999999987</v>
      </c>
      <c r="H135" s="314"/>
      <c r="I135" s="315">
        <v>26360.43</v>
      </c>
      <c r="J135" s="315">
        <v>380092.43399999995</v>
      </c>
      <c r="K135" s="311">
        <v>284991217.03000027</v>
      </c>
      <c r="L135" s="316"/>
      <c r="M135" s="317">
        <v>43.626000000000005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138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6351955.3300000001</v>
      </c>
      <c r="E6" s="261">
        <v>1851955.33</v>
      </c>
      <c r="F6" s="262">
        <v>4500000</v>
      </c>
      <c r="G6" s="167">
        <v>111117.32</v>
      </c>
      <c r="H6" s="261"/>
      <c r="I6" s="165"/>
      <c r="J6" s="165"/>
      <c r="K6" s="261">
        <v>100000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243300</v>
      </c>
      <c r="E8" s="267">
        <v>153300</v>
      </c>
      <c r="F8" s="268">
        <v>90000</v>
      </c>
      <c r="G8" s="183">
        <v>19710</v>
      </c>
      <c r="H8" s="267"/>
      <c r="I8" s="181"/>
      <c r="J8" s="181"/>
      <c r="K8" s="267">
        <v>20000</v>
      </c>
      <c r="L8" s="181"/>
      <c r="M8" s="184"/>
    </row>
    <row r="9" spans="2:18" x14ac:dyDescent="0.2">
      <c r="B9" s="926"/>
      <c r="C9" s="187" t="s">
        <v>48</v>
      </c>
      <c r="D9" s="260">
        <v>188044.66999999998</v>
      </c>
      <c r="E9" s="261">
        <v>98044.669999999984</v>
      </c>
      <c r="F9" s="262">
        <v>90000</v>
      </c>
      <c r="G9" s="167">
        <v>5882.68</v>
      </c>
      <c r="H9" s="261"/>
      <c r="I9" s="165"/>
      <c r="J9" s="165"/>
      <c r="K9" s="261">
        <v>2000</v>
      </c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/>
      <c r="E10" s="264"/>
      <c r="F10" s="265"/>
      <c r="G10" s="172"/>
      <c r="H10" s="264"/>
      <c r="I10" s="170">
        <v>177.87</v>
      </c>
      <c r="J10" s="170">
        <v>339.88099999999997</v>
      </c>
      <c r="K10" s="264"/>
      <c r="L10" s="170"/>
      <c r="M10" s="173">
        <v>6.0000000000000001E-3</v>
      </c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1117.9000000000001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/>
      <c r="H12" s="267"/>
      <c r="I12" s="181"/>
      <c r="J12" s="181">
        <v>220</v>
      </c>
      <c r="K12" s="267"/>
      <c r="L12" s="181"/>
      <c r="M12" s="184">
        <v>0.3</v>
      </c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30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/>
      <c r="J14" s="181">
        <v>47</v>
      </c>
      <c r="K14" s="267">
        <v>2360</v>
      </c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>
        <v>5</v>
      </c>
      <c r="H16" s="264"/>
      <c r="I16" s="170">
        <v>275</v>
      </c>
      <c r="J16" s="170">
        <v>1177.6309999999999</v>
      </c>
      <c r="K16" s="264">
        <v>3613.18</v>
      </c>
      <c r="L16" s="170"/>
      <c r="M16" s="173">
        <v>10.370000000000001</v>
      </c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/>
      <c r="J17" s="181">
        <v>2241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>
        <v>15</v>
      </c>
      <c r="J18" s="181"/>
      <c r="K18" s="267"/>
      <c r="L18" s="181"/>
      <c r="M18" s="184"/>
    </row>
    <row r="19" spans="2:13" x14ac:dyDescent="0.2">
      <c r="B19" s="924"/>
      <c r="C19" s="180" t="s">
        <v>59</v>
      </c>
      <c r="D19" s="266">
        <v>20000</v>
      </c>
      <c r="E19" s="267"/>
      <c r="F19" s="268">
        <v>20000</v>
      </c>
      <c r="G19" s="183"/>
      <c r="H19" s="267"/>
      <c r="I19" s="181">
        <v>40</v>
      </c>
      <c r="J19" s="181">
        <v>9.1</v>
      </c>
      <c r="K19" s="267">
        <v>2500</v>
      </c>
      <c r="L19" s="181"/>
      <c r="M19" s="184"/>
    </row>
    <row r="20" spans="2:13" x14ac:dyDescent="0.2">
      <c r="B20" s="924"/>
      <c r="C20" s="180" t="s">
        <v>60</v>
      </c>
      <c r="D20" s="266">
        <v>41725.599999999999</v>
      </c>
      <c r="E20" s="267">
        <v>5325.5999999999985</v>
      </c>
      <c r="F20" s="268">
        <v>36400</v>
      </c>
      <c r="G20" s="183"/>
      <c r="H20" s="267"/>
      <c r="I20" s="181"/>
      <c r="J20" s="181">
        <v>627.88199999999995</v>
      </c>
      <c r="K20" s="267">
        <v>23172</v>
      </c>
      <c r="L20" s="181"/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>
        <v>380</v>
      </c>
      <c r="K21" s="267">
        <v>8800</v>
      </c>
      <c r="L21" s="181"/>
      <c r="M21" s="184">
        <v>2</v>
      </c>
    </row>
    <row r="22" spans="2:13" x14ac:dyDescent="0.2">
      <c r="B22" s="924"/>
      <c r="C22" s="180" t="s">
        <v>50</v>
      </c>
      <c r="D22" s="266">
        <v>83102.19</v>
      </c>
      <c r="E22" s="267"/>
      <c r="F22" s="268">
        <v>83102.19</v>
      </c>
      <c r="G22" s="183"/>
      <c r="H22" s="267"/>
      <c r="I22" s="181"/>
      <c r="J22" s="181">
        <v>390</v>
      </c>
      <c r="K22" s="267">
        <v>28619.200000000001</v>
      </c>
      <c r="L22" s="181"/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673</v>
      </c>
      <c r="J23" s="181">
        <v>224</v>
      </c>
      <c r="K23" s="267">
        <v>11375</v>
      </c>
      <c r="L23" s="181"/>
      <c r="M23" s="184"/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250</v>
      </c>
      <c r="K24" s="267">
        <v>27900</v>
      </c>
      <c r="L24" s="181"/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>
        <v>740</v>
      </c>
      <c r="J25" s="181">
        <v>0.7</v>
      </c>
      <c r="K25" s="267">
        <v>9000</v>
      </c>
      <c r="L25" s="181"/>
      <c r="M25" s="184"/>
    </row>
    <row r="26" spans="2:13" x14ac:dyDescent="0.2">
      <c r="B26" s="924"/>
      <c r="C26" s="180" t="s">
        <v>51</v>
      </c>
      <c r="D26" s="266">
        <v>11800</v>
      </c>
      <c r="E26" s="267">
        <v>1800</v>
      </c>
      <c r="F26" s="268">
        <v>10000</v>
      </c>
      <c r="G26" s="183">
        <v>3000</v>
      </c>
      <c r="H26" s="267"/>
      <c r="I26" s="181"/>
      <c r="J26" s="181">
        <v>1510</v>
      </c>
      <c r="K26" s="267">
        <v>16500</v>
      </c>
      <c r="L26" s="181"/>
      <c r="M26" s="184"/>
    </row>
    <row r="27" spans="2:13" x14ac:dyDescent="0.2">
      <c r="B27" s="926"/>
      <c r="C27" s="187" t="s">
        <v>48</v>
      </c>
      <c r="D27" s="260"/>
      <c r="E27" s="261"/>
      <c r="F27" s="262"/>
      <c r="G27" s="167"/>
      <c r="H27" s="261"/>
      <c r="I27" s="165"/>
      <c r="J27" s="165"/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18641692.869999997</v>
      </c>
      <c r="E29" s="264">
        <v>1880695.339999998</v>
      </c>
      <c r="F29" s="265">
        <v>16760997.529999999</v>
      </c>
      <c r="G29" s="172">
        <v>182909.37</v>
      </c>
      <c r="H29" s="264"/>
      <c r="I29" s="170"/>
      <c r="J29" s="170">
        <v>14176.4</v>
      </c>
      <c r="K29" s="264">
        <v>6861579.0000000009</v>
      </c>
      <c r="L29" s="170"/>
      <c r="M29" s="173">
        <v>18</v>
      </c>
    </row>
    <row r="30" spans="2:13" ht="11.25" customHeight="1" x14ac:dyDescent="0.2">
      <c r="B30" s="924"/>
      <c r="C30" s="180" t="s">
        <v>57</v>
      </c>
      <c r="D30" s="266">
        <v>3288865</v>
      </c>
      <c r="E30" s="267">
        <v>53500</v>
      </c>
      <c r="F30" s="268">
        <v>3235365</v>
      </c>
      <c r="G30" s="183"/>
      <c r="H30" s="267"/>
      <c r="I30" s="181">
        <v>600</v>
      </c>
      <c r="J30" s="181">
        <v>400</v>
      </c>
      <c r="K30" s="267">
        <v>1348000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1185720</v>
      </c>
      <c r="E31" s="267"/>
      <c r="F31" s="268">
        <v>1185720</v>
      </c>
      <c r="G31" s="183"/>
      <c r="H31" s="267"/>
      <c r="I31" s="181"/>
      <c r="J31" s="181"/>
      <c r="K31" s="267">
        <v>357780</v>
      </c>
      <c r="L31" s="181"/>
      <c r="M31" s="184"/>
    </row>
    <row r="32" spans="2:13" x14ac:dyDescent="0.2">
      <c r="B32" s="924"/>
      <c r="C32" s="180" t="s">
        <v>59</v>
      </c>
      <c r="D32" s="266">
        <v>1050000</v>
      </c>
      <c r="E32" s="267"/>
      <c r="F32" s="268">
        <v>1050000</v>
      </c>
      <c r="G32" s="183"/>
      <c r="H32" s="267"/>
      <c r="I32" s="181"/>
      <c r="J32" s="181"/>
      <c r="K32" s="267">
        <v>480000</v>
      </c>
      <c r="L32" s="181"/>
      <c r="M32" s="184"/>
    </row>
    <row r="33" spans="2:13" x14ac:dyDescent="0.2">
      <c r="B33" s="924"/>
      <c r="C33" s="180" t="s">
        <v>60</v>
      </c>
      <c r="D33" s="266">
        <v>724600</v>
      </c>
      <c r="E33" s="267">
        <v>20000</v>
      </c>
      <c r="F33" s="268">
        <v>704600</v>
      </c>
      <c r="G33" s="183"/>
      <c r="H33" s="267"/>
      <c r="I33" s="181">
        <v>600</v>
      </c>
      <c r="J33" s="181"/>
      <c r="K33" s="267">
        <v>295000</v>
      </c>
      <c r="L33" s="181"/>
      <c r="M33" s="184"/>
    </row>
    <row r="34" spans="2:13" x14ac:dyDescent="0.2">
      <c r="B34" s="924"/>
      <c r="C34" s="180" t="s">
        <v>62</v>
      </c>
      <c r="D34" s="266">
        <v>2360000</v>
      </c>
      <c r="E34" s="267"/>
      <c r="F34" s="268">
        <v>2360000</v>
      </c>
      <c r="G34" s="183"/>
      <c r="H34" s="267"/>
      <c r="I34" s="181"/>
      <c r="J34" s="181"/>
      <c r="K34" s="267">
        <v>1063720</v>
      </c>
      <c r="L34" s="181"/>
      <c r="M34" s="184"/>
    </row>
    <row r="35" spans="2:13" x14ac:dyDescent="0.2">
      <c r="B35" s="924"/>
      <c r="C35" s="180" t="s">
        <v>50</v>
      </c>
      <c r="D35" s="266">
        <v>4430035.0999999996</v>
      </c>
      <c r="E35" s="267">
        <v>1471232.4999999995</v>
      </c>
      <c r="F35" s="268">
        <v>2958802.6</v>
      </c>
      <c r="G35" s="183">
        <v>119641.68</v>
      </c>
      <c r="H35" s="267"/>
      <c r="I35" s="181"/>
      <c r="J35" s="181">
        <v>8670</v>
      </c>
      <c r="K35" s="267">
        <v>1449972</v>
      </c>
      <c r="L35" s="181"/>
      <c r="M35" s="184"/>
    </row>
    <row r="36" spans="2:13" x14ac:dyDescent="0.2">
      <c r="B36" s="924"/>
      <c r="C36" s="180" t="s">
        <v>63</v>
      </c>
      <c r="D36" s="266">
        <v>15344116.120000001</v>
      </c>
      <c r="E36" s="267">
        <v>2794324.120000001</v>
      </c>
      <c r="F36" s="268">
        <v>12549792</v>
      </c>
      <c r="G36" s="183">
        <v>57950.19000000001</v>
      </c>
      <c r="H36" s="267"/>
      <c r="I36" s="181">
        <v>25100</v>
      </c>
      <c r="J36" s="181">
        <v>800</v>
      </c>
      <c r="K36" s="267">
        <v>5801250</v>
      </c>
      <c r="L36" s="181"/>
      <c r="M36" s="184">
        <v>19.5</v>
      </c>
    </row>
    <row r="37" spans="2:13" x14ac:dyDescent="0.2">
      <c r="B37" s="924"/>
      <c r="C37" s="180" t="s">
        <v>64</v>
      </c>
      <c r="D37" s="266">
        <v>5092656.47</v>
      </c>
      <c r="E37" s="267">
        <v>707577.37999999989</v>
      </c>
      <c r="F37" s="268">
        <v>4385079.09</v>
      </c>
      <c r="G37" s="183">
        <v>160000</v>
      </c>
      <c r="H37" s="267"/>
      <c r="I37" s="181"/>
      <c r="J37" s="181">
        <v>9575</v>
      </c>
      <c r="K37" s="267">
        <v>2038530</v>
      </c>
      <c r="L37" s="181"/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7682500</v>
      </c>
      <c r="E39" s="267"/>
      <c r="F39" s="268">
        <v>7682500</v>
      </c>
      <c r="G39" s="183"/>
      <c r="H39" s="267"/>
      <c r="I39" s="181"/>
      <c r="J39" s="181"/>
      <c r="K39" s="267">
        <v>2645500</v>
      </c>
      <c r="L39" s="181"/>
      <c r="M39" s="184"/>
    </row>
    <row r="40" spans="2:13" x14ac:dyDescent="0.2">
      <c r="B40" s="924"/>
      <c r="C40" s="180" t="s">
        <v>66</v>
      </c>
      <c r="D40" s="266">
        <v>200000</v>
      </c>
      <c r="E40" s="267"/>
      <c r="F40" s="268">
        <v>200000</v>
      </c>
      <c r="G40" s="183"/>
      <c r="H40" s="267"/>
      <c r="I40" s="181"/>
      <c r="J40" s="181"/>
      <c r="K40" s="267">
        <v>98000</v>
      </c>
      <c r="L40" s="181"/>
      <c r="M40" s="184"/>
    </row>
    <row r="41" spans="2:13" x14ac:dyDescent="0.2">
      <c r="B41" s="924"/>
      <c r="C41" s="180" t="s">
        <v>48</v>
      </c>
      <c r="D41" s="266">
        <v>5020755.16</v>
      </c>
      <c r="E41" s="267"/>
      <c r="F41" s="268">
        <v>5020755.16</v>
      </c>
      <c r="G41" s="183"/>
      <c r="H41" s="267"/>
      <c r="I41" s="181"/>
      <c r="J41" s="181"/>
      <c r="K41" s="267">
        <v>2281000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17000</v>
      </c>
      <c r="L42" s="181"/>
      <c r="M42" s="184"/>
    </row>
    <row r="43" spans="2:13" x14ac:dyDescent="0.2">
      <c r="B43" s="926"/>
      <c r="C43" s="187" t="s">
        <v>68</v>
      </c>
      <c r="D43" s="260"/>
      <c r="E43" s="261"/>
      <c r="F43" s="262"/>
      <c r="G43" s="167"/>
      <c r="H43" s="261"/>
      <c r="I43" s="165"/>
      <c r="J43" s="165"/>
      <c r="K43" s="261"/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7.5</v>
      </c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>
        <v>0.35</v>
      </c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>
        <v>150</v>
      </c>
      <c r="L47" s="181"/>
      <c r="M47" s="184"/>
    </row>
    <row r="48" spans="2:13" ht="11.25" customHeight="1" x14ac:dyDescent="0.2">
      <c r="B48" s="924"/>
      <c r="C48" s="180" t="s">
        <v>65</v>
      </c>
      <c r="D48" s="266">
        <v>3425</v>
      </c>
      <c r="E48" s="267"/>
      <c r="F48" s="268">
        <v>3425</v>
      </c>
      <c r="G48" s="183"/>
      <c r="H48" s="267"/>
      <c r="I48" s="181"/>
      <c r="J48" s="181">
        <v>300</v>
      </c>
      <c r="K48" s="267">
        <v>685</v>
      </c>
      <c r="L48" s="181"/>
      <c r="M48" s="184"/>
    </row>
    <row r="49" spans="2:13" x14ac:dyDescent="0.2">
      <c r="B49" s="924"/>
      <c r="C49" s="180" t="s">
        <v>51</v>
      </c>
      <c r="D49" s="266"/>
      <c r="E49" s="267"/>
      <c r="F49" s="268"/>
      <c r="G49" s="183"/>
      <c r="H49" s="267"/>
      <c r="I49" s="181"/>
      <c r="J49" s="181"/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>
        <v>6</v>
      </c>
      <c r="K50" s="267"/>
      <c r="L50" s="181"/>
      <c r="M50" s="184"/>
    </row>
    <row r="51" spans="2:13" x14ac:dyDescent="0.2">
      <c r="B51" s="924"/>
      <c r="C51" s="180" t="s">
        <v>73</v>
      </c>
      <c r="D51" s="266">
        <v>6000</v>
      </c>
      <c r="E51" s="267"/>
      <c r="F51" s="268">
        <v>6000</v>
      </c>
      <c r="G51" s="183"/>
      <c r="H51" s="267"/>
      <c r="I51" s="181"/>
      <c r="J51" s="181"/>
      <c r="K51" s="267">
        <v>1200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2.5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397300</v>
      </c>
      <c r="E54" s="267">
        <v>192800</v>
      </c>
      <c r="F54" s="268">
        <v>204500</v>
      </c>
      <c r="G54" s="183"/>
      <c r="H54" s="267"/>
      <c r="I54" s="181">
        <v>1400</v>
      </c>
      <c r="J54" s="181">
        <v>120</v>
      </c>
      <c r="K54" s="267">
        <v>25000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567993.27</v>
      </c>
      <c r="E55" s="267">
        <v>195042</v>
      </c>
      <c r="F55" s="268">
        <v>372951.27</v>
      </c>
      <c r="G55" s="183"/>
      <c r="H55" s="267"/>
      <c r="I55" s="181">
        <v>810</v>
      </c>
      <c r="J55" s="181">
        <v>291</v>
      </c>
      <c r="K55" s="267">
        <v>40608.300000000003</v>
      </c>
      <c r="L55" s="181"/>
      <c r="M55" s="184"/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>
        <v>0.15</v>
      </c>
      <c r="K56" s="267"/>
      <c r="L56" s="181"/>
      <c r="M56" s="184"/>
    </row>
    <row r="57" spans="2:13" x14ac:dyDescent="0.2">
      <c r="B57" s="925"/>
      <c r="C57" s="187" t="s">
        <v>73</v>
      </c>
      <c r="D57" s="260">
        <v>3000</v>
      </c>
      <c r="E57" s="261"/>
      <c r="F57" s="262">
        <v>3000</v>
      </c>
      <c r="G57" s="167"/>
      <c r="H57" s="261"/>
      <c r="I57" s="165"/>
      <c r="J57" s="165"/>
      <c r="K57" s="261">
        <v>300</v>
      </c>
      <c r="L57" s="165"/>
      <c r="M57" s="163"/>
    </row>
    <row r="58" spans="2:13" x14ac:dyDescent="0.2">
      <c r="B58" s="242" t="s">
        <v>104</v>
      </c>
      <c r="C58" s="276" t="s">
        <v>73</v>
      </c>
      <c r="D58" s="277">
        <v>53100</v>
      </c>
      <c r="E58" s="278">
        <v>53100</v>
      </c>
      <c r="F58" s="279"/>
      <c r="G58" s="203"/>
      <c r="H58" s="278"/>
      <c r="I58" s="201"/>
      <c r="J58" s="201">
        <v>59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/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>
        <v>21000</v>
      </c>
      <c r="E61" s="274"/>
      <c r="F61" s="275">
        <v>21000</v>
      </c>
      <c r="G61" s="178"/>
      <c r="H61" s="274"/>
      <c r="I61" s="176"/>
      <c r="J61" s="176"/>
      <c r="K61" s="274">
        <v>3600</v>
      </c>
      <c r="L61" s="176"/>
      <c r="M61" s="179"/>
    </row>
    <row r="62" spans="2:13" x14ac:dyDescent="0.2">
      <c r="B62" s="922"/>
      <c r="C62" s="281" t="s">
        <v>73</v>
      </c>
      <c r="D62" s="260">
        <v>6000</v>
      </c>
      <c r="E62" s="261"/>
      <c r="F62" s="262">
        <v>6000</v>
      </c>
      <c r="G62" s="167"/>
      <c r="H62" s="261"/>
      <c r="I62" s="165"/>
      <c r="J62" s="165"/>
      <c r="K62" s="261">
        <v>200</v>
      </c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>
        <v>0.7</v>
      </c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45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>
        <v>2.8</v>
      </c>
      <c r="K65" s="261"/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>
        <v>495000</v>
      </c>
      <c r="E66" s="274"/>
      <c r="F66" s="275">
        <v>495000</v>
      </c>
      <c r="G66" s="178"/>
      <c r="H66" s="274"/>
      <c r="I66" s="176"/>
      <c r="J66" s="176"/>
      <c r="K66" s="274">
        <v>55000</v>
      </c>
      <c r="L66" s="176"/>
      <c r="M66" s="179"/>
    </row>
    <row r="67" spans="2:13" ht="11.25" customHeight="1" x14ac:dyDescent="0.2">
      <c r="B67" s="924"/>
      <c r="C67" s="180" t="s">
        <v>51</v>
      </c>
      <c r="D67" s="266">
        <v>612000</v>
      </c>
      <c r="E67" s="267">
        <v>180000</v>
      </c>
      <c r="F67" s="268">
        <v>432000</v>
      </c>
      <c r="G67" s="183"/>
      <c r="H67" s="267"/>
      <c r="I67" s="181"/>
      <c r="J67" s="181">
        <v>750</v>
      </c>
      <c r="K67" s="267">
        <v>63600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2106200</v>
      </c>
      <c r="E68" s="267">
        <v>6200</v>
      </c>
      <c r="F68" s="268">
        <v>2100000</v>
      </c>
      <c r="G68" s="183"/>
      <c r="H68" s="267"/>
      <c r="I68" s="181"/>
      <c r="J68" s="181">
        <v>42.8</v>
      </c>
      <c r="K68" s="267">
        <v>233150</v>
      </c>
      <c r="L68" s="181"/>
      <c r="M68" s="184"/>
    </row>
    <row r="69" spans="2:13" x14ac:dyDescent="0.2">
      <c r="B69" s="925"/>
      <c r="C69" s="231" t="s">
        <v>48</v>
      </c>
      <c r="D69" s="282">
        <v>376701.91000000003</v>
      </c>
      <c r="E69" s="283"/>
      <c r="F69" s="284">
        <v>376701.91000000003</v>
      </c>
      <c r="G69" s="234"/>
      <c r="H69" s="283"/>
      <c r="I69" s="232"/>
      <c r="J69" s="232"/>
      <c r="K69" s="283">
        <v>51054.5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>
        <v>26356</v>
      </c>
      <c r="E70" s="287"/>
      <c r="F70" s="288">
        <v>26356</v>
      </c>
      <c r="G70" s="209"/>
      <c r="H70" s="287"/>
      <c r="I70" s="207"/>
      <c r="J70" s="207"/>
      <c r="K70" s="287">
        <v>9851</v>
      </c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>
        <v>0.3</v>
      </c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/>
      <c r="E73" s="287"/>
      <c r="F73" s="288"/>
      <c r="G73" s="209"/>
      <c r="H73" s="287"/>
      <c r="I73" s="207"/>
      <c r="J73" s="207"/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>
        <v>0.45</v>
      </c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3000</v>
      </c>
      <c r="E76" s="274"/>
      <c r="F76" s="275">
        <v>3000</v>
      </c>
      <c r="G76" s="178"/>
      <c r="H76" s="274"/>
      <c r="I76" s="176"/>
      <c r="J76" s="176"/>
      <c r="K76" s="274">
        <v>200</v>
      </c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523653.46</v>
      </c>
      <c r="E79" s="287"/>
      <c r="F79" s="288">
        <v>523653.46</v>
      </c>
      <c r="G79" s="209"/>
      <c r="H79" s="287"/>
      <c r="I79" s="207"/>
      <c r="J79" s="207"/>
      <c r="K79" s="287">
        <v>132106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>
        <v>316.79000000000002</v>
      </c>
      <c r="E81" s="287"/>
      <c r="F81" s="288">
        <v>316.79000000000002</v>
      </c>
      <c r="G81" s="209"/>
      <c r="H81" s="287"/>
      <c r="I81" s="207"/>
      <c r="J81" s="207"/>
      <c r="K81" s="287">
        <v>401</v>
      </c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1643585</v>
      </c>
      <c r="E83" s="267">
        <v>1643585</v>
      </c>
      <c r="F83" s="268"/>
      <c r="G83" s="183"/>
      <c r="H83" s="267"/>
      <c r="I83" s="181"/>
      <c r="J83" s="181">
        <v>7100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5508234</v>
      </c>
      <c r="E84" s="267">
        <v>2500000</v>
      </c>
      <c r="F84" s="268">
        <v>3008234</v>
      </c>
      <c r="G84" s="183"/>
      <c r="H84" s="267"/>
      <c r="I84" s="181"/>
      <c r="J84" s="181">
        <v>8000</v>
      </c>
      <c r="K84" s="267">
        <v>617214</v>
      </c>
      <c r="L84" s="181"/>
      <c r="M84" s="184"/>
    </row>
    <row r="85" spans="2:13" x14ac:dyDescent="0.2">
      <c r="B85" s="924"/>
      <c r="C85" s="180" t="s">
        <v>66</v>
      </c>
      <c r="D85" s="266">
        <v>9324844.8000000007</v>
      </c>
      <c r="E85" s="267">
        <v>710770</v>
      </c>
      <c r="F85" s="268">
        <v>8614074.8000000007</v>
      </c>
      <c r="G85" s="183"/>
      <c r="H85" s="267"/>
      <c r="I85" s="181"/>
      <c r="J85" s="181">
        <v>2320</v>
      </c>
      <c r="K85" s="267">
        <v>1662093</v>
      </c>
      <c r="L85" s="181"/>
      <c r="M85" s="184"/>
    </row>
    <row r="86" spans="2:13" x14ac:dyDescent="0.2">
      <c r="B86" s="924"/>
      <c r="C86" s="180" t="s">
        <v>73</v>
      </c>
      <c r="D86" s="266">
        <v>1418000</v>
      </c>
      <c r="E86" s="267">
        <v>1418000</v>
      </c>
      <c r="F86" s="268"/>
      <c r="G86" s="183"/>
      <c r="H86" s="267"/>
      <c r="I86" s="181"/>
      <c r="J86" s="181">
        <v>5245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20183002.93</v>
      </c>
      <c r="E87" s="267">
        <v>1005000</v>
      </c>
      <c r="F87" s="268">
        <v>19178002.93</v>
      </c>
      <c r="G87" s="183"/>
      <c r="H87" s="267"/>
      <c r="I87" s="181"/>
      <c r="J87" s="181">
        <v>4000</v>
      </c>
      <c r="K87" s="267">
        <v>2734313.5</v>
      </c>
      <c r="L87" s="181"/>
      <c r="M87" s="184">
        <v>0.75</v>
      </c>
    </row>
    <row r="88" spans="2:13" x14ac:dyDescent="0.2">
      <c r="B88" s="924"/>
      <c r="C88" s="180" t="s">
        <v>69</v>
      </c>
      <c r="D88" s="266">
        <v>8344083</v>
      </c>
      <c r="E88" s="267">
        <v>930000</v>
      </c>
      <c r="F88" s="268">
        <v>7414083</v>
      </c>
      <c r="G88" s="183"/>
      <c r="H88" s="267"/>
      <c r="I88" s="181"/>
      <c r="J88" s="181">
        <v>3000</v>
      </c>
      <c r="K88" s="267">
        <v>1004334</v>
      </c>
      <c r="L88" s="181"/>
      <c r="M88" s="184"/>
    </row>
    <row r="89" spans="2:13" x14ac:dyDescent="0.2">
      <c r="B89" s="925"/>
      <c r="C89" s="231" t="s">
        <v>68</v>
      </c>
      <c r="D89" s="282">
        <v>11715213.180000002</v>
      </c>
      <c r="E89" s="283"/>
      <c r="F89" s="284">
        <v>11715213.180000002</v>
      </c>
      <c r="G89" s="234"/>
      <c r="H89" s="283"/>
      <c r="I89" s="232"/>
      <c r="J89" s="232"/>
      <c r="K89" s="283">
        <v>1745823.5200000003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>
        <v>1200</v>
      </c>
      <c r="E91" s="287"/>
      <c r="F91" s="288">
        <v>1200</v>
      </c>
      <c r="G91" s="209"/>
      <c r="H91" s="287"/>
      <c r="I91" s="207"/>
      <c r="J91" s="207"/>
      <c r="K91" s="287">
        <v>120</v>
      </c>
      <c r="L91" s="207"/>
      <c r="M91" s="210"/>
    </row>
    <row r="92" spans="2:13" x14ac:dyDescent="0.2">
      <c r="B92" s="205" t="s">
        <v>105</v>
      </c>
      <c r="C92" s="285" t="s">
        <v>65</v>
      </c>
      <c r="D92" s="286">
        <v>900</v>
      </c>
      <c r="E92" s="287"/>
      <c r="F92" s="288">
        <v>900</v>
      </c>
      <c r="G92" s="209"/>
      <c r="H92" s="287"/>
      <c r="I92" s="207"/>
      <c r="J92" s="207"/>
      <c r="K92" s="287">
        <v>300</v>
      </c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/>
      <c r="E95" s="274"/>
      <c r="F95" s="275"/>
      <c r="G95" s="178"/>
      <c r="H95" s="274"/>
      <c r="I95" s="176"/>
      <c r="J95" s="176"/>
      <c r="K95" s="274"/>
      <c r="L95" s="176"/>
      <c r="M95" s="179"/>
    </row>
    <row r="96" spans="2:13" ht="11.25" customHeight="1" x14ac:dyDescent="0.2">
      <c r="B96" s="924"/>
      <c r="C96" s="180" t="s">
        <v>66</v>
      </c>
      <c r="D96" s="266">
        <v>1164095.3999999999</v>
      </c>
      <c r="E96" s="267"/>
      <c r="F96" s="268">
        <v>1164095.3999999999</v>
      </c>
      <c r="G96" s="183"/>
      <c r="H96" s="267"/>
      <c r="I96" s="181"/>
      <c r="J96" s="181"/>
      <c r="K96" s="267">
        <v>258740.99999999997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193202.39</v>
      </c>
      <c r="E97" s="267"/>
      <c r="F97" s="268">
        <v>193202.39</v>
      </c>
      <c r="G97" s="183"/>
      <c r="H97" s="267"/>
      <c r="I97" s="181"/>
      <c r="J97" s="181"/>
      <c r="K97" s="267">
        <v>40218</v>
      </c>
      <c r="L97" s="181"/>
      <c r="M97" s="184"/>
    </row>
    <row r="98" spans="2:13" x14ac:dyDescent="0.2">
      <c r="B98" s="925"/>
      <c r="C98" s="231" t="s">
        <v>69</v>
      </c>
      <c r="D98" s="282">
        <v>861700.99999999988</v>
      </c>
      <c r="E98" s="283"/>
      <c r="F98" s="284">
        <v>861700.99999999988</v>
      </c>
      <c r="G98" s="234"/>
      <c r="H98" s="283"/>
      <c r="I98" s="232"/>
      <c r="J98" s="232"/>
      <c r="K98" s="283">
        <v>190221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1900652</v>
      </c>
      <c r="E99" s="287">
        <v>660728</v>
      </c>
      <c r="F99" s="288">
        <v>1239924</v>
      </c>
      <c r="G99" s="209"/>
      <c r="H99" s="287"/>
      <c r="I99" s="207"/>
      <c r="J99" s="207">
        <v>380.20600000000002</v>
      </c>
      <c r="K99" s="287">
        <v>134443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1291.8800000000001</v>
      </c>
      <c r="E100" s="287"/>
      <c r="F100" s="288">
        <v>1291.8800000000001</v>
      </c>
      <c r="G100" s="209"/>
      <c r="H100" s="287"/>
      <c r="I100" s="207"/>
      <c r="J100" s="207"/>
      <c r="K100" s="287">
        <v>530.75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>
        <v>2000</v>
      </c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4717221</v>
      </c>
      <c r="E103" s="267">
        <v>4717221</v>
      </c>
      <c r="F103" s="268"/>
      <c r="G103" s="183"/>
      <c r="H103" s="267"/>
      <c r="I103" s="181"/>
      <c r="J103" s="181">
        <v>16600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5196400</v>
      </c>
      <c r="E104" s="267"/>
      <c r="F104" s="268">
        <v>5196400</v>
      </c>
      <c r="G104" s="183"/>
      <c r="H104" s="267"/>
      <c r="I104" s="181"/>
      <c r="J104" s="181"/>
      <c r="K104" s="267">
        <v>1350000</v>
      </c>
      <c r="L104" s="181"/>
      <c r="M104" s="184"/>
    </row>
    <row r="105" spans="2:13" x14ac:dyDescent="0.2">
      <c r="B105" s="924"/>
      <c r="C105" s="180" t="s">
        <v>66</v>
      </c>
      <c r="D105" s="266">
        <v>31411821.02</v>
      </c>
      <c r="E105" s="267">
        <v>5077899.5500000007</v>
      </c>
      <c r="F105" s="268">
        <v>26333921.469999999</v>
      </c>
      <c r="G105" s="183"/>
      <c r="H105" s="267"/>
      <c r="I105" s="181"/>
      <c r="J105" s="181">
        <v>17855</v>
      </c>
      <c r="K105" s="267">
        <v>6002693.54</v>
      </c>
      <c r="L105" s="181"/>
      <c r="M105" s="184"/>
    </row>
    <row r="106" spans="2:13" x14ac:dyDescent="0.2">
      <c r="B106" s="924"/>
      <c r="C106" s="180" t="s">
        <v>73</v>
      </c>
      <c r="D106" s="266">
        <v>4267000</v>
      </c>
      <c r="E106" s="267">
        <v>3580000</v>
      </c>
      <c r="F106" s="268">
        <v>687000</v>
      </c>
      <c r="G106" s="183"/>
      <c r="H106" s="267"/>
      <c r="I106" s="181"/>
      <c r="J106" s="181">
        <v>14587</v>
      </c>
      <c r="K106" s="267">
        <v>140000</v>
      </c>
      <c r="L106" s="181"/>
      <c r="M106" s="184"/>
    </row>
    <row r="107" spans="2:13" x14ac:dyDescent="0.2">
      <c r="B107" s="924"/>
      <c r="C107" s="180" t="s">
        <v>48</v>
      </c>
      <c r="D107" s="266">
        <v>21620197.669999998</v>
      </c>
      <c r="E107" s="267">
        <v>4520605.9499999993</v>
      </c>
      <c r="F107" s="268">
        <v>17099591.719999999</v>
      </c>
      <c r="G107" s="183"/>
      <c r="H107" s="267"/>
      <c r="I107" s="181"/>
      <c r="J107" s="181">
        <v>23665.425999999999</v>
      </c>
      <c r="K107" s="267">
        <v>3322788.5</v>
      </c>
      <c r="L107" s="181"/>
      <c r="M107" s="184"/>
    </row>
    <row r="108" spans="2:13" x14ac:dyDescent="0.2">
      <c r="B108" s="924"/>
      <c r="C108" s="180" t="s">
        <v>69</v>
      </c>
      <c r="D108" s="266">
        <v>13252193.57</v>
      </c>
      <c r="E108" s="267">
        <v>1240000</v>
      </c>
      <c r="F108" s="268">
        <v>12012193.57</v>
      </c>
      <c r="G108" s="183"/>
      <c r="H108" s="267"/>
      <c r="I108" s="181"/>
      <c r="J108" s="181">
        <v>4000</v>
      </c>
      <c r="K108" s="267">
        <v>2575943.7699999996</v>
      </c>
      <c r="L108" s="181"/>
      <c r="M108" s="184"/>
    </row>
    <row r="109" spans="2:13" x14ac:dyDescent="0.2">
      <c r="B109" s="925"/>
      <c r="C109" s="231" t="s">
        <v>68</v>
      </c>
      <c r="D109" s="282">
        <v>16853440.09</v>
      </c>
      <c r="E109" s="283"/>
      <c r="F109" s="284">
        <v>16853440.09</v>
      </c>
      <c r="G109" s="234"/>
      <c r="H109" s="283"/>
      <c r="I109" s="232"/>
      <c r="J109" s="232"/>
      <c r="K109" s="283">
        <v>3991465.6799999997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>
        <v>250</v>
      </c>
      <c r="E110" s="287"/>
      <c r="F110" s="288">
        <v>250</v>
      </c>
      <c r="G110" s="209"/>
      <c r="H110" s="287"/>
      <c r="I110" s="207"/>
      <c r="J110" s="207"/>
      <c r="K110" s="287">
        <v>100</v>
      </c>
      <c r="L110" s="207"/>
      <c r="M110" s="210"/>
    </row>
    <row r="111" spans="2:13" x14ac:dyDescent="0.2">
      <c r="B111" s="921" t="s">
        <v>128</v>
      </c>
      <c r="C111" s="280" t="s">
        <v>66</v>
      </c>
      <c r="D111" s="273">
        <v>3000</v>
      </c>
      <c r="E111" s="274">
        <v>3000</v>
      </c>
      <c r="F111" s="275"/>
      <c r="G111" s="178"/>
      <c r="H111" s="274"/>
      <c r="I111" s="176"/>
      <c r="J111" s="176">
        <v>33</v>
      </c>
      <c r="K111" s="274"/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/>
      <c r="E113" s="274"/>
      <c r="F113" s="275"/>
      <c r="G113" s="178"/>
      <c r="H113" s="274"/>
      <c r="I113" s="176"/>
      <c r="J113" s="176"/>
      <c r="K113" s="274"/>
      <c r="L113" s="176"/>
      <c r="M113" s="179"/>
    </row>
    <row r="114" spans="2:13" x14ac:dyDescent="0.2">
      <c r="B114" s="924"/>
      <c r="C114" s="180" t="s">
        <v>48</v>
      </c>
      <c r="D114" s="266"/>
      <c r="E114" s="267"/>
      <c r="F114" s="268"/>
      <c r="G114" s="183"/>
      <c r="H114" s="267"/>
      <c r="I114" s="181"/>
      <c r="J114" s="181"/>
      <c r="K114" s="267"/>
      <c r="L114" s="181"/>
      <c r="M114" s="184"/>
    </row>
    <row r="115" spans="2:13" x14ac:dyDescent="0.2">
      <c r="B115" s="925"/>
      <c r="C115" s="231" t="s">
        <v>69</v>
      </c>
      <c r="D115" s="282">
        <v>36534767</v>
      </c>
      <c r="E115" s="283"/>
      <c r="F115" s="284">
        <v>36534767</v>
      </c>
      <c r="G115" s="234"/>
      <c r="H115" s="283"/>
      <c r="I115" s="232"/>
      <c r="J115" s="232"/>
      <c r="K115" s="283">
        <v>2571616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432472.4</v>
      </c>
      <c r="E122" s="274">
        <v>70933</v>
      </c>
      <c r="F122" s="275">
        <v>361539.4</v>
      </c>
      <c r="G122" s="178"/>
      <c r="H122" s="274"/>
      <c r="I122" s="176">
        <v>84.16</v>
      </c>
      <c r="J122" s="176"/>
      <c r="K122" s="274">
        <v>30255.3</v>
      </c>
      <c r="L122" s="176"/>
      <c r="M122" s="179"/>
    </row>
    <row r="123" spans="2:13" x14ac:dyDescent="0.2">
      <c r="B123" s="924"/>
      <c r="C123" s="180" t="s">
        <v>73</v>
      </c>
      <c r="D123" s="266">
        <v>1900</v>
      </c>
      <c r="E123" s="267"/>
      <c r="F123" s="268">
        <v>1900</v>
      </c>
      <c r="G123" s="183"/>
      <c r="H123" s="267"/>
      <c r="I123" s="181"/>
      <c r="J123" s="181"/>
      <c r="K123" s="267">
        <v>2000</v>
      </c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6127235.2999999989</v>
      </c>
      <c r="E125" s="287">
        <v>5999999.9999999991</v>
      </c>
      <c r="F125" s="288">
        <v>127235.29999999999</v>
      </c>
      <c r="G125" s="209"/>
      <c r="H125" s="287"/>
      <c r="I125" s="207"/>
      <c r="J125" s="207">
        <v>8000</v>
      </c>
      <c r="K125" s="287">
        <v>10780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49069393.240000002</v>
      </c>
      <c r="E126" s="274">
        <v>4616402.7399999946</v>
      </c>
      <c r="F126" s="275">
        <v>44452990.500000007</v>
      </c>
      <c r="G126" s="178"/>
      <c r="H126" s="274"/>
      <c r="I126" s="176">
        <v>2521.66</v>
      </c>
      <c r="J126" s="176">
        <v>1566.2240000000002</v>
      </c>
      <c r="K126" s="274">
        <v>5873557</v>
      </c>
      <c r="L126" s="176"/>
      <c r="M126" s="179"/>
    </row>
    <row r="127" spans="2:13" ht="11.25" customHeight="1" x14ac:dyDescent="0.2">
      <c r="B127" s="924"/>
      <c r="C127" s="180" t="s">
        <v>57</v>
      </c>
      <c r="D127" s="266">
        <v>463460</v>
      </c>
      <c r="E127" s="267"/>
      <c r="F127" s="268">
        <v>463460</v>
      </c>
      <c r="G127" s="183"/>
      <c r="H127" s="267"/>
      <c r="I127" s="181"/>
      <c r="J127" s="181"/>
      <c r="K127" s="267">
        <v>97825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1242575</v>
      </c>
      <c r="E128" s="267">
        <v>44075</v>
      </c>
      <c r="F128" s="268">
        <v>1198500</v>
      </c>
      <c r="G128" s="183"/>
      <c r="H128" s="267"/>
      <c r="I128" s="181"/>
      <c r="J128" s="181">
        <v>40</v>
      </c>
      <c r="K128" s="267">
        <v>141000</v>
      </c>
      <c r="L128" s="181"/>
      <c r="M128" s="184"/>
    </row>
    <row r="129" spans="2:13" x14ac:dyDescent="0.2">
      <c r="B129" s="924"/>
      <c r="C129" s="180" t="s">
        <v>59</v>
      </c>
      <c r="D129" s="266">
        <v>2453680</v>
      </c>
      <c r="E129" s="267"/>
      <c r="F129" s="268">
        <v>2453680</v>
      </c>
      <c r="G129" s="183"/>
      <c r="H129" s="267"/>
      <c r="I129" s="181"/>
      <c r="J129" s="181"/>
      <c r="K129" s="267">
        <v>306710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>
        <v>254.8</v>
      </c>
      <c r="E133" s="287"/>
      <c r="F133" s="288">
        <v>254.8</v>
      </c>
      <c r="G133" s="209"/>
      <c r="H133" s="300"/>
      <c r="I133" s="301"/>
      <c r="J133" s="301"/>
      <c r="K133" s="300">
        <v>98</v>
      </c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333069181.61000001</v>
      </c>
      <c r="E134" s="303">
        <v>48403117.180000007</v>
      </c>
      <c r="F134" s="304">
        <v>284666064.43000001</v>
      </c>
      <c r="G134" s="305">
        <v>660216.24</v>
      </c>
      <c r="H134" s="306"/>
      <c r="I134" s="307">
        <v>33066.689999999995</v>
      </c>
      <c r="J134" s="307">
        <v>160176.9</v>
      </c>
      <c r="K134" s="303">
        <v>60417460.739999987</v>
      </c>
      <c r="L134" s="308"/>
      <c r="M134" s="309">
        <v>50.925999999999995</v>
      </c>
    </row>
    <row r="135" spans="2:13" ht="14.25" thickTop="1" thickBot="1" x14ac:dyDescent="0.25">
      <c r="B135" s="919" t="s">
        <v>101</v>
      </c>
      <c r="C135" s="920"/>
      <c r="D135" s="310">
        <v>485780221.04999995</v>
      </c>
      <c r="E135" s="311">
        <v>50137584.50999999</v>
      </c>
      <c r="F135" s="312">
        <v>435642636.53999996</v>
      </c>
      <c r="G135" s="313">
        <v>660216.24</v>
      </c>
      <c r="H135" s="314"/>
      <c r="I135" s="315">
        <v>33161.689999999995</v>
      </c>
      <c r="J135" s="315">
        <v>385159.59099999996</v>
      </c>
      <c r="K135" s="311">
        <v>295106515.53102213</v>
      </c>
      <c r="L135" s="316"/>
      <c r="M135" s="317">
        <v>57.739999999999995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139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1344000</v>
      </c>
      <c r="E6" s="261">
        <v>1344000</v>
      </c>
      <c r="F6" s="262"/>
      <c r="G6" s="167">
        <v>85000</v>
      </c>
      <c r="H6" s="261"/>
      <c r="I6" s="165"/>
      <c r="J6" s="165"/>
      <c r="K6" s="261"/>
      <c r="L6" s="165"/>
      <c r="M6" s="163">
        <v>0.79200000000000004</v>
      </c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214000</v>
      </c>
      <c r="E8" s="267">
        <v>150000</v>
      </c>
      <c r="F8" s="268">
        <v>64000</v>
      </c>
      <c r="G8" s="183">
        <v>27000</v>
      </c>
      <c r="H8" s="267"/>
      <c r="I8" s="181"/>
      <c r="J8" s="181"/>
      <c r="K8" s="267">
        <v>8000</v>
      </c>
      <c r="L8" s="181"/>
      <c r="M8" s="184"/>
    </row>
    <row r="9" spans="2:18" x14ac:dyDescent="0.2">
      <c r="B9" s="926"/>
      <c r="C9" s="187" t="s">
        <v>48</v>
      </c>
      <c r="D9" s="260">
        <v>43500</v>
      </c>
      <c r="E9" s="261">
        <v>43500</v>
      </c>
      <c r="F9" s="262"/>
      <c r="G9" s="167">
        <v>4500</v>
      </c>
      <c r="H9" s="261"/>
      <c r="I9" s="165"/>
      <c r="J9" s="165"/>
      <c r="K9" s="261"/>
      <c r="L9" s="165"/>
      <c r="M9" s="163">
        <v>8.0000000000000002E-3</v>
      </c>
    </row>
    <row r="10" spans="2:18" ht="12" customHeight="1" x14ac:dyDescent="0.2">
      <c r="B10" s="923" t="s">
        <v>55</v>
      </c>
      <c r="C10" s="168" t="s">
        <v>56</v>
      </c>
      <c r="D10" s="263"/>
      <c r="E10" s="264"/>
      <c r="F10" s="265"/>
      <c r="G10" s="172">
        <v>17.43</v>
      </c>
      <c r="H10" s="264"/>
      <c r="I10" s="170"/>
      <c r="J10" s="170">
        <v>156.11599999999999</v>
      </c>
      <c r="K10" s="264"/>
      <c r="L10" s="170"/>
      <c r="M10" s="173"/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>
        <v>1315</v>
      </c>
      <c r="J11" s="181"/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/>
      <c r="H12" s="267"/>
      <c r="I12" s="181"/>
      <c r="J12" s="181">
        <v>400</v>
      </c>
      <c r="K12" s="267"/>
      <c r="L12" s="181"/>
      <c r="M12" s="184">
        <v>0.3</v>
      </c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25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>
        <v>90</v>
      </c>
      <c r="J14" s="181">
        <v>70</v>
      </c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>
        <v>1062.5</v>
      </c>
      <c r="E16" s="264">
        <v>1062.5</v>
      </c>
      <c r="F16" s="265"/>
      <c r="G16" s="172">
        <v>500</v>
      </c>
      <c r="H16" s="264"/>
      <c r="I16" s="170">
        <v>1507.37</v>
      </c>
      <c r="J16" s="170">
        <v>706.18700000000001</v>
      </c>
      <c r="K16" s="264">
        <v>4264.2</v>
      </c>
      <c r="L16" s="170"/>
      <c r="M16" s="173">
        <v>11.92</v>
      </c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>
        <v>700</v>
      </c>
      <c r="J17" s="181">
        <v>481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/>
      <c r="J18" s="181">
        <v>15</v>
      </c>
      <c r="K18" s="267"/>
      <c r="L18" s="181"/>
      <c r="M18" s="184">
        <v>0.1</v>
      </c>
    </row>
    <row r="19" spans="2:13" x14ac:dyDescent="0.2">
      <c r="B19" s="924"/>
      <c r="C19" s="180" t="s">
        <v>59</v>
      </c>
      <c r="D19" s="266">
        <v>20000</v>
      </c>
      <c r="E19" s="267"/>
      <c r="F19" s="268">
        <v>20000</v>
      </c>
      <c r="G19" s="183"/>
      <c r="H19" s="267"/>
      <c r="I19" s="181">
        <v>30.9</v>
      </c>
      <c r="J19" s="181">
        <v>9.1</v>
      </c>
      <c r="K19" s="267">
        <v>2500</v>
      </c>
      <c r="L19" s="181"/>
      <c r="M19" s="184"/>
    </row>
    <row r="20" spans="2:13" x14ac:dyDescent="0.2">
      <c r="B20" s="924"/>
      <c r="C20" s="180" t="s">
        <v>60</v>
      </c>
      <c r="D20" s="266">
        <v>27741.25</v>
      </c>
      <c r="E20" s="267">
        <v>2741.25</v>
      </c>
      <c r="F20" s="268">
        <v>25000</v>
      </c>
      <c r="G20" s="183"/>
      <c r="H20" s="267"/>
      <c r="I20" s="181">
        <v>60</v>
      </c>
      <c r="J20" s="181">
        <v>697</v>
      </c>
      <c r="K20" s="267">
        <v>44050</v>
      </c>
      <c r="L20" s="181"/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>
        <v>50</v>
      </c>
      <c r="H21" s="267"/>
      <c r="I21" s="181"/>
      <c r="J21" s="181">
        <v>648</v>
      </c>
      <c r="K21" s="267">
        <v>5500</v>
      </c>
      <c r="L21" s="181"/>
      <c r="M21" s="184">
        <v>20</v>
      </c>
    </row>
    <row r="22" spans="2:13" x14ac:dyDescent="0.2">
      <c r="B22" s="924"/>
      <c r="C22" s="180" t="s">
        <v>50</v>
      </c>
      <c r="D22" s="266">
        <v>82630.25</v>
      </c>
      <c r="E22" s="267"/>
      <c r="F22" s="268">
        <v>82630.25</v>
      </c>
      <c r="G22" s="183"/>
      <c r="H22" s="267"/>
      <c r="I22" s="181"/>
      <c r="J22" s="181">
        <v>6</v>
      </c>
      <c r="K22" s="267">
        <v>39354</v>
      </c>
      <c r="L22" s="181"/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740</v>
      </c>
      <c r="J23" s="181">
        <v>150</v>
      </c>
      <c r="K23" s="267">
        <v>11000</v>
      </c>
      <c r="L23" s="181"/>
      <c r="M23" s="184">
        <v>6.9</v>
      </c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236</v>
      </c>
      <c r="K24" s="267">
        <v>16300</v>
      </c>
      <c r="L24" s="181"/>
      <c r="M24" s="184"/>
    </row>
    <row r="25" spans="2:13" x14ac:dyDescent="0.2">
      <c r="B25" s="924"/>
      <c r="C25" s="180" t="s">
        <v>65</v>
      </c>
      <c r="D25" s="266">
        <v>167250</v>
      </c>
      <c r="E25" s="267">
        <v>132000</v>
      </c>
      <c r="F25" s="268">
        <v>35250</v>
      </c>
      <c r="G25" s="183"/>
      <c r="H25" s="267"/>
      <c r="I25" s="181">
        <v>740</v>
      </c>
      <c r="J25" s="181"/>
      <c r="K25" s="267">
        <v>7500</v>
      </c>
      <c r="L25" s="181"/>
      <c r="M25" s="184"/>
    </row>
    <row r="26" spans="2:13" x14ac:dyDescent="0.2">
      <c r="B26" s="924"/>
      <c r="C26" s="180" t="s">
        <v>51</v>
      </c>
      <c r="D26" s="266">
        <v>22032.639999999999</v>
      </c>
      <c r="E26" s="267">
        <v>1593.75</v>
      </c>
      <c r="F26" s="268">
        <v>20438.89</v>
      </c>
      <c r="G26" s="183"/>
      <c r="H26" s="267"/>
      <c r="I26" s="181"/>
      <c r="J26" s="181">
        <v>15</v>
      </c>
      <c r="K26" s="267">
        <v>41000</v>
      </c>
      <c r="L26" s="181"/>
      <c r="M26" s="184"/>
    </row>
    <row r="27" spans="2:13" x14ac:dyDescent="0.2">
      <c r="B27" s="926"/>
      <c r="C27" s="187" t="s">
        <v>48</v>
      </c>
      <c r="D27" s="260">
        <v>2000</v>
      </c>
      <c r="E27" s="261"/>
      <c r="F27" s="262">
        <v>2000</v>
      </c>
      <c r="G27" s="167"/>
      <c r="H27" s="261"/>
      <c r="I27" s="165"/>
      <c r="J27" s="165"/>
      <c r="K27" s="261">
        <v>1000</v>
      </c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23907199.429999996</v>
      </c>
      <c r="E29" s="264">
        <v>1668026.1600000001</v>
      </c>
      <c r="F29" s="265">
        <v>22239173.269999996</v>
      </c>
      <c r="G29" s="172">
        <v>191800</v>
      </c>
      <c r="H29" s="264"/>
      <c r="I29" s="170"/>
      <c r="J29" s="170">
        <v>10087</v>
      </c>
      <c r="K29" s="264">
        <v>8780615</v>
      </c>
      <c r="L29" s="170"/>
      <c r="M29" s="173">
        <v>17</v>
      </c>
    </row>
    <row r="30" spans="2:13" ht="11.25" customHeight="1" x14ac:dyDescent="0.2">
      <c r="B30" s="924"/>
      <c r="C30" s="180" t="s">
        <v>57</v>
      </c>
      <c r="D30" s="266">
        <v>2684226.6399999997</v>
      </c>
      <c r="E30" s="267">
        <v>38000</v>
      </c>
      <c r="F30" s="268">
        <v>2646226.6399999997</v>
      </c>
      <c r="G30" s="183"/>
      <c r="H30" s="267"/>
      <c r="I30" s="181">
        <v>400</v>
      </c>
      <c r="J30" s="181">
        <v>400</v>
      </c>
      <c r="K30" s="267">
        <v>1235910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775450</v>
      </c>
      <c r="E31" s="267"/>
      <c r="F31" s="268">
        <v>775450</v>
      </c>
      <c r="G31" s="183"/>
      <c r="H31" s="267"/>
      <c r="I31" s="181"/>
      <c r="J31" s="181"/>
      <c r="K31" s="267">
        <v>391500</v>
      </c>
      <c r="L31" s="181"/>
      <c r="M31" s="184"/>
    </row>
    <row r="32" spans="2:13" x14ac:dyDescent="0.2">
      <c r="B32" s="924"/>
      <c r="C32" s="180" t="s">
        <v>59</v>
      </c>
      <c r="D32" s="266">
        <v>938000</v>
      </c>
      <c r="E32" s="267"/>
      <c r="F32" s="268">
        <v>938000</v>
      </c>
      <c r="G32" s="183"/>
      <c r="H32" s="267"/>
      <c r="I32" s="181"/>
      <c r="J32" s="181"/>
      <c r="K32" s="267">
        <v>380000</v>
      </c>
      <c r="L32" s="181"/>
      <c r="M32" s="184"/>
    </row>
    <row r="33" spans="2:13" x14ac:dyDescent="0.2">
      <c r="B33" s="924"/>
      <c r="C33" s="180" t="s">
        <v>60</v>
      </c>
      <c r="D33" s="266">
        <v>608800</v>
      </c>
      <c r="E33" s="267"/>
      <c r="F33" s="268">
        <v>608800</v>
      </c>
      <c r="G33" s="183"/>
      <c r="H33" s="267"/>
      <c r="I33" s="181"/>
      <c r="J33" s="181"/>
      <c r="K33" s="267">
        <v>262000</v>
      </c>
      <c r="L33" s="181"/>
      <c r="M33" s="184"/>
    </row>
    <row r="34" spans="2:13" x14ac:dyDescent="0.2">
      <c r="B34" s="924"/>
      <c r="C34" s="180" t="s">
        <v>62</v>
      </c>
      <c r="D34" s="266">
        <v>1490000</v>
      </c>
      <c r="E34" s="267"/>
      <c r="F34" s="268">
        <v>1490000</v>
      </c>
      <c r="G34" s="183"/>
      <c r="H34" s="267"/>
      <c r="I34" s="181"/>
      <c r="J34" s="181"/>
      <c r="K34" s="267">
        <v>717500</v>
      </c>
      <c r="L34" s="181"/>
      <c r="M34" s="184"/>
    </row>
    <row r="35" spans="2:13" x14ac:dyDescent="0.2">
      <c r="B35" s="924"/>
      <c r="C35" s="180" t="s">
        <v>50</v>
      </c>
      <c r="D35" s="266">
        <v>5011855.2</v>
      </c>
      <c r="E35" s="267">
        <v>1467300</v>
      </c>
      <c r="F35" s="268">
        <v>3544555.2</v>
      </c>
      <c r="G35" s="183">
        <v>110100</v>
      </c>
      <c r="H35" s="267"/>
      <c r="I35" s="181"/>
      <c r="J35" s="181">
        <v>7480</v>
      </c>
      <c r="K35" s="267">
        <v>1526182</v>
      </c>
      <c r="L35" s="181"/>
      <c r="M35" s="184"/>
    </row>
    <row r="36" spans="2:13" x14ac:dyDescent="0.2">
      <c r="B36" s="924"/>
      <c r="C36" s="180" t="s">
        <v>63</v>
      </c>
      <c r="D36" s="266">
        <v>13558163</v>
      </c>
      <c r="E36" s="267">
        <v>1419763</v>
      </c>
      <c r="F36" s="268">
        <v>12138400</v>
      </c>
      <c r="G36" s="183">
        <v>70200</v>
      </c>
      <c r="H36" s="267"/>
      <c r="I36" s="181"/>
      <c r="J36" s="181">
        <v>16489.55</v>
      </c>
      <c r="K36" s="267">
        <v>5721540</v>
      </c>
      <c r="L36" s="181"/>
      <c r="M36" s="184">
        <v>14.5</v>
      </c>
    </row>
    <row r="37" spans="2:13" x14ac:dyDescent="0.2">
      <c r="B37" s="924"/>
      <c r="C37" s="180" t="s">
        <v>64</v>
      </c>
      <c r="D37" s="266">
        <v>6195100</v>
      </c>
      <c r="E37" s="267">
        <v>492500</v>
      </c>
      <c r="F37" s="268">
        <v>5702600</v>
      </c>
      <c r="G37" s="183">
        <v>60000</v>
      </c>
      <c r="H37" s="267"/>
      <c r="I37" s="181"/>
      <c r="J37" s="181">
        <v>7775.6</v>
      </c>
      <c r="K37" s="267">
        <v>2442600</v>
      </c>
      <c r="L37" s="181"/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4678880.71</v>
      </c>
      <c r="E39" s="267"/>
      <c r="F39" s="268">
        <v>4678880.71</v>
      </c>
      <c r="G39" s="183"/>
      <c r="H39" s="267"/>
      <c r="I39" s="181"/>
      <c r="J39" s="181"/>
      <c r="K39" s="267">
        <v>2103000</v>
      </c>
      <c r="L39" s="181"/>
      <c r="M39" s="184"/>
    </row>
    <row r="40" spans="2:13" x14ac:dyDescent="0.2">
      <c r="B40" s="924"/>
      <c r="C40" s="180" t="s">
        <v>66</v>
      </c>
      <c r="D40" s="266">
        <v>240000</v>
      </c>
      <c r="E40" s="267"/>
      <c r="F40" s="268">
        <v>240000</v>
      </c>
      <c r="G40" s="183"/>
      <c r="H40" s="267"/>
      <c r="I40" s="181"/>
      <c r="J40" s="181"/>
      <c r="K40" s="267">
        <v>160000</v>
      </c>
      <c r="L40" s="181"/>
      <c r="M40" s="184"/>
    </row>
    <row r="41" spans="2:13" x14ac:dyDescent="0.2">
      <c r="B41" s="924"/>
      <c r="C41" s="180" t="s">
        <v>48</v>
      </c>
      <c r="D41" s="266">
        <v>5344000</v>
      </c>
      <c r="E41" s="267"/>
      <c r="F41" s="268">
        <v>5344000</v>
      </c>
      <c r="G41" s="183"/>
      <c r="H41" s="267"/>
      <c r="I41" s="181"/>
      <c r="J41" s="181"/>
      <c r="K41" s="267">
        <v>2236180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/>
      <c r="L42" s="181"/>
      <c r="M42" s="184"/>
    </row>
    <row r="43" spans="2:13" x14ac:dyDescent="0.2">
      <c r="B43" s="926"/>
      <c r="C43" s="187" t="s">
        <v>68</v>
      </c>
      <c r="D43" s="260"/>
      <c r="E43" s="261"/>
      <c r="F43" s="262"/>
      <c r="G43" s="167"/>
      <c r="H43" s="261"/>
      <c r="I43" s="165"/>
      <c r="J43" s="165"/>
      <c r="K43" s="261"/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0.52</v>
      </c>
      <c r="K44" s="271"/>
      <c r="L44" s="191"/>
      <c r="M44" s="194">
        <v>1.8</v>
      </c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>
        <v>2.1</v>
      </c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20650</v>
      </c>
      <c r="E48" s="267">
        <v>18000</v>
      </c>
      <c r="F48" s="268">
        <v>2650</v>
      </c>
      <c r="G48" s="183"/>
      <c r="H48" s="267"/>
      <c r="I48" s="181">
        <v>175</v>
      </c>
      <c r="J48" s="181">
        <v>300</v>
      </c>
      <c r="K48" s="267">
        <v>530</v>
      </c>
      <c r="L48" s="181"/>
      <c r="M48" s="184">
        <v>0.1</v>
      </c>
    </row>
    <row r="49" spans="2:13" x14ac:dyDescent="0.2">
      <c r="B49" s="924"/>
      <c r="C49" s="180" t="s">
        <v>51</v>
      </c>
      <c r="D49" s="266"/>
      <c r="E49" s="267"/>
      <c r="F49" s="268"/>
      <c r="G49" s="183"/>
      <c r="H49" s="267"/>
      <c r="I49" s="181"/>
      <c r="J49" s="181"/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>
        <v>50</v>
      </c>
      <c r="K50" s="267"/>
      <c r="L50" s="181"/>
      <c r="M50" s="184"/>
    </row>
    <row r="51" spans="2:13" x14ac:dyDescent="0.2">
      <c r="B51" s="924"/>
      <c r="C51" s="180" t="s">
        <v>73</v>
      </c>
      <c r="D51" s="266">
        <v>6000</v>
      </c>
      <c r="E51" s="267"/>
      <c r="F51" s="268">
        <v>6000</v>
      </c>
      <c r="G51" s="183"/>
      <c r="H51" s="267"/>
      <c r="I51" s="181"/>
      <c r="J51" s="181"/>
      <c r="K51" s="267">
        <v>1200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1.75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378007.5</v>
      </c>
      <c r="E54" s="267">
        <v>161507.5</v>
      </c>
      <c r="F54" s="268">
        <v>216500</v>
      </c>
      <c r="G54" s="183"/>
      <c r="H54" s="267"/>
      <c r="I54" s="181"/>
      <c r="J54" s="181">
        <v>1041</v>
      </c>
      <c r="K54" s="267">
        <v>25000</v>
      </c>
      <c r="L54" s="181"/>
      <c r="M54" s="184">
        <v>0.25</v>
      </c>
    </row>
    <row r="55" spans="2:13" ht="11.25" customHeight="1" x14ac:dyDescent="0.2">
      <c r="B55" s="924"/>
      <c r="C55" s="180" t="s">
        <v>65</v>
      </c>
      <c r="D55" s="266">
        <v>594480.47</v>
      </c>
      <c r="E55" s="267">
        <v>279658.49999999994</v>
      </c>
      <c r="F55" s="268">
        <v>314821.97000000003</v>
      </c>
      <c r="G55" s="183"/>
      <c r="H55" s="267"/>
      <c r="I55" s="181">
        <v>2545</v>
      </c>
      <c r="J55" s="181">
        <v>316.8</v>
      </c>
      <c r="K55" s="267">
        <v>47544.450000000004</v>
      </c>
      <c r="L55" s="181"/>
      <c r="M55" s="184">
        <v>2.3199999999999998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>
        <v>3000</v>
      </c>
      <c r="E57" s="261"/>
      <c r="F57" s="262">
        <v>3000</v>
      </c>
      <c r="G57" s="167"/>
      <c r="H57" s="261"/>
      <c r="I57" s="165"/>
      <c r="J57" s="165"/>
      <c r="K57" s="261">
        <v>66.599999999999994</v>
      </c>
      <c r="L57" s="165"/>
      <c r="M57" s="163"/>
    </row>
    <row r="58" spans="2:13" x14ac:dyDescent="0.2">
      <c r="B58" s="242" t="s">
        <v>104</v>
      </c>
      <c r="C58" s="276" t="s">
        <v>73</v>
      </c>
      <c r="D58" s="277">
        <v>53100</v>
      </c>
      <c r="E58" s="278">
        <v>53100</v>
      </c>
      <c r="F58" s="279"/>
      <c r="G58" s="203"/>
      <c r="H58" s="278"/>
      <c r="I58" s="201"/>
      <c r="J58" s="201">
        <v>59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>
        <v>0.68700000000000006</v>
      </c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>
        <v>21000</v>
      </c>
      <c r="E61" s="274"/>
      <c r="F61" s="275">
        <v>21000</v>
      </c>
      <c r="G61" s="178"/>
      <c r="H61" s="274"/>
      <c r="I61" s="176"/>
      <c r="J61" s="176"/>
      <c r="K61" s="274">
        <v>3600</v>
      </c>
      <c r="L61" s="176"/>
      <c r="M61" s="179"/>
    </row>
    <row r="62" spans="2:13" x14ac:dyDescent="0.2">
      <c r="B62" s="922"/>
      <c r="C62" s="281" t="s">
        <v>73</v>
      </c>
      <c r="D62" s="260">
        <v>6000</v>
      </c>
      <c r="E62" s="261"/>
      <c r="F62" s="262">
        <v>6000</v>
      </c>
      <c r="G62" s="167"/>
      <c r="H62" s="261"/>
      <c r="I62" s="165"/>
      <c r="J62" s="165"/>
      <c r="K62" s="261">
        <v>200</v>
      </c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>
        <v>0.8</v>
      </c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>
        <v>33.25</v>
      </c>
      <c r="K64" s="267"/>
      <c r="L64" s="181"/>
      <c r="M64" s="184">
        <v>0.2</v>
      </c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>
        <v>35</v>
      </c>
      <c r="K65" s="261"/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/>
      <c r="E66" s="274"/>
      <c r="F66" s="275"/>
      <c r="G66" s="178"/>
      <c r="H66" s="274"/>
      <c r="I66" s="176"/>
      <c r="J66" s="176"/>
      <c r="K66" s="274"/>
      <c r="L66" s="176"/>
      <c r="M66" s="179"/>
    </row>
    <row r="67" spans="2:13" ht="11.25" customHeight="1" x14ac:dyDescent="0.2">
      <c r="B67" s="924"/>
      <c r="C67" s="180" t="s">
        <v>51</v>
      </c>
      <c r="D67" s="266">
        <v>612000</v>
      </c>
      <c r="E67" s="267">
        <v>180000</v>
      </c>
      <c r="F67" s="268">
        <v>432000</v>
      </c>
      <c r="G67" s="183"/>
      <c r="H67" s="267"/>
      <c r="I67" s="181"/>
      <c r="J67" s="181">
        <v>750</v>
      </c>
      <c r="K67" s="267">
        <v>63600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2684035</v>
      </c>
      <c r="E68" s="267">
        <v>66260</v>
      </c>
      <c r="F68" s="268">
        <v>2617775</v>
      </c>
      <c r="G68" s="183"/>
      <c r="H68" s="267"/>
      <c r="I68" s="181"/>
      <c r="J68" s="181">
        <v>576.69999999999993</v>
      </c>
      <c r="K68" s="267">
        <v>301470</v>
      </c>
      <c r="L68" s="181"/>
      <c r="M68" s="184"/>
    </row>
    <row r="69" spans="2:13" x14ac:dyDescent="0.2">
      <c r="B69" s="925"/>
      <c r="C69" s="231" t="s">
        <v>48</v>
      </c>
      <c r="D69" s="282">
        <v>275795.19999999995</v>
      </c>
      <c r="E69" s="283"/>
      <c r="F69" s="284">
        <v>275795.19999999995</v>
      </c>
      <c r="G69" s="234"/>
      <c r="H69" s="283"/>
      <c r="I69" s="232"/>
      <c r="J69" s="232"/>
      <c r="K69" s="283">
        <v>61855.399999999994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>
        <v>456.64</v>
      </c>
      <c r="E70" s="287">
        <v>156.19</v>
      </c>
      <c r="F70" s="288">
        <v>300.45</v>
      </c>
      <c r="G70" s="209"/>
      <c r="H70" s="287"/>
      <c r="I70" s="207"/>
      <c r="J70" s="207">
        <v>0.34699999999999998</v>
      </c>
      <c r="K70" s="287">
        <v>152</v>
      </c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>
        <v>2</v>
      </c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>
        <v>15</v>
      </c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>
        <v>4500</v>
      </c>
      <c r="E73" s="287">
        <v>4500</v>
      </c>
      <c r="F73" s="288"/>
      <c r="G73" s="209"/>
      <c r="H73" s="287"/>
      <c r="I73" s="207"/>
      <c r="J73" s="207">
        <v>9</v>
      </c>
      <c r="K73" s="287"/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>
        <v>12</v>
      </c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3000</v>
      </c>
      <c r="E76" s="274"/>
      <c r="F76" s="275">
        <v>3000</v>
      </c>
      <c r="G76" s="178"/>
      <c r="H76" s="274"/>
      <c r="I76" s="176"/>
      <c r="J76" s="176"/>
      <c r="K76" s="274">
        <v>200</v>
      </c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404037.12</v>
      </c>
      <c r="E79" s="287"/>
      <c r="F79" s="288">
        <v>404037.12</v>
      </c>
      <c r="G79" s="209"/>
      <c r="H79" s="287"/>
      <c r="I79" s="207"/>
      <c r="J79" s="207"/>
      <c r="K79" s="287">
        <v>106982.8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/>
      <c r="E81" s="287"/>
      <c r="F81" s="288"/>
      <c r="G81" s="209"/>
      <c r="H81" s="287"/>
      <c r="I81" s="207"/>
      <c r="J81" s="207"/>
      <c r="K81" s="287"/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1476808</v>
      </c>
      <c r="E83" s="267">
        <v>1476808</v>
      </c>
      <c r="F83" s="268"/>
      <c r="G83" s="183"/>
      <c r="H83" s="267"/>
      <c r="I83" s="181"/>
      <c r="J83" s="181">
        <v>6500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9736765.3200000003</v>
      </c>
      <c r="E84" s="267">
        <v>2310000</v>
      </c>
      <c r="F84" s="268">
        <v>7426765.3200000003</v>
      </c>
      <c r="G84" s="183"/>
      <c r="H84" s="267"/>
      <c r="I84" s="181"/>
      <c r="J84" s="181">
        <v>7000</v>
      </c>
      <c r="K84" s="267">
        <v>1417804</v>
      </c>
      <c r="L84" s="181"/>
      <c r="M84" s="184"/>
    </row>
    <row r="85" spans="2:13" x14ac:dyDescent="0.2">
      <c r="B85" s="924"/>
      <c r="C85" s="180" t="s">
        <v>66</v>
      </c>
      <c r="D85" s="266">
        <v>3494531</v>
      </c>
      <c r="E85" s="267">
        <v>470000</v>
      </c>
      <c r="F85" s="268">
        <v>3024531</v>
      </c>
      <c r="G85" s="183"/>
      <c r="H85" s="267"/>
      <c r="I85" s="181"/>
      <c r="J85" s="181">
        <v>1200</v>
      </c>
      <c r="K85" s="267">
        <v>589822</v>
      </c>
      <c r="L85" s="181"/>
      <c r="M85" s="184"/>
    </row>
    <row r="86" spans="2:13" x14ac:dyDescent="0.2">
      <c r="B86" s="924"/>
      <c r="C86" s="180" t="s">
        <v>73</v>
      </c>
      <c r="D86" s="266">
        <v>1600000</v>
      </c>
      <c r="E86" s="267">
        <v>1600000</v>
      </c>
      <c r="F86" s="268"/>
      <c r="G86" s="183"/>
      <c r="H86" s="267"/>
      <c r="I86" s="181"/>
      <c r="J86" s="181">
        <v>5000</v>
      </c>
      <c r="K86" s="267"/>
      <c r="L86" s="181"/>
      <c r="M86" s="184"/>
    </row>
    <row r="87" spans="2:13" x14ac:dyDescent="0.2">
      <c r="B87" s="924"/>
      <c r="C87" s="180" t="s">
        <v>48</v>
      </c>
      <c r="D87" s="266">
        <v>12432498.390000001</v>
      </c>
      <c r="E87" s="267">
        <v>1650308.0700000003</v>
      </c>
      <c r="F87" s="268">
        <v>10782190.32</v>
      </c>
      <c r="G87" s="183"/>
      <c r="H87" s="267"/>
      <c r="I87" s="181"/>
      <c r="J87" s="181">
        <v>8838.0609999999997</v>
      </c>
      <c r="K87" s="267">
        <v>1765208</v>
      </c>
      <c r="L87" s="181"/>
      <c r="M87" s="184"/>
    </row>
    <row r="88" spans="2:13" x14ac:dyDescent="0.2">
      <c r="B88" s="924"/>
      <c r="C88" s="180" t="s">
        <v>69</v>
      </c>
      <c r="D88" s="266">
        <v>6499598</v>
      </c>
      <c r="E88" s="267">
        <v>456909</v>
      </c>
      <c r="F88" s="268">
        <v>6042689</v>
      </c>
      <c r="G88" s="183"/>
      <c r="H88" s="267"/>
      <c r="I88" s="181"/>
      <c r="J88" s="181">
        <v>5000</v>
      </c>
      <c r="K88" s="267">
        <v>859615.00000000012</v>
      </c>
      <c r="L88" s="181"/>
      <c r="M88" s="184"/>
    </row>
    <row r="89" spans="2:13" x14ac:dyDescent="0.2">
      <c r="B89" s="925"/>
      <c r="C89" s="231" t="s">
        <v>68</v>
      </c>
      <c r="D89" s="282">
        <v>6868481.8200000003</v>
      </c>
      <c r="E89" s="283"/>
      <c r="F89" s="284">
        <v>6868481.8200000003</v>
      </c>
      <c r="G89" s="234"/>
      <c r="H89" s="283"/>
      <c r="I89" s="232"/>
      <c r="J89" s="232"/>
      <c r="K89" s="283">
        <v>1080709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>
        <v>1200</v>
      </c>
      <c r="E91" s="287"/>
      <c r="F91" s="288">
        <v>1200</v>
      </c>
      <c r="G91" s="209"/>
      <c r="H91" s="287"/>
      <c r="I91" s="207"/>
      <c r="J91" s="207"/>
      <c r="K91" s="287">
        <v>120</v>
      </c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>
        <v>245664.00000000003</v>
      </c>
      <c r="E95" s="274"/>
      <c r="F95" s="275">
        <v>245664.00000000003</v>
      </c>
      <c r="G95" s="178"/>
      <c r="H95" s="274"/>
      <c r="I95" s="176"/>
      <c r="J95" s="176"/>
      <c r="K95" s="274">
        <v>61416.000000000007</v>
      </c>
      <c r="L95" s="176"/>
      <c r="M95" s="179"/>
    </row>
    <row r="96" spans="2:13" ht="11.25" customHeight="1" x14ac:dyDescent="0.2">
      <c r="B96" s="924"/>
      <c r="C96" s="180" t="s">
        <v>66</v>
      </c>
      <c r="D96" s="266">
        <v>562058</v>
      </c>
      <c r="E96" s="267"/>
      <c r="F96" s="268">
        <v>562058</v>
      </c>
      <c r="G96" s="183"/>
      <c r="H96" s="267"/>
      <c r="I96" s="181"/>
      <c r="J96" s="181"/>
      <c r="K96" s="267">
        <v>114170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8126</v>
      </c>
      <c r="E97" s="267"/>
      <c r="F97" s="268">
        <v>8126</v>
      </c>
      <c r="G97" s="183"/>
      <c r="H97" s="267"/>
      <c r="I97" s="181"/>
      <c r="J97" s="181"/>
      <c r="K97" s="267">
        <v>1271</v>
      </c>
      <c r="L97" s="181"/>
      <c r="M97" s="184"/>
    </row>
    <row r="98" spans="2:13" x14ac:dyDescent="0.2">
      <c r="B98" s="925"/>
      <c r="C98" s="231" t="s">
        <v>69</v>
      </c>
      <c r="D98" s="282">
        <v>714271</v>
      </c>
      <c r="E98" s="283"/>
      <c r="F98" s="284">
        <v>714271</v>
      </c>
      <c r="G98" s="234"/>
      <c r="H98" s="283"/>
      <c r="I98" s="232"/>
      <c r="J98" s="232"/>
      <c r="K98" s="283">
        <v>170021.99999999997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1720306.81</v>
      </c>
      <c r="E99" s="287">
        <v>11626.810000000056</v>
      </c>
      <c r="F99" s="288">
        <v>1708680</v>
      </c>
      <c r="G99" s="209"/>
      <c r="H99" s="287"/>
      <c r="I99" s="207"/>
      <c r="J99" s="207">
        <v>33.607999999999997</v>
      </c>
      <c r="K99" s="287">
        <v>117840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>
        <v>1317.5</v>
      </c>
      <c r="E100" s="287"/>
      <c r="F100" s="288">
        <v>1317.5</v>
      </c>
      <c r="G100" s="209"/>
      <c r="H100" s="287"/>
      <c r="I100" s="207"/>
      <c r="J100" s="207"/>
      <c r="K100" s="287">
        <v>523</v>
      </c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4310239</v>
      </c>
      <c r="E103" s="267">
        <v>4310239</v>
      </c>
      <c r="F103" s="268"/>
      <c r="G103" s="183"/>
      <c r="H103" s="267"/>
      <c r="I103" s="181"/>
      <c r="J103" s="181">
        <v>15700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7415222.3300000001</v>
      </c>
      <c r="E104" s="267"/>
      <c r="F104" s="268">
        <v>7415222.3300000001</v>
      </c>
      <c r="G104" s="183"/>
      <c r="H104" s="267"/>
      <c r="I104" s="181"/>
      <c r="J104" s="181"/>
      <c r="K104" s="267">
        <v>1860249</v>
      </c>
      <c r="L104" s="181"/>
      <c r="M104" s="184"/>
    </row>
    <row r="105" spans="2:13" x14ac:dyDescent="0.2">
      <c r="B105" s="924"/>
      <c r="C105" s="180" t="s">
        <v>66</v>
      </c>
      <c r="D105" s="266">
        <v>19946966.719999999</v>
      </c>
      <c r="E105" s="267">
        <v>3697224.9999999981</v>
      </c>
      <c r="F105" s="268">
        <v>16249741.720000001</v>
      </c>
      <c r="G105" s="183"/>
      <c r="H105" s="267"/>
      <c r="I105" s="181"/>
      <c r="J105" s="181">
        <v>12650</v>
      </c>
      <c r="K105" s="267">
        <v>4030483.9000000004</v>
      </c>
      <c r="L105" s="181"/>
      <c r="M105" s="184"/>
    </row>
    <row r="106" spans="2:13" x14ac:dyDescent="0.2">
      <c r="B106" s="924"/>
      <c r="C106" s="180" t="s">
        <v>73</v>
      </c>
      <c r="D106" s="266">
        <v>3675000</v>
      </c>
      <c r="E106" s="267">
        <v>3300000</v>
      </c>
      <c r="F106" s="268">
        <v>375000</v>
      </c>
      <c r="G106" s="183"/>
      <c r="H106" s="267"/>
      <c r="I106" s="181"/>
      <c r="J106" s="181">
        <v>12000</v>
      </c>
      <c r="K106" s="267">
        <v>150000</v>
      </c>
      <c r="L106" s="181"/>
      <c r="M106" s="184"/>
    </row>
    <row r="107" spans="2:13" x14ac:dyDescent="0.2">
      <c r="B107" s="924"/>
      <c r="C107" s="180" t="s">
        <v>48</v>
      </c>
      <c r="D107" s="266">
        <v>26724181.500000004</v>
      </c>
      <c r="E107" s="267">
        <v>5784696.2100000009</v>
      </c>
      <c r="F107" s="268">
        <v>20939485.290000003</v>
      </c>
      <c r="G107" s="183"/>
      <c r="H107" s="267"/>
      <c r="I107" s="181"/>
      <c r="J107" s="181">
        <v>34126.988000000005</v>
      </c>
      <c r="K107" s="267">
        <v>4347634</v>
      </c>
      <c r="L107" s="181"/>
      <c r="M107" s="184"/>
    </row>
    <row r="108" spans="2:13" x14ac:dyDescent="0.2">
      <c r="B108" s="924"/>
      <c r="C108" s="180" t="s">
        <v>69</v>
      </c>
      <c r="D108" s="266">
        <v>9695602</v>
      </c>
      <c r="E108" s="267"/>
      <c r="F108" s="268">
        <v>9695602</v>
      </c>
      <c r="G108" s="183"/>
      <c r="H108" s="267"/>
      <c r="I108" s="181"/>
      <c r="J108" s="181"/>
      <c r="K108" s="267">
        <v>2202731.9999999995</v>
      </c>
      <c r="L108" s="181"/>
      <c r="M108" s="184"/>
    </row>
    <row r="109" spans="2:13" x14ac:dyDescent="0.2">
      <c r="B109" s="925"/>
      <c r="C109" s="231" t="s">
        <v>68</v>
      </c>
      <c r="D109" s="282">
        <v>10561929.35</v>
      </c>
      <c r="E109" s="283"/>
      <c r="F109" s="284">
        <v>10561929.35</v>
      </c>
      <c r="G109" s="234"/>
      <c r="H109" s="283"/>
      <c r="I109" s="232"/>
      <c r="J109" s="232"/>
      <c r="K109" s="283">
        <v>2841989.45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>
        <v>2045</v>
      </c>
      <c r="E111" s="274"/>
      <c r="F111" s="275">
        <v>2045</v>
      </c>
      <c r="G111" s="178"/>
      <c r="H111" s="274"/>
      <c r="I111" s="176"/>
      <c r="J111" s="176"/>
      <c r="K111" s="274">
        <v>1200</v>
      </c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/>
      <c r="E113" s="274"/>
      <c r="F113" s="275"/>
      <c r="G113" s="178"/>
      <c r="H113" s="274"/>
      <c r="I113" s="176"/>
      <c r="J113" s="176"/>
      <c r="K113" s="274"/>
      <c r="L113" s="176"/>
      <c r="M113" s="179"/>
    </row>
    <row r="114" spans="2:13" x14ac:dyDescent="0.2">
      <c r="B114" s="924"/>
      <c r="C114" s="180" t="s">
        <v>48</v>
      </c>
      <c r="D114" s="266">
        <v>3473053.42</v>
      </c>
      <c r="E114" s="267"/>
      <c r="F114" s="268">
        <v>3473053.42</v>
      </c>
      <c r="G114" s="183"/>
      <c r="H114" s="267"/>
      <c r="I114" s="181"/>
      <c r="J114" s="181"/>
      <c r="K114" s="267">
        <v>292052.21999999997</v>
      </c>
      <c r="L114" s="181"/>
      <c r="M114" s="184"/>
    </row>
    <row r="115" spans="2:13" x14ac:dyDescent="0.2">
      <c r="B115" s="925"/>
      <c r="C115" s="231" t="s">
        <v>69</v>
      </c>
      <c r="D115" s="282">
        <v>55029773</v>
      </c>
      <c r="E115" s="283"/>
      <c r="F115" s="284">
        <v>55029773</v>
      </c>
      <c r="G115" s="234"/>
      <c r="H115" s="283"/>
      <c r="I115" s="232"/>
      <c r="J115" s="232"/>
      <c r="K115" s="283">
        <v>3071877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>
        <v>78000</v>
      </c>
      <c r="E122" s="274">
        <v>3000</v>
      </c>
      <c r="F122" s="275">
        <v>75000</v>
      </c>
      <c r="G122" s="178"/>
      <c r="H122" s="274"/>
      <c r="I122" s="176">
        <v>3</v>
      </c>
      <c r="J122" s="176"/>
      <c r="K122" s="274">
        <v>7500</v>
      </c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573507.46</v>
      </c>
      <c r="E125" s="287">
        <v>240499.99999999994</v>
      </c>
      <c r="F125" s="288">
        <v>333007.46000000002</v>
      </c>
      <c r="G125" s="209"/>
      <c r="H125" s="287"/>
      <c r="I125" s="207"/>
      <c r="J125" s="207">
        <v>713.96</v>
      </c>
      <c r="K125" s="287">
        <v>28180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39657081.130000003</v>
      </c>
      <c r="E126" s="274">
        <v>2872459.3700000048</v>
      </c>
      <c r="F126" s="275">
        <v>36784621.759999998</v>
      </c>
      <c r="G126" s="178"/>
      <c r="H126" s="274"/>
      <c r="I126" s="176">
        <v>1914.0700000000002</v>
      </c>
      <c r="J126" s="176">
        <v>707.63</v>
      </c>
      <c r="K126" s="274">
        <v>4955515</v>
      </c>
      <c r="L126" s="176"/>
      <c r="M126" s="179"/>
    </row>
    <row r="127" spans="2:13" ht="11.25" customHeight="1" x14ac:dyDescent="0.2">
      <c r="B127" s="924"/>
      <c r="C127" s="180" t="s">
        <v>57</v>
      </c>
      <c r="D127" s="266">
        <v>633140</v>
      </c>
      <c r="E127" s="267"/>
      <c r="F127" s="268">
        <v>633140</v>
      </c>
      <c r="G127" s="183"/>
      <c r="H127" s="267"/>
      <c r="I127" s="181"/>
      <c r="J127" s="181"/>
      <c r="K127" s="267">
        <v>79142.5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1163700</v>
      </c>
      <c r="E128" s="267">
        <v>44100</v>
      </c>
      <c r="F128" s="268">
        <v>1119600</v>
      </c>
      <c r="G128" s="183"/>
      <c r="H128" s="267"/>
      <c r="I128" s="181"/>
      <c r="J128" s="181">
        <v>50</v>
      </c>
      <c r="K128" s="267">
        <v>144000</v>
      </c>
      <c r="L128" s="181"/>
      <c r="M128" s="184"/>
    </row>
    <row r="129" spans="2:13" x14ac:dyDescent="0.2">
      <c r="B129" s="924"/>
      <c r="C129" s="180" t="s">
        <v>59</v>
      </c>
      <c r="D129" s="266">
        <v>2899489</v>
      </c>
      <c r="E129" s="267"/>
      <c r="F129" s="268">
        <v>2899489</v>
      </c>
      <c r="G129" s="183"/>
      <c r="H129" s="267"/>
      <c r="I129" s="181"/>
      <c r="J129" s="181"/>
      <c r="K129" s="267">
        <v>393166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>
        <v>291.2</v>
      </c>
      <c r="E133" s="287"/>
      <c r="F133" s="288">
        <v>291.2</v>
      </c>
      <c r="G133" s="209"/>
      <c r="H133" s="300"/>
      <c r="I133" s="301"/>
      <c r="J133" s="301"/>
      <c r="K133" s="300">
        <v>112</v>
      </c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303622800.5</v>
      </c>
      <c r="E134" s="303">
        <v>35751540.310000002</v>
      </c>
      <c r="F134" s="304">
        <v>267871260.19</v>
      </c>
      <c r="G134" s="305">
        <v>549167.42999999993</v>
      </c>
      <c r="H134" s="306"/>
      <c r="I134" s="307">
        <v>10245.339999999998</v>
      </c>
      <c r="J134" s="307">
        <v>158547.75399999999</v>
      </c>
      <c r="K134" s="303">
        <v>57334249.519999996</v>
      </c>
      <c r="L134" s="308"/>
      <c r="M134" s="309">
        <v>76.19</v>
      </c>
    </row>
    <row r="135" spans="2:13" ht="14.25" thickTop="1" thickBot="1" x14ac:dyDescent="0.25">
      <c r="B135" s="919" t="s">
        <v>101</v>
      </c>
      <c r="C135" s="920"/>
      <c r="D135" s="310">
        <v>419458663.24000013</v>
      </c>
      <c r="E135" s="311">
        <v>37236798.569999993</v>
      </c>
      <c r="F135" s="312">
        <v>382221864.67000014</v>
      </c>
      <c r="G135" s="313">
        <v>549167.42999999993</v>
      </c>
      <c r="H135" s="314"/>
      <c r="I135" s="315">
        <v>42445.34</v>
      </c>
      <c r="J135" s="315">
        <v>393875.272</v>
      </c>
      <c r="K135" s="311">
        <v>222021011.02999985</v>
      </c>
      <c r="L135" s="316"/>
      <c r="M135" s="317">
        <v>82.908000000000001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8"/>
  <sheetViews>
    <sheetView showGridLines="0" zoomScale="80" zoomScaleNormal="80" workbookViewId="0">
      <selection activeCell="D14" sqref="D14:I14"/>
    </sheetView>
  </sheetViews>
  <sheetFormatPr baseColWidth="10" defaultRowHeight="12.75" x14ac:dyDescent="0.2"/>
  <cols>
    <col min="1" max="1" width="2.28515625" style="617" customWidth="1"/>
    <col min="2" max="2" width="28.140625" style="989" customWidth="1"/>
    <col min="3" max="3" width="26.28515625" style="625" bestFit="1" customWidth="1"/>
    <col min="4" max="4" width="20" style="625" customWidth="1"/>
    <col min="5" max="5" width="17.85546875" style="625" customWidth="1"/>
    <col min="6" max="6" width="20" style="625" customWidth="1"/>
    <col min="7" max="7" width="21.5703125" style="625" customWidth="1"/>
    <col min="8" max="10" width="16.140625" style="625" customWidth="1"/>
    <col min="11" max="11" width="18.5703125" style="625" customWidth="1"/>
    <col min="12" max="12" width="16.140625" style="625" customWidth="1"/>
    <col min="13" max="13" width="22.28515625" style="625" bestFit="1" customWidth="1"/>
    <col min="14" max="14" width="20" style="625" customWidth="1"/>
    <col min="15" max="15" width="16.140625" style="625" customWidth="1"/>
    <col min="16" max="18" width="27.140625" style="617" bestFit="1" customWidth="1"/>
    <col min="19" max="19" width="17.7109375" style="617" bestFit="1" customWidth="1"/>
    <col min="20" max="20" width="14" style="617" bestFit="1" customWidth="1"/>
    <col min="21" max="21" width="17.42578125" style="617" bestFit="1" customWidth="1"/>
    <col min="22" max="22" width="14.28515625" style="617" bestFit="1" customWidth="1"/>
    <col min="23" max="23" width="17.42578125" style="617" bestFit="1" customWidth="1"/>
    <col min="24" max="24" width="14.28515625" style="617" bestFit="1" customWidth="1"/>
    <col min="25" max="25" width="17.42578125" style="617" bestFit="1" customWidth="1"/>
    <col min="26" max="26" width="14.28515625" style="617" bestFit="1" customWidth="1"/>
    <col min="27" max="27" width="17.7109375" style="617" bestFit="1" customWidth="1"/>
    <col min="28" max="28" width="14.5703125" style="617" bestFit="1" customWidth="1"/>
    <col min="29" max="29" width="17.42578125" style="617" bestFit="1" customWidth="1"/>
    <col min="30" max="30" width="14.28515625" style="617" bestFit="1" customWidth="1"/>
    <col min="31" max="31" width="17.42578125" style="617" bestFit="1" customWidth="1"/>
    <col min="32" max="32" width="14.28515625" style="617" bestFit="1" customWidth="1"/>
    <col min="33" max="33" width="15.42578125" style="617" bestFit="1" customWidth="1"/>
    <col min="34" max="34" width="12.42578125" style="617" bestFit="1" customWidth="1"/>
    <col min="35" max="35" width="15.140625" style="617" bestFit="1" customWidth="1"/>
    <col min="36" max="36" width="12.140625" style="617" bestFit="1" customWidth="1"/>
    <col min="37" max="37" width="14.42578125" style="617" bestFit="1" customWidth="1"/>
    <col min="38" max="256" width="11.42578125" style="617"/>
    <col min="257" max="257" width="2.28515625" style="617" customWidth="1"/>
    <col min="258" max="258" width="28.140625" style="617" customWidth="1"/>
    <col min="259" max="259" width="26.28515625" style="617" bestFit="1" customWidth="1"/>
    <col min="260" max="260" width="20" style="617" customWidth="1"/>
    <col min="261" max="261" width="17.85546875" style="617" customWidth="1"/>
    <col min="262" max="262" width="20" style="617" customWidth="1"/>
    <col min="263" max="263" width="21.5703125" style="617" customWidth="1"/>
    <col min="264" max="266" width="16.140625" style="617" customWidth="1"/>
    <col min="267" max="267" width="18.5703125" style="617" customWidth="1"/>
    <col min="268" max="268" width="16.140625" style="617" customWidth="1"/>
    <col min="269" max="269" width="22.28515625" style="617" bestFit="1" customWidth="1"/>
    <col min="270" max="270" width="20" style="617" customWidth="1"/>
    <col min="271" max="271" width="16.140625" style="617" customWidth="1"/>
    <col min="272" max="274" width="27.140625" style="617" bestFit="1" customWidth="1"/>
    <col min="275" max="275" width="17.7109375" style="617" bestFit="1" customWidth="1"/>
    <col min="276" max="276" width="14" style="617" bestFit="1" customWidth="1"/>
    <col min="277" max="277" width="17.42578125" style="617" bestFit="1" customWidth="1"/>
    <col min="278" max="278" width="14.28515625" style="617" bestFit="1" customWidth="1"/>
    <col min="279" max="279" width="17.42578125" style="617" bestFit="1" customWidth="1"/>
    <col min="280" max="280" width="14.28515625" style="617" bestFit="1" customWidth="1"/>
    <col min="281" max="281" width="17.42578125" style="617" bestFit="1" customWidth="1"/>
    <col min="282" max="282" width="14.28515625" style="617" bestFit="1" customWidth="1"/>
    <col min="283" max="283" width="17.7109375" style="617" bestFit="1" customWidth="1"/>
    <col min="284" max="284" width="14.5703125" style="617" bestFit="1" customWidth="1"/>
    <col min="285" max="285" width="17.42578125" style="617" bestFit="1" customWidth="1"/>
    <col min="286" max="286" width="14.28515625" style="617" bestFit="1" customWidth="1"/>
    <col min="287" max="287" width="17.42578125" style="617" bestFit="1" customWidth="1"/>
    <col min="288" max="288" width="14.28515625" style="617" bestFit="1" customWidth="1"/>
    <col min="289" max="289" width="15.42578125" style="617" bestFit="1" customWidth="1"/>
    <col min="290" max="290" width="12.42578125" style="617" bestFit="1" customWidth="1"/>
    <col min="291" max="291" width="15.140625" style="617" bestFit="1" customWidth="1"/>
    <col min="292" max="292" width="12.140625" style="617" bestFit="1" customWidth="1"/>
    <col min="293" max="293" width="14.42578125" style="617" bestFit="1" customWidth="1"/>
    <col min="294" max="512" width="11.42578125" style="617"/>
    <col min="513" max="513" width="2.28515625" style="617" customWidth="1"/>
    <col min="514" max="514" width="28.140625" style="617" customWidth="1"/>
    <col min="515" max="515" width="26.28515625" style="617" bestFit="1" customWidth="1"/>
    <col min="516" max="516" width="20" style="617" customWidth="1"/>
    <col min="517" max="517" width="17.85546875" style="617" customWidth="1"/>
    <col min="518" max="518" width="20" style="617" customWidth="1"/>
    <col min="519" max="519" width="21.5703125" style="617" customWidth="1"/>
    <col min="520" max="522" width="16.140625" style="617" customWidth="1"/>
    <col min="523" max="523" width="18.5703125" style="617" customWidth="1"/>
    <col min="524" max="524" width="16.140625" style="617" customWidth="1"/>
    <col min="525" max="525" width="22.28515625" style="617" bestFit="1" customWidth="1"/>
    <col min="526" max="526" width="20" style="617" customWidth="1"/>
    <col min="527" max="527" width="16.140625" style="617" customWidth="1"/>
    <col min="528" max="530" width="27.140625" style="617" bestFit="1" customWidth="1"/>
    <col min="531" max="531" width="17.7109375" style="617" bestFit="1" customWidth="1"/>
    <col min="532" max="532" width="14" style="617" bestFit="1" customWidth="1"/>
    <col min="533" max="533" width="17.42578125" style="617" bestFit="1" customWidth="1"/>
    <col min="534" max="534" width="14.28515625" style="617" bestFit="1" customWidth="1"/>
    <col min="535" max="535" width="17.42578125" style="617" bestFit="1" customWidth="1"/>
    <col min="536" max="536" width="14.28515625" style="617" bestFit="1" customWidth="1"/>
    <col min="537" max="537" width="17.42578125" style="617" bestFit="1" customWidth="1"/>
    <col min="538" max="538" width="14.28515625" style="617" bestFit="1" customWidth="1"/>
    <col min="539" max="539" width="17.7109375" style="617" bestFit="1" customWidth="1"/>
    <col min="540" max="540" width="14.5703125" style="617" bestFit="1" customWidth="1"/>
    <col min="541" max="541" width="17.42578125" style="617" bestFit="1" customWidth="1"/>
    <col min="542" max="542" width="14.28515625" style="617" bestFit="1" customWidth="1"/>
    <col min="543" max="543" width="17.42578125" style="617" bestFit="1" customWidth="1"/>
    <col min="544" max="544" width="14.28515625" style="617" bestFit="1" customWidth="1"/>
    <col min="545" max="545" width="15.42578125" style="617" bestFit="1" customWidth="1"/>
    <col min="546" max="546" width="12.42578125" style="617" bestFit="1" customWidth="1"/>
    <col min="547" max="547" width="15.140625" style="617" bestFit="1" customWidth="1"/>
    <col min="548" max="548" width="12.140625" style="617" bestFit="1" customWidth="1"/>
    <col min="549" max="549" width="14.42578125" style="617" bestFit="1" customWidth="1"/>
    <col min="550" max="768" width="11.42578125" style="617"/>
    <col min="769" max="769" width="2.28515625" style="617" customWidth="1"/>
    <col min="770" max="770" width="28.140625" style="617" customWidth="1"/>
    <col min="771" max="771" width="26.28515625" style="617" bestFit="1" customWidth="1"/>
    <col min="772" max="772" width="20" style="617" customWidth="1"/>
    <col min="773" max="773" width="17.85546875" style="617" customWidth="1"/>
    <col min="774" max="774" width="20" style="617" customWidth="1"/>
    <col min="775" max="775" width="21.5703125" style="617" customWidth="1"/>
    <col min="776" max="778" width="16.140625" style="617" customWidth="1"/>
    <col min="779" max="779" width="18.5703125" style="617" customWidth="1"/>
    <col min="780" max="780" width="16.140625" style="617" customWidth="1"/>
    <col min="781" max="781" width="22.28515625" style="617" bestFit="1" customWidth="1"/>
    <col min="782" max="782" width="20" style="617" customWidth="1"/>
    <col min="783" max="783" width="16.140625" style="617" customWidth="1"/>
    <col min="784" max="786" width="27.140625" style="617" bestFit="1" customWidth="1"/>
    <col min="787" max="787" width="17.7109375" style="617" bestFit="1" customWidth="1"/>
    <col min="788" max="788" width="14" style="617" bestFit="1" customWidth="1"/>
    <col min="789" max="789" width="17.42578125" style="617" bestFit="1" customWidth="1"/>
    <col min="790" max="790" width="14.28515625" style="617" bestFit="1" customWidth="1"/>
    <col min="791" max="791" width="17.42578125" style="617" bestFit="1" customWidth="1"/>
    <col min="792" max="792" width="14.28515625" style="617" bestFit="1" customWidth="1"/>
    <col min="793" max="793" width="17.42578125" style="617" bestFit="1" customWidth="1"/>
    <col min="794" max="794" width="14.28515625" style="617" bestFit="1" customWidth="1"/>
    <col min="795" max="795" width="17.7109375" style="617" bestFit="1" customWidth="1"/>
    <col min="796" max="796" width="14.5703125" style="617" bestFit="1" customWidth="1"/>
    <col min="797" max="797" width="17.42578125" style="617" bestFit="1" customWidth="1"/>
    <col min="798" max="798" width="14.28515625" style="617" bestFit="1" customWidth="1"/>
    <col min="799" max="799" width="17.42578125" style="617" bestFit="1" customWidth="1"/>
    <col min="800" max="800" width="14.28515625" style="617" bestFit="1" customWidth="1"/>
    <col min="801" max="801" width="15.42578125" style="617" bestFit="1" customWidth="1"/>
    <col min="802" max="802" width="12.42578125" style="617" bestFit="1" customWidth="1"/>
    <col min="803" max="803" width="15.140625" style="617" bestFit="1" customWidth="1"/>
    <col min="804" max="804" width="12.140625" style="617" bestFit="1" customWidth="1"/>
    <col min="805" max="805" width="14.42578125" style="617" bestFit="1" customWidth="1"/>
    <col min="806" max="1024" width="11.42578125" style="617"/>
    <col min="1025" max="1025" width="2.28515625" style="617" customWidth="1"/>
    <col min="1026" max="1026" width="28.140625" style="617" customWidth="1"/>
    <col min="1027" max="1027" width="26.28515625" style="617" bestFit="1" customWidth="1"/>
    <col min="1028" max="1028" width="20" style="617" customWidth="1"/>
    <col min="1029" max="1029" width="17.85546875" style="617" customWidth="1"/>
    <col min="1030" max="1030" width="20" style="617" customWidth="1"/>
    <col min="1031" max="1031" width="21.5703125" style="617" customWidth="1"/>
    <col min="1032" max="1034" width="16.140625" style="617" customWidth="1"/>
    <col min="1035" max="1035" width="18.5703125" style="617" customWidth="1"/>
    <col min="1036" max="1036" width="16.140625" style="617" customWidth="1"/>
    <col min="1037" max="1037" width="22.28515625" style="617" bestFit="1" customWidth="1"/>
    <col min="1038" max="1038" width="20" style="617" customWidth="1"/>
    <col min="1039" max="1039" width="16.140625" style="617" customWidth="1"/>
    <col min="1040" max="1042" width="27.140625" style="617" bestFit="1" customWidth="1"/>
    <col min="1043" max="1043" width="17.7109375" style="617" bestFit="1" customWidth="1"/>
    <col min="1044" max="1044" width="14" style="617" bestFit="1" customWidth="1"/>
    <col min="1045" max="1045" width="17.42578125" style="617" bestFit="1" customWidth="1"/>
    <col min="1046" max="1046" width="14.28515625" style="617" bestFit="1" customWidth="1"/>
    <col min="1047" max="1047" width="17.42578125" style="617" bestFit="1" customWidth="1"/>
    <col min="1048" max="1048" width="14.28515625" style="617" bestFit="1" customWidth="1"/>
    <col min="1049" max="1049" width="17.42578125" style="617" bestFit="1" customWidth="1"/>
    <col min="1050" max="1050" width="14.28515625" style="617" bestFit="1" customWidth="1"/>
    <col min="1051" max="1051" width="17.7109375" style="617" bestFit="1" customWidth="1"/>
    <col min="1052" max="1052" width="14.5703125" style="617" bestFit="1" customWidth="1"/>
    <col min="1053" max="1053" width="17.42578125" style="617" bestFit="1" customWidth="1"/>
    <col min="1054" max="1054" width="14.28515625" style="617" bestFit="1" customWidth="1"/>
    <col min="1055" max="1055" width="17.42578125" style="617" bestFit="1" customWidth="1"/>
    <col min="1056" max="1056" width="14.28515625" style="617" bestFit="1" customWidth="1"/>
    <col min="1057" max="1057" width="15.42578125" style="617" bestFit="1" customWidth="1"/>
    <col min="1058" max="1058" width="12.42578125" style="617" bestFit="1" customWidth="1"/>
    <col min="1059" max="1059" width="15.140625" style="617" bestFit="1" customWidth="1"/>
    <col min="1060" max="1060" width="12.140625" style="617" bestFit="1" customWidth="1"/>
    <col min="1061" max="1061" width="14.42578125" style="617" bestFit="1" customWidth="1"/>
    <col min="1062" max="1280" width="11.42578125" style="617"/>
    <col min="1281" max="1281" width="2.28515625" style="617" customWidth="1"/>
    <col min="1282" max="1282" width="28.140625" style="617" customWidth="1"/>
    <col min="1283" max="1283" width="26.28515625" style="617" bestFit="1" customWidth="1"/>
    <col min="1284" max="1284" width="20" style="617" customWidth="1"/>
    <col min="1285" max="1285" width="17.85546875" style="617" customWidth="1"/>
    <col min="1286" max="1286" width="20" style="617" customWidth="1"/>
    <col min="1287" max="1287" width="21.5703125" style="617" customWidth="1"/>
    <col min="1288" max="1290" width="16.140625" style="617" customWidth="1"/>
    <col min="1291" max="1291" width="18.5703125" style="617" customWidth="1"/>
    <col min="1292" max="1292" width="16.140625" style="617" customWidth="1"/>
    <col min="1293" max="1293" width="22.28515625" style="617" bestFit="1" customWidth="1"/>
    <col min="1294" max="1294" width="20" style="617" customWidth="1"/>
    <col min="1295" max="1295" width="16.140625" style="617" customWidth="1"/>
    <col min="1296" max="1298" width="27.140625" style="617" bestFit="1" customWidth="1"/>
    <col min="1299" max="1299" width="17.7109375" style="617" bestFit="1" customWidth="1"/>
    <col min="1300" max="1300" width="14" style="617" bestFit="1" customWidth="1"/>
    <col min="1301" max="1301" width="17.42578125" style="617" bestFit="1" customWidth="1"/>
    <col min="1302" max="1302" width="14.28515625" style="617" bestFit="1" customWidth="1"/>
    <col min="1303" max="1303" width="17.42578125" style="617" bestFit="1" customWidth="1"/>
    <col min="1304" max="1304" width="14.28515625" style="617" bestFit="1" customWidth="1"/>
    <col min="1305" max="1305" width="17.42578125" style="617" bestFit="1" customWidth="1"/>
    <col min="1306" max="1306" width="14.28515625" style="617" bestFit="1" customWidth="1"/>
    <col min="1307" max="1307" width="17.7109375" style="617" bestFit="1" customWidth="1"/>
    <col min="1308" max="1308" width="14.5703125" style="617" bestFit="1" customWidth="1"/>
    <col min="1309" max="1309" width="17.42578125" style="617" bestFit="1" customWidth="1"/>
    <col min="1310" max="1310" width="14.28515625" style="617" bestFit="1" customWidth="1"/>
    <col min="1311" max="1311" width="17.42578125" style="617" bestFit="1" customWidth="1"/>
    <col min="1312" max="1312" width="14.28515625" style="617" bestFit="1" customWidth="1"/>
    <col min="1313" max="1313" width="15.42578125" style="617" bestFit="1" customWidth="1"/>
    <col min="1314" max="1314" width="12.42578125" style="617" bestFit="1" customWidth="1"/>
    <col min="1315" max="1315" width="15.140625" style="617" bestFit="1" customWidth="1"/>
    <col min="1316" max="1316" width="12.140625" style="617" bestFit="1" customWidth="1"/>
    <col min="1317" max="1317" width="14.42578125" style="617" bestFit="1" customWidth="1"/>
    <col min="1318" max="1536" width="11.42578125" style="617"/>
    <col min="1537" max="1537" width="2.28515625" style="617" customWidth="1"/>
    <col min="1538" max="1538" width="28.140625" style="617" customWidth="1"/>
    <col min="1539" max="1539" width="26.28515625" style="617" bestFit="1" customWidth="1"/>
    <col min="1540" max="1540" width="20" style="617" customWidth="1"/>
    <col min="1541" max="1541" width="17.85546875" style="617" customWidth="1"/>
    <col min="1542" max="1542" width="20" style="617" customWidth="1"/>
    <col min="1543" max="1543" width="21.5703125" style="617" customWidth="1"/>
    <col min="1544" max="1546" width="16.140625" style="617" customWidth="1"/>
    <col min="1547" max="1547" width="18.5703125" style="617" customWidth="1"/>
    <col min="1548" max="1548" width="16.140625" style="617" customWidth="1"/>
    <col min="1549" max="1549" width="22.28515625" style="617" bestFit="1" customWidth="1"/>
    <col min="1550" max="1550" width="20" style="617" customWidth="1"/>
    <col min="1551" max="1551" width="16.140625" style="617" customWidth="1"/>
    <col min="1552" max="1554" width="27.140625" style="617" bestFit="1" customWidth="1"/>
    <col min="1555" max="1555" width="17.7109375" style="617" bestFit="1" customWidth="1"/>
    <col min="1556" max="1556" width="14" style="617" bestFit="1" customWidth="1"/>
    <col min="1557" max="1557" width="17.42578125" style="617" bestFit="1" customWidth="1"/>
    <col min="1558" max="1558" width="14.28515625" style="617" bestFit="1" customWidth="1"/>
    <col min="1559" max="1559" width="17.42578125" style="617" bestFit="1" customWidth="1"/>
    <col min="1560" max="1560" width="14.28515625" style="617" bestFit="1" customWidth="1"/>
    <col min="1561" max="1561" width="17.42578125" style="617" bestFit="1" customWidth="1"/>
    <col min="1562" max="1562" width="14.28515625" style="617" bestFit="1" customWidth="1"/>
    <col min="1563" max="1563" width="17.7109375" style="617" bestFit="1" customWidth="1"/>
    <col min="1564" max="1564" width="14.5703125" style="617" bestFit="1" customWidth="1"/>
    <col min="1565" max="1565" width="17.42578125" style="617" bestFit="1" customWidth="1"/>
    <col min="1566" max="1566" width="14.28515625" style="617" bestFit="1" customWidth="1"/>
    <col min="1567" max="1567" width="17.42578125" style="617" bestFit="1" customWidth="1"/>
    <col min="1568" max="1568" width="14.28515625" style="617" bestFit="1" customWidth="1"/>
    <col min="1569" max="1569" width="15.42578125" style="617" bestFit="1" customWidth="1"/>
    <col min="1570" max="1570" width="12.42578125" style="617" bestFit="1" customWidth="1"/>
    <col min="1571" max="1571" width="15.140625" style="617" bestFit="1" customWidth="1"/>
    <col min="1572" max="1572" width="12.140625" style="617" bestFit="1" customWidth="1"/>
    <col min="1573" max="1573" width="14.42578125" style="617" bestFit="1" customWidth="1"/>
    <col min="1574" max="1792" width="11.42578125" style="617"/>
    <col min="1793" max="1793" width="2.28515625" style="617" customWidth="1"/>
    <col min="1794" max="1794" width="28.140625" style="617" customWidth="1"/>
    <col min="1795" max="1795" width="26.28515625" style="617" bestFit="1" customWidth="1"/>
    <col min="1796" max="1796" width="20" style="617" customWidth="1"/>
    <col min="1797" max="1797" width="17.85546875" style="617" customWidth="1"/>
    <col min="1798" max="1798" width="20" style="617" customWidth="1"/>
    <col min="1799" max="1799" width="21.5703125" style="617" customWidth="1"/>
    <col min="1800" max="1802" width="16.140625" style="617" customWidth="1"/>
    <col min="1803" max="1803" width="18.5703125" style="617" customWidth="1"/>
    <col min="1804" max="1804" width="16.140625" style="617" customWidth="1"/>
    <col min="1805" max="1805" width="22.28515625" style="617" bestFit="1" customWidth="1"/>
    <col min="1806" max="1806" width="20" style="617" customWidth="1"/>
    <col min="1807" max="1807" width="16.140625" style="617" customWidth="1"/>
    <col min="1808" max="1810" width="27.140625" style="617" bestFit="1" customWidth="1"/>
    <col min="1811" max="1811" width="17.7109375" style="617" bestFit="1" customWidth="1"/>
    <col min="1812" max="1812" width="14" style="617" bestFit="1" customWidth="1"/>
    <col min="1813" max="1813" width="17.42578125" style="617" bestFit="1" customWidth="1"/>
    <col min="1814" max="1814" width="14.28515625" style="617" bestFit="1" customWidth="1"/>
    <col min="1815" max="1815" width="17.42578125" style="617" bestFit="1" customWidth="1"/>
    <col min="1816" max="1816" width="14.28515625" style="617" bestFit="1" customWidth="1"/>
    <col min="1817" max="1817" width="17.42578125" style="617" bestFit="1" customWidth="1"/>
    <col min="1818" max="1818" width="14.28515625" style="617" bestFit="1" customWidth="1"/>
    <col min="1819" max="1819" width="17.7109375" style="617" bestFit="1" customWidth="1"/>
    <col min="1820" max="1820" width="14.5703125" style="617" bestFit="1" customWidth="1"/>
    <col min="1821" max="1821" width="17.42578125" style="617" bestFit="1" customWidth="1"/>
    <col min="1822" max="1822" width="14.28515625" style="617" bestFit="1" customWidth="1"/>
    <col min="1823" max="1823" width="17.42578125" style="617" bestFit="1" customWidth="1"/>
    <col min="1824" max="1824" width="14.28515625" style="617" bestFit="1" customWidth="1"/>
    <col min="1825" max="1825" width="15.42578125" style="617" bestFit="1" customWidth="1"/>
    <col min="1826" max="1826" width="12.42578125" style="617" bestFit="1" customWidth="1"/>
    <col min="1827" max="1827" width="15.140625" style="617" bestFit="1" customWidth="1"/>
    <col min="1828" max="1828" width="12.140625" style="617" bestFit="1" customWidth="1"/>
    <col min="1829" max="1829" width="14.42578125" style="617" bestFit="1" customWidth="1"/>
    <col min="1830" max="2048" width="11.42578125" style="617"/>
    <col min="2049" max="2049" width="2.28515625" style="617" customWidth="1"/>
    <col min="2050" max="2050" width="28.140625" style="617" customWidth="1"/>
    <col min="2051" max="2051" width="26.28515625" style="617" bestFit="1" customWidth="1"/>
    <col min="2052" max="2052" width="20" style="617" customWidth="1"/>
    <col min="2053" max="2053" width="17.85546875" style="617" customWidth="1"/>
    <col min="2054" max="2054" width="20" style="617" customWidth="1"/>
    <col min="2055" max="2055" width="21.5703125" style="617" customWidth="1"/>
    <col min="2056" max="2058" width="16.140625" style="617" customWidth="1"/>
    <col min="2059" max="2059" width="18.5703125" style="617" customWidth="1"/>
    <col min="2060" max="2060" width="16.140625" style="617" customWidth="1"/>
    <col min="2061" max="2061" width="22.28515625" style="617" bestFit="1" customWidth="1"/>
    <col min="2062" max="2062" width="20" style="617" customWidth="1"/>
    <col min="2063" max="2063" width="16.140625" style="617" customWidth="1"/>
    <col min="2064" max="2066" width="27.140625" style="617" bestFit="1" customWidth="1"/>
    <col min="2067" max="2067" width="17.7109375" style="617" bestFit="1" customWidth="1"/>
    <col min="2068" max="2068" width="14" style="617" bestFit="1" customWidth="1"/>
    <col min="2069" max="2069" width="17.42578125" style="617" bestFit="1" customWidth="1"/>
    <col min="2070" max="2070" width="14.28515625" style="617" bestFit="1" customWidth="1"/>
    <col min="2071" max="2071" width="17.42578125" style="617" bestFit="1" customWidth="1"/>
    <col min="2072" max="2072" width="14.28515625" style="617" bestFit="1" customWidth="1"/>
    <col min="2073" max="2073" width="17.42578125" style="617" bestFit="1" customWidth="1"/>
    <col min="2074" max="2074" width="14.28515625" style="617" bestFit="1" customWidth="1"/>
    <col min="2075" max="2075" width="17.7109375" style="617" bestFit="1" customWidth="1"/>
    <col min="2076" max="2076" width="14.5703125" style="617" bestFit="1" customWidth="1"/>
    <col min="2077" max="2077" width="17.42578125" style="617" bestFit="1" customWidth="1"/>
    <col min="2078" max="2078" width="14.28515625" style="617" bestFit="1" customWidth="1"/>
    <col min="2079" max="2079" width="17.42578125" style="617" bestFit="1" customWidth="1"/>
    <col min="2080" max="2080" width="14.28515625" style="617" bestFit="1" customWidth="1"/>
    <col min="2081" max="2081" width="15.42578125" style="617" bestFit="1" customWidth="1"/>
    <col min="2082" max="2082" width="12.42578125" style="617" bestFit="1" customWidth="1"/>
    <col min="2083" max="2083" width="15.140625" style="617" bestFit="1" customWidth="1"/>
    <col min="2084" max="2084" width="12.140625" style="617" bestFit="1" customWidth="1"/>
    <col min="2085" max="2085" width="14.42578125" style="617" bestFit="1" customWidth="1"/>
    <col min="2086" max="2304" width="11.42578125" style="617"/>
    <col min="2305" max="2305" width="2.28515625" style="617" customWidth="1"/>
    <col min="2306" max="2306" width="28.140625" style="617" customWidth="1"/>
    <col min="2307" max="2307" width="26.28515625" style="617" bestFit="1" customWidth="1"/>
    <col min="2308" max="2308" width="20" style="617" customWidth="1"/>
    <col min="2309" max="2309" width="17.85546875" style="617" customWidth="1"/>
    <col min="2310" max="2310" width="20" style="617" customWidth="1"/>
    <col min="2311" max="2311" width="21.5703125" style="617" customWidth="1"/>
    <col min="2312" max="2314" width="16.140625" style="617" customWidth="1"/>
    <col min="2315" max="2315" width="18.5703125" style="617" customWidth="1"/>
    <col min="2316" max="2316" width="16.140625" style="617" customWidth="1"/>
    <col min="2317" max="2317" width="22.28515625" style="617" bestFit="1" customWidth="1"/>
    <col min="2318" max="2318" width="20" style="617" customWidth="1"/>
    <col min="2319" max="2319" width="16.140625" style="617" customWidth="1"/>
    <col min="2320" max="2322" width="27.140625" style="617" bestFit="1" customWidth="1"/>
    <col min="2323" max="2323" width="17.7109375" style="617" bestFit="1" customWidth="1"/>
    <col min="2324" max="2324" width="14" style="617" bestFit="1" customWidth="1"/>
    <col min="2325" max="2325" width="17.42578125" style="617" bestFit="1" customWidth="1"/>
    <col min="2326" max="2326" width="14.28515625" style="617" bestFit="1" customWidth="1"/>
    <col min="2327" max="2327" width="17.42578125" style="617" bestFit="1" customWidth="1"/>
    <col min="2328" max="2328" width="14.28515625" style="617" bestFit="1" customWidth="1"/>
    <col min="2329" max="2329" width="17.42578125" style="617" bestFit="1" customWidth="1"/>
    <col min="2330" max="2330" width="14.28515625" style="617" bestFit="1" customWidth="1"/>
    <col min="2331" max="2331" width="17.7109375" style="617" bestFit="1" customWidth="1"/>
    <col min="2332" max="2332" width="14.5703125" style="617" bestFit="1" customWidth="1"/>
    <col min="2333" max="2333" width="17.42578125" style="617" bestFit="1" customWidth="1"/>
    <col min="2334" max="2334" width="14.28515625" style="617" bestFit="1" customWidth="1"/>
    <col min="2335" max="2335" width="17.42578125" style="617" bestFit="1" customWidth="1"/>
    <col min="2336" max="2336" width="14.28515625" style="617" bestFit="1" customWidth="1"/>
    <col min="2337" max="2337" width="15.42578125" style="617" bestFit="1" customWidth="1"/>
    <col min="2338" max="2338" width="12.42578125" style="617" bestFit="1" customWidth="1"/>
    <col min="2339" max="2339" width="15.140625" style="617" bestFit="1" customWidth="1"/>
    <col min="2340" max="2340" width="12.140625" style="617" bestFit="1" customWidth="1"/>
    <col min="2341" max="2341" width="14.42578125" style="617" bestFit="1" customWidth="1"/>
    <col min="2342" max="2560" width="11.42578125" style="617"/>
    <col min="2561" max="2561" width="2.28515625" style="617" customWidth="1"/>
    <col min="2562" max="2562" width="28.140625" style="617" customWidth="1"/>
    <col min="2563" max="2563" width="26.28515625" style="617" bestFit="1" customWidth="1"/>
    <col min="2564" max="2564" width="20" style="617" customWidth="1"/>
    <col min="2565" max="2565" width="17.85546875" style="617" customWidth="1"/>
    <col min="2566" max="2566" width="20" style="617" customWidth="1"/>
    <col min="2567" max="2567" width="21.5703125" style="617" customWidth="1"/>
    <col min="2568" max="2570" width="16.140625" style="617" customWidth="1"/>
    <col min="2571" max="2571" width="18.5703125" style="617" customWidth="1"/>
    <col min="2572" max="2572" width="16.140625" style="617" customWidth="1"/>
    <col min="2573" max="2573" width="22.28515625" style="617" bestFit="1" customWidth="1"/>
    <col min="2574" max="2574" width="20" style="617" customWidth="1"/>
    <col min="2575" max="2575" width="16.140625" style="617" customWidth="1"/>
    <col min="2576" max="2578" width="27.140625" style="617" bestFit="1" customWidth="1"/>
    <col min="2579" max="2579" width="17.7109375" style="617" bestFit="1" customWidth="1"/>
    <col min="2580" max="2580" width="14" style="617" bestFit="1" customWidth="1"/>
    <col min="2581" max="2581" width="17.42578125" style="617" bestFit="1" customWidth="1"/>
    <col min="2582" max="2582" width="14.28515625" style="617" bestFit="1" customWidth="1"/>
    <col min="2583" max="2583" width="17.42578125" style="617" bestFit="1" customWidth="1"/>
    <col min="2584" max="2584" width="14.28515625" style="617" bestFit="1" customWidth="1"/>
    <col min="2585" max="2585" width="17.42578125" style="617" bestFit="1" customWidth="1"/>
    <col min="2586" max="2586" width="14.28515625" style="617" bestFit="1" customWidth="1"/>
    <col min="2587" max="2587" width="17.7109375" style="617" bestFit="1" customWidth="1"/>
    <col min="2588" max="2588" width="14.5703125" style="617" bestFit="1" customWidth="1"/>
    <col min="2589" max="2589" width="17.42578125" style="617" bestFit="1" customWidth="1"/>
    <col min="2590" max="2590" width="14.28515625" style="617" bestFit="1" customWidth="1"/>
    <col min="2591" max="2591" width="17.42578125" style="617" bestFit="1" customWidth="1"/>
    <col min="2592" max="2592" width="14.28515625" style="617" bestFit="1" customWidth="1"/>
    <col min="2593" max="2593" width="15.42578125" style="617" bestFit="1" customWidth="1"/>
    <col min="2594" max="2594" width="12.42578125" style="617" bestFit="1" customWidth="1"/>
    <col min="2595" max="2595" width="15.140625" style="617" bestFit="1" customWidth="1"/>
    <col min="2596" max="2596" width="12.140625" style="617" bestFit="1" customWidth="1"/>
    <col min="2597" max="2597" width="14.42578125" style="617" bestFit="1" customWidth="1"/>
    <col min="2598" max="2816" width="11.42578125" style="617"/>
    <col min="2817" max="2817" width="2.28515625" style="617" customWidth="1"/>
    <col min="2818" max="2818" width="28.140625" style="617" customWidth="1"/>
    <col min="2819" max="2819" width="26.28515625" style="617" bestFit="1" customWidth="1"/>
    <col min="2820" max="2820" width="20" style="617" customWidth="1"/>
    <col min="2821" max="2821" width="17.85546875" style="617" customWidth="1"/>
    <col min="2822" max="2822" width="20" style="617" customWidth="1"/>
    <col min="2823" max="2823" width="21.5703125" style="617" customWidth="1"/>
    <col min="2824" max="2826" width="16.140625" style="617" customWidth="1"/>
    <col min="2827" max="2827" width="18.5703125" style="617" customWidth="1"/>
    <col min="2828" max="2828" width="16.140625" style="617" customWidth="1"/>
    <col min="2829" max="2829" width="22.28515625" style="617" bestFit="1" customWidth="1"/>
    <col min="2830" max="2830" width="20" style="617" customWidth="1"/>
    <col min="2831" max="2831" width="16.140625" style="617" customWidth="1"/>
    <col min="2832" max="2834" width="27.140625" style="617" bestFit="1" customWidth="1"/>
    <col min="2835" max="2835" width="17.7109375" style="617" bestFit="1" customWidth="1"/>
    <col min="2836" max="2836" width="14" style="617" bestFit="1" customWidth="1"/>
    <col min="2837" max="2837" width="17.42578125" style="617" bestFit="1" customWidth="1"/>
    <col min="2838" max="2838" width="14.28515625" style="617" bestFit="1" customWidth="1"/>
    <col min="2839" max="2839" width="17.42578125" style="617" bestFit="1" customWidth="1"/>
    <col min="2840" max="2840" width="14.28515625" style="617" bestFit="1" customWidth="1"/>
    <col min="2841" max="2841" width="17.42578125" style="617" bestFit="1" customWidth="1"/>
    <col min="2842" max="2842" width="14.28515625" style="617" bestFit="1" customWidth="1"/>
    <col min="2843" max="2843" width="17.7109375" style="617" bestFit="1" customWidth="1"/>
    <col min="2844" max="2844" width="14.5703125" style="617" bestFit="1" customWidth="1"/>
    <col min="2845" max="2845" width="17.42578125" style="617" bestFit="1" customWidth="1"/>
    <col min="2846" max="2846" width="14.28515625" style="617" bestFit="1" customWidth="1"/>
    <col min="2847" max="2847" width="17.42578125" style="617" bestFit="1" customWidth="1"/>
    <col min="2848" max="2848" width="14.28515625" style="617" bestFit="1" customWidth="1"/>
    <col min="2849" max="2849" width="15.42578125" style="617" bestFit="1" customWidth="1"/>
    <col min="2850" max="2850" width="12.42578125" style="617" bestFit="1" customWidth="1"/>
    <col min="2851" max="2851" width="15.140625" style="617" bestFit="1" customWidth="1"/>
    <col min="2852" max="2852" width="12.140625" style="617" bestFit="1" customWidth="1"/>
    <col min="2853" max="2853" width="14.42578125" style="617" bestFit="1" customWidth="1"/>
    <col min="2854" max="3072" width="11.42578125" style="617"/>
    <col min="3073" max="3073" width="2.28515625" style="617" customWidth="1"/>
    <col min="3074" max="3074" width="28.140625" style="617" customWidth="1"/>
    <col min="3075" max="3075" width="26.28515625" style="617" bestFit="1" customWidth="1"/>
    <col min="3076" max="3076" width="20" style="617" customWidth="1"/>
    <col min="3077" max="3077" width="17.85546875" style="617" customWidth="1"/>
    <col min="3078" max="3078" width="20" style="617" customWidth="1"/>
    <col min="3079" max="3079" width="21.5703125" style="617" customWidth="1"/>
    <col min="3080" max="3082" width="16.140625" style="617" customWidth="1"/>
    <col min="3083" max="3083" width="18.5703125" style="617" customWidth="1"/>
    <col min="3084" max="3084" width="16.140625" style="617" customWidth="1"/>
    <col min="3085" max="3085" width="22.28515625" style="617" bestFit="1" customWidth="1"/>
    <col min="3086" max="3086" width="20" style="617" customWidth="1"/>
    <col min="3087" max="3087" width="16.140625" style="617" customWidth="1"/>
    <col min="3088" max="3090" width="27.140625" style="617" bestFit="1" customWidth="1"/>
    <col min="3091" max="3091" width="17.7109375" style="617" bestFit="1" customWidth="1"/>
    <col min="3092" max="3092" width="14" style="617" bestFit="1" customWidth="1"/>
    <col min="3093" max="3093" width="17.42578125" style="617" bestFit="1" customWidth="1"/>
    <col min="3094" max="3094" width="14.28515625" style="617" bestFit="1" customWidth="1"/>
    <col min="3095" max="3095" width="17.42578125" style="617" bestFit="1" customWidth="1"/>
    <col min="3096" max="3096" width="14.28515625" style="617" bestFit="1" customWidth="1"/>
    <col min="3097" max="3097" width="17.42578125" style="617" bestFit="1" customWidth="1"/>
    <col min="3098" max="3098" width="14.28515625" style="617" bestFit="1" customWidth="1"/>
    <col min="3099" max="3099" width="17.7109375" style="617" bestFit="1" customWidth="1"/>
    <col min="3100" max="3100" width="14.5703125" style="617" bestFit="1" customWidth="1"/>
    <col min="3101" max="3101" width="17.42578125" style="617" bestFit="1" customWidth="1"/>
    <col min="3102" max="3102" width="14.28515625" style="617" bestFit="1" customWidth="1"/>
    <col min="3103" max="3103" width="17.42578125" style="617" bestFit="1" customWidth="1"/>
    <col min="3104" max="3104" width="14.28515625" style="617" bestFit="1" customWidth="1"/>
    <col min="3105" max="3105" width="15.42578125" style="617" bestFit="1" customWidth="1"/>
    <col min="3106" max="3106" width="12.42578125" style="617" bestFit="1" customWidth="1"/>
    <col min="3107" max="3107" width="15.140625" style="617" bestFit="1" customWidth="1"/>
    <col min="3108" max="3108" width="12.140625" style="617" bestFit="1" customWidth="1"/>
    <col min="3109" max="3109" width="14.42578125" style="617" bestFit="1" customWidth="1"/>
    <col min="3110" max="3328" width="11.42578125" style="617"/>
    <col min="3329" max="3329" width="2.28515625" style="617" customWidth="1"/>
    <col min="3330" max="3330" width="28.140625" style="617" customWidth="1"/>
    <col min="3331" max="3331" width="26.28515625" style="617" bestFit="1" customWidth="1"/>
    <col min="3332" max="3332" width="20" style="617" customWidth="1"/>
    <col min="3333" max="3333" width="17.85546875" style="617" customWidth="1"/>
    <col min="3334" max="3334" width="20" style="617" customWidth="1"/>
    <col min="3335" max="3335" width="21.5703125" style="617" customWidth="1"/>
    <col min="3336" max="3338" width="16.140625" style="617" customWidth="1"/>
    <col min="3339" max="3339" width="18.5703125" style="617" customWidth="1"/>
    <col min="3340" max="3340" width="16.140625" style="617" customWidth="1"/>
    <col min="3341" max="3341" width="22.28515625" style="617" bestFit="1" customWidth="1"/>
    <col min="3342" max="3342" width="20" style="617" customWidth="1"/>
    <col min="3343" max="3343" width="16.140625" style="617" customWidth="1"/>
    <col min="3344" max="3346" width="27.140625" style="617" bestFit="1" customWidth="1"/>
    <col min="3347" max="3347" width="17.7109375" style="617" bestFit="1" customWidth="1"/>
    <col min="3348" max="3348" width="14" style="617" bestFit="1" customWidth="1"/>
    <col min="3349" max="3349" width="17.42578125" style="617" bestFit="1" customWidth="1"/>
    <col min="3350" max="3350" width="14.28515625" style="617" bestFit="1" customWidth="1"/>
    <col min="3351" max="3351" width="17.42578125" style="617" bestFit="1" customWidth="1"/>
    <col min="3352" max="3352" width="14.28515625" style="617" bestFit="1" customWidth="1"/>
    <col min="3353" max="3353" width="17.42578125" style="617" bestFit="1" customWidth="1"/>
    <col min="3354" max="3354" width="14.28515625" style="617" bestFit="1" customWidth="1"/>
    <col min="3355" max="3355" width="17.7109375" style="617" bestFit="1" customWidth="1"/>
    <col min="3356" max="3356" width="14.5703125" style="617" bestFit="1" customWidth="1"/>
    <col min="3357" max="3357" width="17.42578125" style="617" bestFit="1" customWidth="1"/>
    <col min="3358" max="3358" width="14.28515625" style="617" bestFit="1" customWidth="1"/>
    <col min="3359" max="3359" width="17.42578125" style="617" bestFit="1" customWidth="1"/>
    <col min="3360" max="3360" width="14.28515625" style="617" bestFit="1" customWidth="1"/>
    <col min="3361" max="3361" width="15.42578125" style="617" bestFit="1" customWidth="1"/>
    <col min="3362" max="3362" width="12.42578125" style="617" bestFit="1" customWidth="1"/>
    <col min="3363" max="3363" width="15.140625" style="617" bestFit="1" customWidth="1"/>
    <col min="3364" max="3364" width="12.140625" style="617" bestFit="1" customWidth="1"/>
    <col min="3365" max="3365" width="14.42578125" style="617" bestFit="1" customWidth="1"/>
    <col min="3366" max="3584" width="11.42578125" style="617"/>
    <col min="3585" max="3585" width="2.28515625" style="617" customWidth="1"/>
    <col min="3586" max="3586" width="28.140625" style="617" customWidth="1"/>
    <col min="3587" max="3587" width="26.28515625" style="617" bestFit="1" customWidth="1"/>
    <col min="3588" max="3588" width="20" style="617" customWidth="1"/>
    <col min="3589" max="3589" width="17.85546875" style="617" customWidth="1"/>
    <col min="3590" max="3590" width="20" style="617" customWidth="1"/>
    <col min="3591" max="3591" width="21.5703125" style="617" customWidth="1"/>
    <col min="3592" max="3594" width="16.140625" style="617" customWidth="1"/>
    <col min="3595" max="3595" width="18.5703125" style="617" customWidth="1"/>
    <col min="3596" max="3596" width="16.140625" style="617" customWidth="1"/>
    <col min="3597" max="3597" width="22.28515625" style="617" bestFit="1" customWidth="1"/>
    <col min="3598" max="3598" width="20" style="617" customWidth="1"/>
    <col min="3599" max="3599" width="16.140625" style="617" customWidth="1"/>
    <col min="3600" max="3602" width="27.140625" style="617" bestFit="1" customWidth="1"/>
    <col min="3603" max="3603" width="17.7109375" style="617" bestFit="1" customWidth="1"/>
    <col min="3604" max="3604" width="14" style="617" bestFit="1" customWidth="1"/>
    <col min="3605" max="3605" width="17.42578125" style="617" bestFit="1" customWidth="1"/>
    <col min="3606" max="3606" width="14.28515625" style="617" bestFit="1" customWidth="1"/>
    <col min="3607" max="3607" width="17.42578125" style="617" bestFit="1" customWidth="1"/>
    <col min="3608" max="3608" width="14.28515625" style="617" bestFit="1" customWidth="1"/>
    <col min="3609" max="3609" width="17.42578125" style="617" bestFit="1" customWidth="1"/>
    <col min="3610" max="3610" width="14.28515625" style="617" bestFit="1" customWidth="1"/>
    <col min="3611" max="3611" width="17.7109375" style="617" bestFit="1" customWidth="1"/>
    <col min="3612" max="3612" width="14.5703125" style="617" bestFit="1" customWidth="1"/>
    <col min="3613" max="3613" width="17.42578125" style="617" bestFit="1" customWidth="1"/>
    <col min="3614" max="3614" width="14.28515625" style="617" bestFit="1" customWidth="1"/>
    <col min="3615" max="3615" width="17.42578125" style="617" bestFit="1" customWidth="1"/>
    <col min="3616" max="3616" width="14.28515625" style="617" bestFit="1" customWidth="1"/>
    <col min="3617" max="3617" width="15.42578125" style="617" bestFit="1" customWidth="1"/>
    <col min="3618" max="3618" width="12.42578125" style="617" bestFit="1" customWidth="1"/>
    <col min="3619" max="3619" width="15.140625" style="617" bestFit="1" customWidth="1"/>
    <col min="3620" max="3620" width="12.140625" style="617" bestFit="1" customWidth="1"/>
    <col min="3621" max="3621" width="14.42578125" style="617" bestFit="1" customWidth="1"/>
    <col min="3622" max="3840" width="11.42578125" style="617"/>
    <col min="3841" max="3841" width="2.28515625" style="617" customWidth="1"/>
    <col min="3842" max="3842" width="28.140625" style="617" customWidth="1"/>
    <col min="3843" max="3843" width="26.28515625" style="617" bestFit="1" customWidth="1"/>
    <col min="3844" max="3844" width="20" style="617" customWidth="1"/>
    <col min="3845" max="3845" width="17.85546875" style="617" customWidth="1"/>
    <col min="3846" max="3846" width="20" style="617" customWidth="1"/>
    <col min="3847" max="3847" width="21.5703125" style="617" customWidth="1"/>
    <col min="3848" max="3850" width="16.140625" style="617" customWidth="1"/>
    <col min="3851" max="3851" width="18.5703125" style="617" customWidth="1"/>
    <col min="3852" max="3852" width="16.140625" style="617" customWidth="1"/>
    <col min="3853" max="3853" width="22.28515625" style="617" bestFit="1" customWidth="1"/>
    <col min="3854" max="3854" width="20" style="617" customWidth="1"/>
    <col min="3855" max="3855" width="16.140625" style="617" customWidth="1"/>
    <col min="3856" max="3858" width="27.140625" style="617" bestFit="1" customWidth="1"/>
    <col min="3859" max="3859" width="17.7109375" style="617" bestFit="1" customWidth="1"/>
    <col min="3860" max="3860" width="14" style="617" bestFit="1" customWidth="1"/>
    <col min="3861" max="3861" width="17.42578125" style="617" bestFit="1" customWidth="1"/>
    <col min="3862" max="3862" width="14.28515625" style="617" bestFit="1" customWidth="1"/>
    <col min="3863" max="3863" width="17.42578125" style="617" bestFit="1" customWidth="1"/>
    <col min="3864" max="3864" width="14.28515625" style="617" bestFit="1" customWidth="1"/>
    <col min="3865" max="3865" width="17.42578125" style="617" bestFit="1" customWidth="1"/>
    <col min="3866" max="3866" width="14.28515625" style="617" bestFit="1" customWidth="1"/>
    <col min="3867" max="3867" width="17.7109375" style="617" bestFit="1" customWidth="1"/>
    <col min="3868" max="3868" width="14.5703125" style="617" bestFit="1" customWidth="1"/>
    <col min="3869" max="3869" width="17.42578125" style="617" bestFit="1" customWidth="1"/>
    <col min="3870" max="3870" width="14.28515625" style="617" bestFit="1" customWidth="1"/>
    <col min="3871" max="3871" width="17.42578125" style="617" bestFit="1" customWidth="1"/>
    <col min="3872" max="3872" width="14.28515625" style="617" bestFit="1" customWidth="1"/>
    <col min="3873" max="3873" width="15.42578125" style="617" bestFit="1" customWidth="1"/>
    <col min="3874" max="3874" width="12.42578125" style="617" bestFit="1" customWidth="1"/>
    <col min="3875" max="3875" width="15.140625" style="617" bestFit="1" customWidth="1"/>
    <col min="3876" max="3876" width="12.140625" style="617" bestFit="1" customWidth="1"/>
    <col min="3877" max="3877" width="14.42578125" style="617" bestFit="1" customWidth="1"/>
    <col min="3878" max="4096" width="11.42578125" style="617"/>
    <col min="4097" max="4097" width="2.28515625" style="617" customWidth="1"/>
    <col min="4098" max="4098" width="28.140625" style="617" customWidth="1"/>
    <col min="4099" max="4099" width="26.28515625" style="617" bestFit="1" customWidth="1"/>
    <col min="4100" max="4100" width="20" style="617" customWidth="1"/>
    <col min="4101" max="4101" width="17.85546875" style="617" customWidth="1"/>
    <col min="4102" max="4102" width="20" style="617" customWidth="1"/>
    <col min="4103" max="4103" width="21.5703125" style="617" customWidth="1"/>
    <col min="4104" max="4106" width="16.140625" style="617" customWidth="1"/>
    <col min="4107" max="4107" width="18.5703125" style="617" customWidth="1"/>
    <col min="4108" max="4108" width="16.140625" style="617" customWidth="1"/>
    <col min="4109" max="4109" width="22.28515625" style="617" bestFit="1" customWidth="1"/>
    <col min="4110" max="4110" width="20" style="617" customWidth="1"/>
    <col min="4111" max="4111" width="16.140625" style="617" customWidth="1"/>
    <col min="4112" max="4114" width="27.140625" style="617" bestFit="1" customWidth="1"/>
    <col min="4115" max="4115" width="17.7109375" style="617" bestFit="1" customWidth="1"/>
    <col min="4116" max="4116" width="14" style="617" bestFit="1" customWidth="1"/>
    <col min="4117" max="4117" width="17.42578125" style="617" bestFit="1" customWidth="1"/>
    <col min="4118" max="4118" width="14.28515625" style="617" bestFit="1" customWidth="1"/>
    <col min="4119" max="4119" width="17.42578125" style="617" bestFit="1" customWidth="1"/>
    <col min="4120" max="4120" width="14.28515625" style="617" bestFit="1" customWidth="1"/>
    <col min="4121" max="4121" width="17.42578125" style="617" bestFit="1" customWidth="1"/>
    <col min="4122" max="4122" width="14.28515625" style="617" bestFit="1" customWidth="1"/>
    <col min="4123" max="4123" width="17.7109375" style="617" bestFit="1" customWidth="1"/>
    <col min="4124" max="4124" width="14.5703125" style="617" bestFit="1" customWidth="1"/>
    <col min="4125" max="4125" width="17.42578125" style="617" bestFit="1" customWidth="1"/>
    <col min="4126" max="4126" width="14.28515625" style="617" bestFit="1" customWidth="1"/>
    <col min="4127" max="4127" width="17.42578125" style="617" bestFit="1" customWidth="1"/>
    <col min="4128" max="4128" width="14.28515625" style="617" bestFit="1" customWidth="1"/>
    <col min="4129" max="4129" width="15.42578125" style="617" bestFit="1" customWidth="1"/>
    <col min="4130" max="4130" width="12.42578125" style="617" bestFit="1" customWidth="1"/>
    <col min="4131" max="4131" width="15.140625" style="617" bestFit="1" customWidth="1"/>
    <col min="4132" max="4132" width="12.140625" style="617" bestFit="1" customWidth="1"/>
    <col min="4133" max="4133" width="14.42578125" style="617" bestFit="1" customWidth="1"/>
    <col min="4134" max="4352" width="11.42578125" style="617"/>
    <col min="4353" max="4353" width="2.28515625" style="617" customWidth="1"/>
    <col min="4354" max="4354" width="28.140625" style="617" customWidth="1"/>
    <col min="4355" max="4355" width="26.28515625" style="617" bestFit="1" customWidth="1"/>
    <col min="4356" max="4356" width="20" style="617" customWidth="1"/>
    <col min="4357" max="4357" width="17.85546875" style="617" customWidth="1"/>
    <col min="4358" max="4358" width="20" style="617" customWidth="1"/>
    <col min="4359" max="4359" width="21.5703125" style="617" customWidth="1"/>
    <col min="4360" max="4362" width="16.140625" style="617" customWidth="1"/>
    <col min="4363" max="4363" width="18.5703125" style="617" customWidth="1"/>
    <col min="4364" max="4364" width="16.140625" style="617" customWidth="1"/>
    <col min="4365" max="4365" width="22.28515625" style="617" bestFit="1" customWidth="1"/>
    <col min="4366" max="4366" width="20" style="617" customWidth="1"/>
    <col min="4367" max="4367" width="16.140625" style="617" customWidth="1"/>
    <col min="4368" max="4370" width="27.140625" style="617" bestFit="1" customWidth="1"/>
    <col min="4371" max="4371" width="17.7109375" style="617" bestFit="1" customWidth="1"/>
    <col min="4372" max="4372" width="14" style="617" bestFit="1" customWidth="1"/>
    <col min="4373" max="4373" width="17.42578125" style="617" bestFit="1" customWidth="1"/>
    <col min="4374" max="4374" width="14.28515625" style="617" bestFit="1" customWidth="1"/>
    <col min="4375" max="4375" width="17.42578125" style="617" bestFit="1" customWidth="1"/>
    <col min="4376" max="4376" width="14.28515625" style="617" bestFit="1" customWidth="1"/>
    <col min="4377" max="4377" width="17.42578125" style="617" bestFit="1" customWidth="1"/>
    <col min="4378" max="4378" width="14.28515625" style="617" bestFit="1" customWidth="1"/>
    <col min="4379" max="4379" width="17.7109375" style="617" bestFit="1" customWidth="1"/>
    <col min="4380" max="4380" width="14.5703125" style="617" bestFit="1" customWidth="1"/>
    <col min="4381" max="4381" width="17.42578125" style="617" bestFit="1" customWidth="1"/>
    <col min="4382" max="4382" width="14.28515625" style="617" bestFit="1" customWidth="1"/>
    <col min="4383" max="4383" width="17.42578125" style="617" bestFit="1" customWidth="1"/>
    <col min="4384" max="4384" width="14.28515625" style="617" bestFit="1" customWidth="1"/>
    <col min="4385" max="4385" width="15.42578125" style="617" bestFit="1" customWidth="1"/>
    <col min="4386" max="4386" width="12.42578125" style="617" bestFit="1" customWidth="1"/>
    <col min="4387" max="4387" width="15.140625" style="617" bestFit="1" customWidth="1"/>
    <col min="4388" max="4388" width="12.140625" style="617" bestFit="1" customWidth="1"/>
    <col min="4389" max="4389" width="14.42578125" style="617" bestFit="1" customWidth="1"/>
    <col min="4390" max="4608" width="11.42578125" style="617"/>
    <col min="4609" max="4609" width="2.28515625" style="617" customWidth="1"/>
    <col min="4610" max="4610" width="28.140625" style="617" customWidth="1"/>
    <col min="4611" max="4611" width="26.28515625" style="617" bestFit="1" customWidth="1"/>
    <col min="4612" max="4612" width="20" style="617" customWidth="1"/>
    <col min="4613" max="4613" width="17.85546875" style="617" customWidth="1"/>
    <col min="4614" max="4614" width="20" style="617" customWidth="1"/>
    <col min="4615" max="4615" width="21.5703125" style="617" customWidth="1"/>
    <col min="4616" max="4618" width="16.140625" style="617" customWidth="1"/>
    <col min="4619" max="4619" width="18.5703125" style="617" customWidth="1"/>
    <col min="4620" max="4620" width="16.140625" style="617" customWidth="1"/>
    <col min="4621" max="4621" width="22.28515625" style="617" bestFit="1" customWidth="1"/>
    <col min="4622" max="4622" width="20" style="617" customWidth="1"/>
    <col min="4623" max="4623" width="16.140625" style="617" customWidth="1"/>
    <col min="4624" max="4626" width="27.140625" style="617" bestFit="1" customWidth="1"/>
    <col min="4627" max="4627" width="17.7109375" style="617" bestFit="1" customWidth="1"/>
    <col min="4628" max="4628" width="14" style="617" bestFit="1" customWidth="1"/>
    <col min="4629" max="4629" width="17.42578125" style="617" bestFit="1" customWidth="1"/>
    <col min="4630" max="4630" width="14.28515625" style="617" bestFit="1" customWidth="1"/>
    <col min="4631" max="4631" width="17.42578125" style="617" bestFit="1" customWidth="1"/>
    <col min="4632" max="4632" width="14.28515625" style="617" bestFit="1" customWidth="1"/>
    <col min="4633" max="4633" width="17.42578125" style="617" bestFit="1" customWidth="1"/>
    <col min="4634" max="4634" width="14.28515625" style="617" bestFit="1" customWidth="1"/>
    <col min="4635" max="4635" width="17.7109375" style="617" bestFit="1" customWidth="1"/>
    <col min="4636" max="4636" width="14.5703125" style="617" bestFit="1" customWidth="1"/>
    <col min="4637" max="4637" width="17.42578125" style="617" bestFit="1" customWidth="1"/>
    <col min="4638" max="4638" width="14.28515625" style="617" bestFit="1" customWidth="1"/>
    <col min="4639" max="4639" width="17.42578125" style="617" bestFit="1" customWidth="1"/>
    <col min="4640" max="4640" width="14.28515625" style="617" bestFit="1" customWidth="1"/>
    <col min="4641" max="4641" width="15.42578125" style="617" bestFit="1" customWidth="1"/>
    <col min="4642" max="4642" width="12.42578125" style="617" bestFit="1" customWidth="1"/>
    <col min="4643" max="4643" width="15.140625" style="617" bestFit="1" customWidth="1"/>
    <col min="4644" max="4644" width="12.140625" style="617" bestFit="1" customWidth="1"/>
    <col min="4645" max="4645" width="14.42578125" style="617" bestFit="1" customWidth="1"/>
    <col min="4646" max="4864" width="11.42578125" style="617"/>
    <col min="4865" max="4865" width="2.28515625" style="617" customWidth="1"/>
    <col min="4866" max="4866" width="28.140625" style="617" customWidth="1"/>
    <col min="4867" max="4867" width="26.28515625" style="617" bestFit="1" customWidth="1"/>
    <col min="4868" max="4868" width="20" style="617" customWidth="1"/>
    <col min="4869" max="4869" width="17.85546875" style="617" customWidth="1"/>
    <col min="4870" max="4870" width="20" style="617" customWidth="1"/>
    <col min="4871" max="4871" width="21.5703125" style="617" customWidth="1"/>
    <col min="4872" max="4874" width="16.140625" style="617" customWidth="1"/>
    <col min="4875" max="4875" width="18.5703125" style="617" customWidth="1"/>
    <col min="4876" max="4876" width="16.140625" style="617" customWidth="1"/>
    <col min="4877" max="4877" width="22.28515625" style="617" bestFit="1" customWidth="1"/>
    <col min="4878" max="4878" width="20" style="617" customWidth="1"/>
    <col min="4879" max="4879" width="16.140625" style="617" customWidth="1"/>
    <col min="4880" max="4882" width="27.140625" style="617" bestFit="1" customWidth="1"/>
    <col min="4883" max="4883" width="17.7109375" style="617" bestFit="1" customWidth="1"/>
    <col min="4884" max="4884" width="14" style="617" bestFit="1" customWidth="1"/>
    <col min="4885" max="4885" width="17.42578125" style="617" bestFit="1" customWidth="1"/>
    <col min="4886" max="4886" width="14.28515625" style="617" bestFit="1" customWidth="1"/>
    <col min="4887" max="4887" width="17.42578125" style="617" bestFit="1" customWidth="1"/>
    <col min="4888" max="4888" width="14.28515625" style="617" bestFit="1" customWidth="1"/>
    <col min="4889" max="4889" width="17.42578125" style="617" bestFit="1" customWidth="1"/>
    <col min="4890" max="4890" width="14.28515625" style="617" bestFit="1" customWidth="1"/>
    <col min="4891" max="4891" width="17.7109375" style="617" bestFit="1" customWidth="1"/>
    <col min="4892" max="4892" width="14.5703125" style="617" bestFit="1" customWidth="1"/>
    <col min="4893" max="4893" width="17.42578125" style="617" bestFit="1" customWidth="1"/>
    <col min="4894" max="4894" width="14.28515625" style="617" bestFit="1" customWidth="1"/>
    <col min="4895" max="4895" width="17.42578125" style="617" bestFit="1" customWidth="1"/>
    <col min="4896" max="4896" width="14.28515625" style="617" bestFit="1" customWidth="1"/>
    <col min="4897" max="4897" width="15.42578125" style="617" bestFit="1" customWidth="1"/>
    <col min="4898" max="4898" width="12.42578125" style="617" bestFit="1" customWidth="1"/>
    <col min="4899" max="4899" width="15.140625" style="617" bestFit="1" customWidth="1"/>
    <col min="4900" max="4900" width="12.140625" style="617" bestFit="1" customWidth="1"/>
    <col min="4901" max="4901" width="14.42578125" style="617" bestFit="1" customWidth="1"/>
    <col min="4902" max="5120" width="11.42578125" style="617"/>
    <col min="5121" max="5121" width="2.28515625" style="617" customWidth="1"/>
    <col min="5122" max="5122" width="28.140625" style="617" customWidth="1"/>
    <col min="5123" max="5123" width="26.28515625" style="617" bestFit="1" customWidth="1"/>
    <col min="5124" max="5124" width="20" style="617" customWidth="1"/>
    <col min="5125" max="5125" width="17.85546875" style="617" customWidth="1"/>
    <col min="5126" max="5126" width="20" style="617" customWidth="1"/>
    <col min="5127" max="5127" width="21.5703125" style="617" customWidth="1"/>
    <col min="5128" max="5130" width="16.140625" style="617" customWidth="1"/>
    <col min="5131" max="5131" width="18.5703125" style="617" customWidth="1"/>
    <col min="5132" max="5132" width="16.140625" style="617" customWidth="1"/>
    <col min="5133" max="5133" width="22.28515625" style="617" bestFit="1" customWidth="1"/>
    <col min="5134" max="5134" width="20" style="617" customWidth="1"/>
    <col min="5135" max="5135" width="16.140625" style="617" customWidth="1"/>
    <col min="5136" max="5138" width="27.140625" style="617" bestFit="1" customWidth="1"/>
    <col min="5139" max="5139" width="17.7109375" style="617" bestFit="1" customWidth="1"/>
    <col min="5140" max="5140" width="14" style="617" bestFit="1" customWidth="1"/>
    <col min="5141" max="5141" width="17.42578125" style="617" bestFit="1" customWidth="1"/>
    <col min="5142" max="5142" width="14.28515625" style="617" bestFit="1" customWidth="1"/>
    <col min="5143" max="5143" width="17.42578125" style="617" bestFit="1" customWidth="1"/>
    <col min="5144" max="5144" width="14.28515625" style="617" bestFit="1" customWidth="1"/>
    <col min="5145" max="5145" width="17.42578125" style="617" bestFit="1" customWidth="1"/>
    <col min="5146" max="5146" width="14.28515625" style="617" bestFit="1" customWidth="1"/>
    <col min="5147" max="5147" width="17.7109375" style="617" bestFit="1" customWidth="1"/>
    <col min="5148" max="5148" width="14.5703125" style="617" bestFit="1" customWidth="1"/>
    <col min="5149" max="5149" width="17.42578125" style="617" bestFit="1" customWidth="1"/>
    <col min="5150" max="5150" width="14.28515625" style="617" bestFit="1" customWidth="1"/>
    <col min="5151" max="5151" width="17.42578125" style="617" bestFit="1" customWidth="1"/>
    <col min="5152" max="5152" width="14.28515625" style="617" bestFit="1" customWidth="1"/>
    <col min="5153" max="5153" width="15.42578125" style="617" bestFit="1" customWidth="1"/>
    <col min="5154" max="5154" width="12.42578125" style="617" bestFit="1" customWidth="1"/>
    <col min="5155" max="5155" width="15.140625" style="617" bestFit="1" customWidth="1"/>
    <col min="5156" max="5156" width="12.140625" style="617" bestFit="1" customWidth="1"/>
    <col min="5157" max="5157" width="14.42578125" style="617" bestFit="1" customWidth="1"/>
    <col min="5158" max="5376" width="11.42578125" style="617"/>
    <col min="5377" max="5377" width="2.28515625" style="617" customWidth="1"/>
    <col min="5378" max="5378" width="28.140625" style="617" customWidth="1"/>
    <col min="5379" max="5379" width="26.28515625" style="617" bestFit="1" customWidth="1"/>
    <col min="5380" max="5380" width="20" style="617" customWidth="1"/>
    <col min="5381" max="5381" width="17.85546875" style="617" customWidth="1"/>
    <col min="5382" max="5382" width="20" style="617" customWidth="1"/>
    <col min="5383" max="5383" width="21.5703125" style="617" customWidth="1"/>
    <col min="5384" max="5386" width="16.140625" style="617" customWidth="1"/>
    <col min="5387" max="5387" width="18.5703125" style="617" customWidth="1"/>
    <col min="5388" max="5388" width="16.140625" style="617" customWidth="1"/>
    <col min="5389" max="5389" width="22.28515625" style="617" bestFit="1" customWidth="1"/>
    <col min="5390" max="5390" width="20" style="617" customWidth="1"/>
    <col min="5391" max="5391" width="16.140625" style="617" customWidth="1"/>
    <col min="5392" max="5394" width="27.140625" style="617" bestFit="1" customWidth="1"/>
    <col min="5395" max="5395" width="17.7109375" style="617" bestFit="1" customWidth="1"/>
    <col min="5396" max="5396" width="14" style="617" bestFit="1" customWidth="1"/>
    <col min="5397" max="5397" width="17.42578125" style="617" bestFit="1" customWidth="1"/>
    <col min="5398" max="5398" width="14.28515625" style="617" bestFit="1" customWidth="1"/>
    <col min="5399" max="5399" width="17.42578125" style="617" bestFit="1" customWidth="1"/>
    <col min="5400" max="5400" width="14.28515625" style="617" bestFit="1" customWidth="1"/>
    <col min="5401" max="5401" width="17.42578125" style="617" bestFit="1" customWidth="1"/>
    <col min="5402" max="5402" width="14.28515625" style="617" bestFit="1" customWidth="1"/>
    <col min="5403" max="5403" width="17.7109375" style="617" bestFit="1" customWidth="1"/>
    <col min="5404" max="5404" width="14.5703125" style="617" bestFit="1" customWidth="1"/>
    <col min="5405" max="5405" width="17.42578125" style="617" bestFit="1" customWidth="1"/>
    <col min="5406" max="5406" width="14.28515625" style="617" bestFit="1" customWidth="1"/>
    <col min="5407" max="5407" width="17.42578125" style="617" bestFit="1" customWidth="1"/>
    <col min="5408" max="5408" width="14.28515625" style="617" bestFit="1" customWidth="1"/>
    <col min="5409" max="5409" width="15.42578125" style="617" bestFit="1" customWidth="1"/>
    <col min="5410" max="5410" width="12.42578125" style="617" bestFit="1" customWidth="1"/>
    <col min="5411" max="5411" width="15.140625" style="617" bestFit="1" customWidth="1"/>
    <col min="5412" max="5412" width="12.140625" style="617" bestFit="1" customWidth="1"/>
    <col min="5413" max="5413" width="14.42578125" style="617" bestFit="1" customWidth="1"/>
    <col min="5414" max="5632" width="11.42578125" style="617"/>
    <col min="5633" max="5633" width="2.28515625" style="617" customWidth="1"/>
    <col min="5634" max="5634" width="28.140625" style="617" customWidth="1"/>
    <col min="5635" max="5635" width="26.28515625" style="617" bestFit="1" customWidth="1"/>
    <col min="5636" max="5636" width="20" style="617" customWidth="1"/>
    <col min="5637" max="5637" width="17.85546875" style="617" customWidth="1"/>
    <col min="5638" max="5638" width="20" style="617" customWidth="1"/>
    <col min="5639" max="5639" width="21.5703125" style="617" customWidth="1"/>
    <col min="5640" max="5642" width="16.140625" style="617" customWidth="1"/>
    <col min="5643" max="5643" width="18.5703125" style="617" customWidth="1"/>
    <col min="5644" max="5644" width="16.140625" style="617" customWidth="1"/>
    <col min="5645" max="5645" width="22.28515625" style="617" bestFit="1" customWidth="1"/>
    <col min="5646" max="5646" width="20" style="617" customWidth="1"/>
    <col min="5647" max="5647" width="16.140625" style="617" customWidth="1"/>
    <col min="5648" max="5650" width="27.140625" style="617" bestFit="1" customWidth="1"/>
    <col min="5651" max="5651" width="17.7109375" style="617" bestFit="1" customWidth="1"/>
    <col min="5652" max="5652" width="14" style="617" bestFit="1" customWidth="1"/>
    <col min="5653" max="5653" width="17.42578125" style="617" bestFit="1" customWidth="1"/>
    <col min="5654" max="5654" width="14.28515625" style="617" bestFit="1" customWidth="1"/>
    <col min="5655" max="5655" width="17.42578125" style="617" bestFit="1" customWidth="1"/>
    <col min="5656" max="5656" width="14.28515625" style="617" bestFit="1" customWidth="1"/>
    <col min="5657" max="5657" width="17.42578125" style="617" bestFit="1" customWidth="1"/>
    <col min="5658" max="5658" width="14.28515625" style="617" bestFit="1" customWidth="1"/>
    <col min="5659" max="5659" width="17.7109375" style="617" bestFit="1" customWidth="1"/>
    <col min="5660" max="5660" width="14.5703125" style="617" bestFit="1" customWidth="1"/>
    <col min="5661" max="5661" width="17.42578125" style="617" bestFit="1" customWidth="1"/>
    <col min="5662" max="5662" width="14.28515625" style="617" bestFit="1" customWidth="1"/>
    <col min="5663" max="5663" width="17.42578125" style="617" bestFit="1" customWidth="1"/>
    <col min="5664" max="5664" width="14.28515625" style="617" bestFit="1" customWidth="1"/>
    <col min="5665" max="5665" width="15.42578125" style="617" bestFit="1" customWidth="1"/>
    <col min="5666" max="5666" width="12.42578125" style="617" bestFit="1" customWidth="1"/>
    <col min="5667" max="5667" width="15.140625" style="617" bestFit="1" customWidth="1"/>
    <col min="5668" max="5668" width="12.140625" style="617" bestFit="1" customWidth="1"/>
    <col min="5669" max="5669" width="14.42578125" style="617" bestFit="1" customWidth="1"/>
    <col min="5670" max="5888" width="11.42578125" style="617"/>
    <col min="5889" max="5889" width="2.28515625" style="617" customWidth="1"/>
    <col min="5890" max="5890" width="28.140625" style="617" customWidth="1"/>
    <col min="5891" max="5891" width="26.28515625" style="617" bestFit="1" customWidth="1"/>
    <col min="5892" max="5892" width="20" style="617" customWidth="1"/>
    <col min="5893" max="5893" width="17.85546875" style="617" customWidth="1"/>
    <col min="5894" max="5894" width="20" style="617" customWidth="1"/>
    <col min="5895" max="5895" width="21.5703125" style="617" customWidth="1"/>
    <col min="5896" max="5898" width="16.140625" style="617" customWidth="1"/>
    <col min="5899" max="5899" width="18.5703125" style="617" customWidth="1"/>
    <col min="5900" max="5900" width="16.140625" style="617" customWidth="1"/>
    <col min="5901" max="5901" width="22.28515625" style="617" bestFit="1" customWidth="1"/>
    <col min="5902" max="5902" width="20" style="617" customWidth="1"/>
    <col min="5903" max="5903" width="16.140625" style="617" customWidth="1"/>
    <col min="5904" max="5906" width="27.140625" style="617" bestFit="1" customWidth="1"/>
    <col min="5907" max="5907" width="17.7109375" style="617" bestFit="1" customWidth="1"/>
    <col min="5908" max="5908" width="14" style="617" bestFit="1" customWidth="1"/>
    <col min="5909" max="5909" width="17.42578125" style="617" bestFit="1" customWidth="1"/>
    <col min="5910" max="5910" width="14.28515625" style="617" bestFit="1" customWidth="1"/>
    <col min="5911" max="5911" width="17.42578125" style="617" bestFit="1" customWidth="1"/>
    <col min="5912" max="5912" width="14.28515625" style="617" bestFit="1" customWidth="1"/>
    <col min="5913" max="5913" width="17.42578125" style="617" bestFit="1" customWidth="1"/>
    <col min="5914" max="5914" width="14.28515625" style="617" bestFit="1" customWidth="1"/>
    <col min="5915" max="5915" width="17.7109375" style="617" bestFit="1" customWidth="1"/>
    <col min="5916" max="5916" width="14.5703125" style="617" bestFit="1" customWidth="1"/>
    <col min="5917" max="5917" width="17.42578125" style="617" bestFit="1" customWidth="1"/>
    <col min="5918" max="5918" width="14.28515625" style="617" bestFit="1" customWidth="1"/>
    <col min="5919" max="5919" width="17.42578125" style="617" bestFit="1" customWidth="1"/>
    <col min="5920" max="5920" width="14.28515625" style="617" bestFit="1" customWidth="1"/>
    <col min="5921" max="5921" width="15.42578125" style="617" bestFit="1" customWidth="1"/>
    <col min="5922" max="5922" width="12.42578125" style="617" bestFit="1" customWidth="1"/>
    <col min="5923" max="5923" width="15.140625" style="617" bestFit="1" customWidth="1"/>
    <col min="5924" max="5924" width="12.140625" style="617" bestFit="1" customWidth="1"/>
    <col min="5925" max="5925" width="14.42578125" style="617" bestFit="1" customWidth="1"/>
    <col min="5926" max="6144" width="11.42578125" style="617"/>
    <col min="6145" max="6145" width="2.28515625" style="617" customWidth="1"/>
    <col min="6146" max="6146" width="28.140625" style="617" customWidth="1"/>
    <col min="6147" max="6147" width="26.28515625" style="617" bestFit="1" customWidth="1"/>
    <col min="6148" max="6148" width="20" style="617" customWidth="1"/>
    <col min="6149" max="6149" width="17.85546875" style="617" customWidth="1"/>
    <col min="6150" max="6150" width="20" style="617" customWidth="1"/>
    <col min="6151" max="6151" width="21.5703125" style="617" customWidth="1"/>
    <col min="6152" max="6154" width="16.140625" style="617" customWidth="1"/>
    <col min="6155" max="6155" width="18.5703125" style="617" customWidth="1"/>
    <col min="6156" max="6156" width="16.140625" style="617" customWidth="1"/>
    <col min="6157" max="6157" width="22.28515625" style="617" bestFit="1" customWidth="1"/>
    <col min="6158" max="6158" width="20" style="617" customWidth="1"/>
    <col min="6159" max="6159" width="16.140625" style="617" customWidth="1"/>
    <col min="6160" max="6162" width="27.140625" style="617" bestFit="1" customWidth="1"/>
    <col min="6163" max="6163" width="17.7109375" style="617" bestFit="1" customWidth="1"/>
    <col min="6164" max="6164" width="14" style="617" bestFit="1" customWidth="1"/>
    <col min="6165" max="6165" width="17.42578125" style="617" bestFit="1" customWidth="1"/>
    <col min="6166" max="6166" width="14.28515625" style="617" bestFit="1" customWidth="1"/>
    <col min="6167" max="6167" width="17.42578125" style="617" bestFit="1" customWidth="1"/>
    <col min="6168" max="6168" width="14.28515625" style="617" bestFit="1" customWidth="1"/>
    <col min="6169" max="6169" width="17.42578125" style="617" bestFit="1" customWidth="1"/>
    <col min="6170" max="6170" width="14.28515625" style="617" bestFit="1" customWidth="1"/>
    <col min="6171" max="6171" width="17.7109375" style="617" bestFit="1" customWidth="1"/>
    <col min="6172" max="6172" width="14.5703125" style="617" bestFit="1" customWidth="1"/>
    <col min="6173" max="6173" width="17.42578125" style="617" bestFit="1" customWidth="1"/>
    <col min="6174" max="6174" width="14.28515625" style="617" bestFit="1" customWidth="1"/>
    <col min="6175" max="6175" width="17.42578125" style="617" bestFit="1" customWidth="1"/>
    <col min="6176" max="6176" width="14.28515625" style="617" bestFit="1" customWidth="1"/>
    <col min="6177" max="6177" width="15.42578125" style="617" bestFit="1" customWidth="1"/>
    <col min="6178" max="6178" width="12.42578125" style="617" bestFit="1" customWidth="1"/>
    <col min="6179" max="6179" width="15.140625" style="617" bestFit="1" customWidth="1"/>
    <col min="6180" max="6180" width="12.140625" style="617" bestFit="1" customWidth="1"/>
    <col min="6181" max="6181" width="14.42578125" style="617" bestFit="1" customWidth="1"/>
    <col min="6182" max="6400" width="11.42578125" style="617"/>
    <col min="6401" max="6401" width="2.28515625" style="617" customWidth="1"/>
    <col min="6402" max="6402" width="28.140625" style="617" customWidth="1"/>
    <col min="6403" max="6403" width="26.28515625" style="617" bestFit="1" customWidth="1"/>
    <col min="6404" max="6404" width="20" style="617" customWidth="1"/>
    <col min="6405" max="6405" width="17.85546875" style="617" customWidth="1"/>
    <col min="6406" max="6406" width="20" style="617" customWidth="1"/>
    <col min="6407" max="6407" width="21.5703125" style="617" customWidth="1"/>
    <col min="6408" max="6410" width="16.140625" style="617" customWidth="1"/>
    <col min="6411" max="6411" width="18.5703125" style="617" customWidth="1"/>
    <col min="6412" max="6412" width="16.140625" style="617" customWidth="1"/>
    <col min="6413" max="6413" width="22.28515625" style="617" bestFit="1" customWidth="1"/>
    <col min="6414" max="6414" width="20" style="617" customWidth="1"/>
    <col min="6415" max="6415" width="16.140625" style="617" customWidth="1"/>
    <col min="6416" max="6418" width="27.140625" style="617" bestFit="1" customWidth="1"/>
    <col min="6419" max="6419" width="17.7109375" style="617" bestFit="1" customWidth="1"/>
    <col min="6420" max="6420" width="14" style="617" bestFit="1" customWidth="1"/>
    <col min="6421" max="6421" width="17.42578125" style="617" bestFit="1" customWidth="1"/>
    <col min="6422" max="6422" width="14.28515625" style="617" bestFit="1" customWidth="1"/>
    <col min="6423" max="6423" width="17.42578125" style="617" bestFit="1" customWidth="1"/>
    <col min="6424" max="6424" width="14.28515625" style="617" bestFit="1" customWidth="1"/>
    <col min="6425" max="6425" width="17.42578125" style="617" bestFit="1" customWidth="1"/>
    <col min="6426" max="6426" width="14.28515625" style="617" bestFit="1" customWidth="1"/>
    <col min="6427" max="6427" width="17.7109375" style="617" bestFit="1" customWidth="1"/>
    <col min="6428" max="6428" width="14.5703125" style="617" bestFit="1" customWidth="1"/>
    <col min="6429" max="6429" width="17.42578125" style="617" bestFit="1" customWidth="1"/>
    <col min="6430" max="6430" width="14.28515625" style="617" bestFit="1" customWidth="1"/>
    <col min="6431" max="6431" width="17.42578125" style="617" bestFit="1" customWidth="1"/>
    <col min="6432" max="6432" width="14.28515625" style="617" bestFit="1" customWidth="1"/>
    <col min="6433" max="6433" width="15.42578125" style="617" bestFit="1" customWidth="1"/>
    <col min="6434" max="6434" width="12.42578125" style="617" bestFit="1" customWidth="1"/>
    <col min="6435" max="6435" width="15.140625" style="617" bestFit="1" customWidth="1"/>
    <col min="6436" max="6436" width="12.140625" style="617" bestFit="1" customWidth="1"/>
    <col min="6437" max="6437" width="14.42578125" style="617" bestFit="1" customWidth="1"/>
    <col min="6438" max="6656" width="11.42578125" style="617"/>
    <col min="6657" max="6657" width="2.28515625" style="617" customWidth="1"/>
    <col min="6658" max="6658" width="28.140625" style="617" customWidth="1"/>
    <col min="6659" max="6659" width="26.28515625" style="617" bestFit="1" customWidth="1"/>
    <col min="6660" max="6660" width="20" style="617" customWidth="1"/>
    <col min="6661" max="6661" width="17.85546875" style="617" customWidth="1"/>
    <col min="6662" max="6662" width="20" style="617" customWidth="1"/>
    <col min="6663" max="6663" width="21.5703125" style="617" customWidth="1"/>
    <col min="6664" max="6666" width="16.140625" style="617" customWidth="1"/>
    <col min="6667" max="6667" width="18.5703125" style="617" customWidth="1"/>
    <col min="6668" max="6668" width="16.140625" style="617" customWidth="1"/>
    <col min="6669" max="6669" width="22.28515625" style="617" bestFit="1" customWidth="1"/>
    <col min="6670" max="6670" width="20" style="617" customWidth="1"/>
    <col min="6671" max="6671" width="16.140625" style="617" customWidth="1"/>
    <col min="6672" max="6674" width="27.140625" style="617" bestFit="1" customWidth="1"/>
    <col min="6675" max="6675" width="17.7109375" style="617" bestFit="1" customWidth="1"/>
    <col min="6676" max="6676" width="14" style="617" bestFit="1" customWidth="1"/>
    <col min="6677" max="6677" width="17.42578125" style="617" bestFit="1" customWidth="1"/>
    <col min="6678" max="6678" width="14.28515625" style="617" bestFit="1" customWidth="1"/>
    <col min="6679" max="6679" width="17.42578125" style="617" bestFit="1" customWidth="1"/>
    <col min="6680" max="6680" width="14.28515625" style="617" bestFit="1" customWidth="1"/>
    <col min="6681" max="6681" width="17.42578125" style="617" bestFit="1" customWidth="1"/>
    <col min="6682" max="6682" width="14.28515625" style="617" bestFit="1" customWidth="1"/>
    <col min="6683" max="6683" width="17.7109375" style="617" bestFit="1" customWidth="1"/>
    <col min="6684" max="6684" width="14.5703125" style="617" bestFit="1" customWidth="1"/>
    <col min="6685" max="6685" width="17.42578125" style="617" bestFit="1" customWidth="1"/>
    <col min="6686" max="6686" width="14.28515625" style="617" bestFit="1" customWidth="1"/>
    <col min="6687" max="6687" width="17.42578125" style="617" bestFit="1" customWidth="1"/>
    <col min="6688" max="6688" width="14.28515625" style="617" bestFit="1" customWidth="1"/>
    <col min="6689" max="6689" width="15.42578125" style="617" bestFit="1" customWidth="1"/>
    <col min="6690" max="6690" width="12.42578125" style="617" bestFit="1" customWidth="1"/>
    <col min="6691" max="6691" width="15.140625" style="617" bestFit="1" customWidth="1"/>
    <col min="6692" max="6692" width="12.140625" style="617" bestFit="1" customWidth="1"/>
    <col min="6693" max="6693" width="14.42578125" style="617" bestFit="1" customWidth="1"/>
    <col min="6694" max="6912" width="11.42578125" style="617"/>
    <col min="6913" max="6913" width="2.28515625" style="617" customWidth="1"/>
    <col min="6914" max="6914" width="28.140625" style="617" customWidth="1"/>
    <col min="6915" max="6915" width="26.28515625" style="617" bestFit="1" customWidth="1"/>
    <col min="6916" max="6916" width="20" style="617" customWidth="1"/>
    <col min="6917" max="6917" width="17.85546875" style="617" customWidth="1"/>
    <col min="6918" max="6918" width="20" style="617" customWidth="1"/>
    <col min="6919" max="6919" width="21.5703125" style="617" customWidth="1"/>
    <col min="6920" max="6922" width="16.140625" style="617" customWidth="1"/>
    <col min="6923" max="6923" width="18.5703125" style="617" customWidth="1"/>
    <col min="6924" max="6924" width="16.140625" style="617" customWidth="1"/>
    <col min="6925" max="6925" width="22.28515625" style="617" bestFit="1" customWidth="1"/>
    <col min="6926" max="6926" width="20" style="617" customWidth="1"/>
    <col min="6927" max="6927" width="16.140625" style="617" customWidth="1"/>
    <col min="6928" max="6930" width="27.140625" style="617" bestFit="1" customWidth="1"/>
    <col min="6931" max="6931" width="17.7109375" style="617" bestFit="1" customWidth="1"/>
    <col min="6932" max="6932" width="14" style="617" bestFit="1" customWidth="1"/>
    <col min="6933" max="6933" width="17.42578125" style="617" bestFit="1" customWidth="1"/>
    <col min="6934" max="6934" width="14.28515625" style="617" bestFit="1" customWidth="1"/>
    <col min="6935" max="6935" width="17.42578125" style="617" bestFit="1" customWidth="1"/>
    <col min="6936" max="6936" width="14.28515625" style="617" bestFit="1" customWidth="1"/>
    <col min="6937" max="6937" width="17.42578125" style="617" bestFit="1" customWidth="1"/>
    <col min="6938" max="6938" width="14.28515625" style="617" bestFit="1" customWidth="1"/>
    <col min="6939" max="6939" width="17.7109375" style="617" bestFit="1" customWidth="1"/>
    <col min="6940" max="6940" width="14.5703125" style="617" bestFit="1" customWidth="1"/>
    <col min="6941" max="6941" width="17.42578125" style="617" bestFit="1" customWidth="1"/>
    <col min="6942" max="6942" width="14.28515625" style="617" bestFit="1" customWidth="1"/>
    <col min="6943" max="6943" width="17.42578125" style="617" bestFit="1" customWidth="1"/>
    <col min="6944" max="6944" width="14.28515625" style="617" bestFit="1" customWidth="1"/>
    <col min="6945" max="6945" width="15.42578125" style="617" bestFit="1" customWidth="1"/>
    <col min="6946" max="6946" width="12.42578125" style="617" bestFit="1" customWidth="1"/>
    <col min="6947" max="6947" width="15.140625" style="617" bestFit="1" customWidth="1"/>
    <col min="6948" max="6948" width="12.140625" style="617" bestFit="1" customWidth="1"/>
    <col min="6949" max="6949" width="14.42578125" style="617" bestFit="1" customWidth="1"/>
    <col min="6950" max="7168" width="11.42578125" style="617"/>
    <col min="7169" max="7169" width="2.28515625" style="617" customWidth="1"/>
    <col min="7170" max="7170" width="28.140625" style="617" customWidth="1"/>
    <col min="7171" max="7171" width="26.28515625" style="617" bestFit="1" customWidth="1"/>
    <col min="7172" max="7172" width="20" style="617" customWidth="1"/>
    <col min="7173" max="7173" width="17.85546875" style="617" customWidth="1"/>
    <col min="7174" max="7174" width="20" style="617" customWidth="1"/>
    <col min="7175" max="7175" width="21.5703125" style="617" customWidth="1"/>
    <col min="7176" max="7178" width="16.140625" style="617" customWidth="1"/>
    <col min="7179" max="7179" width="18.5703125" style="617" customWidth="1"/>
    <col min="7180" max="7180" width="16.140625" style="617" customWidth="1"/>
    <col min="7181" max="7181" width="22.28515625" style="617" bestFit="1" customWidth="1"/>
    <col min="7182" max="7182" width="20" style="617" customWidth="1"/>
    <col min="7183" max="7183" width="16.140625" style="617" customWidth="1"/>
    <col min="7184" max="7186" width="27.140625" style="617" bestFit="1" customWidth="1"/>
    <col min="7187" max="7187" width="17.7109375" style="617" bestFit="1" customWidth="1"/>
    <col min="7188" max="7188" width="14" style="617" bestFit="1" customWidth="1"/>
    <col min="7189" max="7189" width="17.42578125" style="617" bestFit="1" customWidth="1"/>
    <col min="7190" max="7190" width="14.28515625" style="617" bestFit="1" customWidth="1"/>
    <col min="7191" max="7191" width="17.42578125" style="617" bestFit="1" customWidth="1"/>
    <col min="7192" max="7192" width="14.28515625" style="617" bestFit="1" customWidth="1"/>
    <col min="7193" max="7193" width="17.42578125" style="617" bestFit="1" customWidth="1"/>
    <col min="7194" max="7194" width="14.28515625" style="617" bestFit="1" customWidth="1"/>
    <col min="7195" max="7195" width="17.7109375" style="617" bestFit="1" customWidth="1"/>
    <col min="7196" max="7196" width="14.5703125" style="617" bestFit="1" customWidth="1"/>
    <col min="7197" max="7197" width="17.42578125" style="617" bestFit="1" customWidth="1"/>
    <col min="7198" max="7198" width="14.28515625" style="617" bestFit="1" customWidth="1"/>
    <col min="7199" max="7199" width="17.42578125" style="617" bestFit="1" customWidth="1"/>
    <col min="7200" max="7200" width="14.28515625" style="617" bestFit="1" customWidth="1"/>
    <col min="7201" max="7201" width="15.42578125" style="617" bestFit="1" customWidth="1"/>
    <col min="7202" max="7202" width="12.42578125" style="617" bestFit="1" customWidth="1"/>
    <col min="7203" max="7203" width="15.140625" style="617" bestFit="1" customWidth="1"/>
    <col min="7204" max="7204" width="12.140625" style="617" bestFit="1" customWidth="1"/>
    <col min="7205" max="7205" width="14.42578125" style="617" bestFit="1" customWidth="1"/>
    <col min="7206" max="7424" width="11.42578125" style="617"/>
    <col min="7425" max="7425" width="2.28515625" style="617" customWidth="1"/>
    <col min="7426" max="7426" width="28.140625" style="617" customWidth="1"/>
    <col min="7427" max="7427" width="26.28515625" style="617" bestFit="1" customWidth="1"/>
    <col min="7428" max="7428" width="20" style="617" customWidth="1"/>
    <col min="7429" max="7429" width="17.85546875" style="617" customWidth="1"/>
    <col min="7430" max="7430" width="20" style="617" customWidth="1"/>
    <col min="7431" max="7431" width="21.5703125" style="617" customWidth="1"/>
    <col min="7432" max="7434" width="16.140625" style="617" customWidth="1"/>
    <col min="7435" max="7435" width="18.5703125" style="617" customWidth="1"/>
    <col min="7436" max="7436" width="16.140625" style="617" customWidth="1"/>
    <col min="7437" max="7437" width="22.28515625" style="617" bestFit="1" customWidth="1"/>
    <col min="7438" max="7438" width="20" style="617" customWidth="1"/>
    <col min="7439" max="7439" width="16.140625" style="617" customWidth="1"/>
    <col min="7440" max="7442" width="27.140625" style="617" bestFit="1" customWidth="1"/>
    <col min="7443" max="7443" width="17.7109375" style="617" bestFit="1" customWidth="1"/>
    <col min="7444" max="7444" width="14" style="617" bestFit="1" customWidth="1"/>
    <col min="7445" max="7445" width="17.42578125" style="617" bestFit="1" customWidth="1"/>
    <col min="7446" max="7446" width="14.28515625" style="617" bestFit="1" customWidth="1"/>
    <col min="7447" max="7447" width="17.42578125" style="617" bestFit="1" customWidth="1"/>
    <col min="7448" max="7448" width="14.28515625" style="617" bestFit="1" customWidth="1"/>
    <col min="7449" max="7449" width="17.42578125" style="617" bestFit="1" customWidth="1"/>
    <col min="7450" max="7450" width="14.28515625" style="617" bestFit="1" customWidth="1"/>
    <col min="7451" max="7451" width="17.7109375" style="617" bestFit="1" customWidth="1"/>
    <col min="7452" max="7452" width="14.5703125" style="617" bestFit="1" customWidth="1"/>
    <col min="7453" max="7453" width="17.42578125" style="617" bestFit="1" customWidth="1"/>
    <col min="7454" max="7454" width="14.28515625" style="617" bestFit="1" customWidth="1"/>
    <col min="7455" max="7455" width="17.42578125" style="617" bestFit="1" customWidth="1"/>
    <col min="7456" max="7456" width="14.28515625" style="617" bestFit="1" customWidth="1"/>
    <col min="7457" max="7457" width="15.42578125" style="617" bestFit="1" customWidth="1"/>
    <col min="7458" max="7458" width="12.42578125" style="617" bestFit="1" customWidth="1"/>
    <col min="7459" max="7459" width="15.140625" style="617" bestFit="1" customWidth="1"/>
    <col min="7460" max="7460" width="12.140625" style="617" bestFit="1" customWidth="1"/>
    <col min="7461" max="7461" width="14.42578125" style="617" bestFit="1" customWidth="1"/>
    <col min="7462" max="7680" width="11.42578125" style="617"/>
    <col min="7681" max="7681" width="2.28515625" style="617" customWidth="1"/>
    <col min="7682" max="7682" width="28.140625" style="617" customWidth="1"/>
    <col min="7683" max="7683" width="26.28515625" style="617" bestFit="1" customWidth="1"/>
    <col min="7684" max="7684" width="20" style="617" customWidth="1"/>
    <col min="7685" max="7685" width="17.85546875" style="617" customWidth="1"/>
    <col min="7686" max="7686" width="20" style="617" customWidth="1"/>
    <col min="7687" max="7687" width="21.5703125" style="617" customWidth="1"/>
    <col min="7688" max="7690" width="16.140625" style="617" customWidth="1"/>
    <col min="7691" max="7691" width="18.5703125" style="617" customWidth="1"/>
    <col min="7692" max="7692" width="16.140625" style="617" customWidth="1"/>
    <col min="7693" max="7693" width="22.28515625" style="617" bestFit="1" customWidth="1"/>
    <col min="7694" max="7694" width="20" style="617" customWidth="1"/>
    <col min="7695" max="7695" width="16.140625" style="617" customWidth="1"/>
    <col min="7696" max="7698" width="27.140625" style="617" bestFit="1" customWidth="1"/>
    <col min="7699" max="7699" width="17.7109375" style="617" bestFit="1" customWidth="1"/>
    <col min="7700" max="7700" width="14" style="617" bestFit="1" customWidth="1"/>
    <col min="7701" max="7701" width="17.42578125" style="617" bestFit="1" customWidth="1"/>
    <col min="7702" max="7702" width="14.28515625" style="617" bestFit="1" customWidth="1"/>
    <col min="7703" max="7703" width="17.42578125" style="617" bestFit="1" customWidth="1"/>
    <col min="7704" max="7704" width="14.28515625" style="617" bestFit="1" customWidth="1"/>
    <col min="7705" max="7705" width="17.42578125" style="617" bestFit="1" customWidth="1"/>
    <col min="7706" max="7706" width="14.28515625" style="617" bestFit="1" customWidth="1"/>
    <col min="7707" max="7707" width="17.7109375" style="617" bestFit="1" customWidth="1"/>
    <col min="7708" max="7708" width="14.5703125" style="617" bestFit="1" customWidth="1"/>
    <col min="7709" max="7709" width="17.42578125" style="617" bestFit="1" customWidth="1"/>
    <col min="7710" max="7710" width="14.28515625" style="617" bestFit="1" customWidth="1"/>
    <col min="7711" max="7711" width="17.42578125" style="617" bestFit="1" customWidth="1"/>
    <col min="7712" max="7712" width="14.28515625" style="617" bestFit="1" customWidth="1"/>
    <col min="7713" max="7713" width="15.42578125" style="617" bestFit="1" customWidth="1"/>
    <col min="7714" max="7714" width="12.42578125" style="617" bestFit="1" customWidth="1"/>
    <col min="7715" max="7715" width="15.140625" style="617" bestFit="1" customWidth="1"/>
    <col min="7716" max="7716" width="12.140625" style="617" bestFit="1" customWidth="1"/>
    <col min="7717" max="7717" width="14.42578125" style="617" bestFit="1" customWidth="1"/>
    <col min="7718" max="7936" width="11.42578125" style="617"/>
    <col min="7937" max="7937" width="2.28515625" style="617" customWidth="1"/>
    <col min="7938" max="7938" width="28.140625" style="617" customWidth="1"/>
    <col min="7939" max="7939" width="26.28515625" style="617" bestFit="1" customWidth="1"/>
    <col min="7940" max="7940" width="20" style="617" customWidth="1"/>
    <col min="7941" max="7941" width="17.85546875" style="617" customWidth="1"/>
    <col min="7942" max="7942" width="20" style="617" customWidth="1"/>
    <col min="7943" max="7943" width="21.5703125" style="617" customWidth="1"/>
    <col min="7944" max="7946" width="16.140625" style="617" customWidth="1"/>
    <col min="7947" max="7947" width="18.5703125" style="617" customWidth="1"/>
    <col min="7948" max="7948" width="16.140625" style="617" customWidth="1"/>
    <col min="7949" max="7949" width="22.28515625" style="617" bestFit="1" customWidth="1"/>
    <col min="7950" max="7950" width="20" style="617" customWidth="1"/>
    <col min="7951" max="7951" width="16.140625" style="617" customWidth="1"/>
    <col min="7952" max="7954" width="27.140625" style="617" bestFit="1" customWidth="1"/>
    <col min="7955" max="7955" width="17.7109375" style="617" bestFit="1" customWidth="1"/>
    <col min="7956" max="7956" width="14" style="617" bestFit="1" customWidth="1"/>
    <col min="7957" max="7957" width="17.42578125" style="617" bestFit="1" customWidth="1"/>
    <col min="7958" max="7958" width="14.28515625" style="617" bestFit="1" customWidth="1"/>
    <col min="7959" max="7959" width="17.42578125" style="617" bestFit="1" customWidth="1"/>
    <col min="7960" max="7960" width="14.28515625" style="617" bestFit="1" customWidth="1"/>
    <col min="7961" max="7961" width="17.42578125" style="617" bestFit="1" customWidth="1"/>
    <col min="7962" max="7962" width="14.28515625" style="617" bestFit="1" customWidth="1"/>
    <col min="7963" max="7963" width="17.7109375" style="617" bestFit="1" customWidth="1"/>
    <col min="7964" max="7964" width="14.5703125" style="617" bestFit="1" customWidth="1"/>
    <col min="7965" max="7965" width="17.42578125" style="617" bestFit="1" customWidth="1"/>
    <col min="7966" max="7966" width="14.28515625" style="617" bestFit="1" customWidth="1"/>
    <col min="7967" max="7967" width="17.42578125" style="617" bestFit="1" customWidth="1"/>
    <col min="7968" max="7968" width="14.28515625" style="617" bestFit="1" customWidth="1"/>
    <col min="7969" max="7969" width="15.42578125" style="617" bestFit="1" customWidth="1"/>
    <col min="7970" max="7970" width="12.42578125" style="617" bestFit="1" customWidth="1"/>
    <col min="7971" max="7971" width="15.140625" style="617" bestFit="1" customWidth="1"/>
    <col min="7972" max="7972" width="12.140625" style="617" bestFit="1" customWidth="1"/>
    <col min="7973" max="7973" width="14.42578125" style="617" bestFit="1" customWidth="1"/>
    <col min="7974" max="8192" width="11.42578125" style="617"/>
    <col min="8193" max="8193" width="2.28515625" style="617" customWidth="1"/>
    <col min="8194" max="8194" width="28.140625" style="617" customWidth="1"/>
    <col min="8195" max="8195" width="26.28515625" style="617" bestFit="1" customWidth="1"/>
    <col min="8196" max="8196" width="20" style="617" customWidth="1"/>
    <col min="8197" max="8197" width="17.85546875" style="617" customWidth="1"/>
    <col min="8198" max="8198" width="20" style="617" customWidth="1"/>
    <col min="8199" max="8199" width="21.5703125" style="617" customWidth="1"/>
    <col min="8200" max="8202" width="16.140625" style="617" customWidth="1"/>
    <col min="8203" max="8203" width="18.5703125" style="617" customWidth="1"/>
    <col min="8204" max="8204" width="16.140625" style="617" customWidth="1"/>
    <col min="8205" max="8205" width="22.28515625" style="617" bestFit="1" customWidth="1"/>
    <col min="8206" max="8206" width="20" style="617" customWidth="1"/>
    <col min="8207" max="8207" width="16.140625" style="617" customWidth="1"/>
    <col min="8208" max="8210" width="27.140625" style="617" bestFit="1" customWidth="1"/>
    <col min="8211" max="8211" width="17.7109375" style="617" bestFit="1" customWidth="1"/>
    <col min="8212" max="8212" width="14" style="617" bestFit="1" customWidth="1"/>
    <col min="8213" max="8213" width="17.42578125" style="617" bestFit="1" customWidth="1"/>
    <col min="8214" max="8214" width="14.28515625" style="617" bestFit="1" customWidth="1"/>
    <col min="8215" max="8215" width="17.42578125" style="617" bestFit="1" customWidth="1"/>
    <col min="8216" max="8216" width="14.28515625" style="617" bestFit="1" customWidth="1"/>
    <col min="8217" max="8217" width="17.42578125" style="617" bestFit="1" customWidth="1"/>
    <col min="8218" max="8218" width="14.28515625" style="617" bestFit="1" customWidth="1"/>
    <col min="8219" max="8219" width="17.7109375" style="617" bestFit="1" customWidth="1"/>
    <col min="8220" max="8220" width="14.5703125" style="617" bestFit="1" customWidth="1"/>
    <col min="8221" max="8221" width="17.42578125" style="617" bestFit="1" customWidth="1"/>
    <col min="8222" max="8222" width="14.28515625" style="617" bestFit="1" customWidth="1"/>
    <col min="8223" max="8223" width="17.42578125" style="617" bestFit="1" customWidth="1"/>
    <col min="8224" max="8224" width="14.28515625" style="617" bestFit="1" customWidth="1"/>
    <col min="8225" max="8225" width="15.42578125" style="617" bestFit="1" customWidth="1"/>
    <col min="8226" max="8226" width="12.42578125" style="617" bestFit="1" customWidth="1"/>
    <col min="8227" max="8227" width="15.140625" style="617" bestFit="1" customWidth="1"/>
    <col min="8228" max="8228" width="12.140625" style="617" bestFit="1" customWidth="1"/>
    <col min="8229" max="8229" width="14.42578125" style="617" bestFit="1" customWidth="1"/>
    <col min="8230" max="8448" width="11.42578125" style="617"/>
    <col min="8449" max="8449" width="2.28515625" style="617" customWidth="1"/>
    <col min="8450" max="8450" width="28.140625" style="617" customWidth="1"/>
    <col min="8451" max="8451" width="26.28515625" style="617" bestFit="1" customWidth="1"/>
    <col min="8452" max="8452" width="20" style="617" customWidth="1"/>
    <col min="8453" max="8453" width="17.85546875" style="617" customWidth="1"/>
    <col min="8454" max="8454" width="20" style="617" customWidth="1"/>
    <col min="8455" max="8455" width="21.5703125" style="617" customWidth="1"/>
    <col min="8456" max="8458" width="16.140625" style="617" customWidth="1"/>
    <col min="8459" max="8459" width="18.5703125" style="617" customWidth="1"/>
    <col min="8460" max="8460" width="16.140625" style="617" customWidth="1"/>
    <col min="8461" max="8461" width="22.28515625" style="617" bestFit="1" customWidth="1"/>
    <col min="8462" max="8462" width="20" style="617" customWidth="1"/>
    <col min="8463" max="8463" width="16.140625" style="617" customWidth="1"/>
    <col min="8464" max="8466" width="27.140625" style="617" bestFit="1" customWidth="1"/>
    <col min="8467" max="8467" width="17.7109375" style="617" bestFit="1" customWidth="1"/>
    <col min="8468" max="8468" width="14" style="617" bestFit="1" customWidth="1"/>
    <col min="8469" max="8469" width="17.42578125" style="617" bestFit="1" customWidth="1"/>
    <col min="8470" max="8470" width="14.28515625" style="617" bestFit="1" customWidth="1"/>
    <col min="8471" max="8471" width="17.42578125" style="617" bestFit="1" customWidth="1"/>
    <col min="8472" max="8472" width="14.28515625" style="617" bestFit="1" customWidth="1"/>
    <col min="8473" max="8473" width="17.42578125" style="617" bestFit="1" customWidth="1"/>
    <col min="8474" max="8474" width="14.28515625" style="617" bestFit="1" customWidth="1"/>
    <col min="8475" max="8475" width="17.7109375" style="617" bestFit="1" customWidth="1"/>
    <col min="8476" max="8476" width="14.5703125" style="617" bestFit="1" customWidth="1"/>
    <col min="8477" max="8477" width="17.42578125" style="617" bestFit="1" customWidth="1"/>
    <col min="8478" max="8478" width="14.28515625" style="617" bestFit="1" customWidth="1"/>
    <col min="8479" max="8479" width="17.42578125" style="617" bestFit="1" customWidth="1"/>
    <col min="8480" max="8480" width="14.28515625" style="617" bestFit="1" customWidth="1"/>
    <col min="8481" max="8481" width="15.42578125" style="617" bestFit="1" customWidth="1"/>
    <col min="8482" max="8482" width="12.42578125" style="617" bestFit="1" customWidth="1"/>
    <col min="8483" max="8483" width="15.140625" style="617" bestFit="1" customWidth="1"/>
    <col min="8484" max="8484" width="12.140625" style="617" bestFit="1" customWidth="1"/>
    <col min="8485" max="8485" width="14.42578125" style="617" bestFit="1" customWidth="1"/>
    <col min="8486" max="8704" width="11.42578125" style="617"/>
    <col min="8705" max="8705" width="2.28515625" style="617" customWidth="1"/>
    <col min="8706" max="8706" width="28.140625" style="617" customWidth="1"/>
    <col min="8707" max="8707" width="26.28515625" style="617" bestFit="1" customWidth="1"/>
    <col min="8708" max="8708" width="20" style="617" customWidth="1"/>
    <col min="8709" max="8709" width="17.85546875" style="617" customWidth="1"/>
    <col min="8710" max="8710" width="20" style="617" customWidth="1"/>
    <col min="8711" max="8711" width="21.5703125" style="617" customWidth="1"/>
    <col min="8712" max="8714" width="16.140625" style="617" customWidth="1"/>
    <col min="8715" max="8715" width="18.5703125" style="617" customWidth="1"/>
    <col min="8716" max="8716" width="16.140625" style="617" customWidth="1"/>
    <col min="8717" max="8717" width="22.28515625" style="617" bestFit="1" customWidth="1"/>
    <col min="8718" max="8718" width="20" style="617" customWidth="1"/>
    <col min="8719" max="8719" width="16.140625" style="617" customWidth="1"/>
    <col min="8720" max="8722" width="27.140625" style="617" bestFit="1" customWidth="1"/>
    <col min="8723" max="8723" width="17.7109375" style="617" bestFit="1" customWidth="1"/>
    <col min="8724" max="8724" width="14" style="617" bestFit="1" customWidth="1"/>
    <col min="8725" max="8725" width="17.42578125" style="617" bestFit="1" customWidth="1"/>
    <col min="8726" max="8726" width="14.28515625" style="617" bestFit="1" customWidth="1"/>
    <col min="8727" max="8727" width="17.42578125" style="617" bestFit="1" customWidth="1"/>
    <col min="8728" max="8728" width="14.28515625" style="617" bestFit="1" customWidth="1"/>
    <col min="8729" max="8729" width="17.42578125" style="617" bestFit="1" customWidth="1"/>
    <col min="8730" max="8730" width="14.28515625" style="617" bestFit="1" customWidth="1"/>
    <col min="8731" max="8731" width="17.7109375" style="617" bestFit="1" customWidth="1"/>
    <col min="8732" max="8732" width="14.5703125" style="617" bestFit="1" customWidth="1"/>
    <col min="8733" max="8733" width="17.42578125" style="617" bestFit="1" customWidth="1"/>
    <col min="8734" max="8734" width="14.28515625" style="617" bestFit="1" customWidth="1"/>
    <col min="8735" max="8735" width="17.42578125" style="617" bestFit="1" customWidth="1"/>
    <col min="8736" max="8736" width="14.28515625" style="617" bestFit="1" customWidth="1"/>
    <col min="8737" max="8737" width="15.42578125" style="617" bestFit="1" customWidth="1"/>
    <col min="8738" max="8738" width="12.42578125" style="617" bestFit="1" customWidth="1"/>
    <col min="8739" max="8739" width="15.140625" style="617" bestFit="1" customWidth="1"/>
    <col min="8740" max="8740" width="12.140625" style="617" bestFit="1" customWidth="1"/>
    <col min="8741" max="8741" width="14.42578125" style="617" bestFit="1" customWidth="1"/>
    <col min="8742" max="8960" width="11.42578125" style="617"/>
    <col min="8961" max="8961" width="2.28515625" style="617" customWidth="1"/>
    <col min="8962" max="8962" width="28.140625" style="617" customWidth="1"/>
    <col min="8963" max="8963" width="26.28515625" style="617" bestFit="1" customWidth="1"/>
    <col min="8964" max="8964" width="20" style="617" customWidth="1"/>
    <col min="8965" max="8965" width="17.85546875" style="617" customWidth="1"/>
    <col min="8966" max="8966" width="20" style="617" customWidth="1"/>
    <col min="8967" max="8967" width="21.5703125" style="617" customWidth="1"/>
    <col min="8968" max="8970" width="16.140625" style="617" customWidth="1"/>
    <col min="8971" max="8971" width="18.5703125" style="617" customWidth="1"/>
    <col min="8972" max="8972" width="16.140625" style="617" customWidth="1"/>
    <col min="8973" max="8973" width="22.28515625" style="617" bestFit="1" customWidth="1"/>
    <col min="8974" max="8974" width="20" style="617" customWidth="1"/>
    <col min="8975" max="8975" width="16.140625" style="617" customWidth="1"/>
    <col min="8976" max="8978" width="27.140625" style="617" bestFit="1" customWidth="1"/>
    <col min="8979" max="8979" width="17.7109375" style="617" bestFit="1" customWidth="1"/>
    <col min="8980" max="8980" width="14" style="617" bestFit="1" customWidth="1"/>
    <col min="8981" max="8981" width="17.42578125" style="617" bestFit="1" customWidth="1"/>
    <col min="8982" max="8982" width="14.28515625" style="617" bestFit="1" customWidth="1"/>
    <col min="8983" max="8983" width="17.42578125" style="617" bestFit="1" customWidth="1"/>
    <col min="8984" max="8984" width="14.28515625" style="617" bestFit="1" customWidth="1"/>
    <col min="8985" max="8985" width="17.42578125" style="617" bestFit="1" customWidth="1"/>
    <col min="8986" max="8986" width="14.28515625" style="617" bestFit="1" customWidth="1"/>
    <col min="8987" max="8987" width="17.7109375" style="617" bestFit="1" customWidth="1"/>
    <col min="8988" max="8988" width="14.5703125" style="617" bestFit="1" customWidth="1"/>
    <col min="8989" max="8989" width="17.42578125" style="617" bestFit="1" customWidth="1"/>
    <col min="8990" max="8990" width="14.28515625" style="617" bestFit="1" customWidth="1"/>
    <col min="8991" max="8991" width="17.42578125" style="617" bestFit="1" customWidth="1"/>
    <col min="8992" max="8992" width="14.28515625" style="617" bestFit="1" customWidth="1"/>
    <col min="8993" max="8993" width="15.42578125" style="617" bestFit="1" customWidth="1"/>
    <col min="8994" max="8994" width="12.42578125" style="617" bestFit="1" customWidth="1"/>
    <col min="8995" max="8995" width="15.140625" style="617" bestFit="1" customWidth="1"/>
    <col min="8996" max="8996" width="12.140625" style="617" bestFit="1" customWidth="1"/>
    <col min="8997" max="8997" width="14.42578125" style="617" bestFit="1" customWidth="1"/>
    <col min="8998" max="9216" width="11.42578125" style="617"/>
    <col min="9217" max="9217" width="2.28515625" style="617" customWidth="1"/>
    <col min="9218" max="9218" width="28.140625" style="617" customWidth="1"/>
    <col min="9219" max="9219" width="26.28515625" style="617" bestFit="1" customWidth="1"/>
    <col min="9220" max="9220" width="20" style="617" customWidth="1"/>
    <col min="9221" max="9221" width="17.85546875" style="617" customWidth="1"/>
    <col min="9222" max="9222" width="20" style="617" customWidth="1"/>
    <col min="9223" max="9223" width="21.5703125" style="617" customWidth="1"/>
    <col min="9224" max="9226" width="16.140625" style="617" customWidth="1"/>
    <col min="9227" max="9227" width="18.5703125" style="617" customWidth="1"/>
    <col min="9228" max="9228" width="16.140625" style="617" customWidth="1"/>
    <col min="9229" max="9229" width="22.28515625" style="617" bestFit="1" customWidth="1"/>
    <col min="9230" max="9230" width="20" style="617" customWidth="1"/>
    <col min="9231" max="9231" width="16.140625" style="617" customWidth="1"/>
    <col min="9232" max="9234" width="27.140625" style="617" bestFit="1" customWidth="1"/>
    <col min="9235" max="9235" width="17.7109375" style="617" bestFit="1" customWidth="1"/>
    <col min="9236" max="9236" width="14" style="617" bestFit="1" customWidth="1"/>
    <col min="9237" max="9237" width="17.42578125" style="617" bestFit="1" customWidth="1"/>
    <col min="9238" max="9238" width="14.28515625" style="617" bestFit="1" customWidth="1"/>
    <col min="9239" max="9239" width="17.42578125" style="617" bestFit="1" customWidth="1"/>
    <col min="9240" max="9240" width="14.28515625" style="617" bestFit="1" customWidth="1"/>
    <col min="9241" max="9241" width="17.42578125" style="617" bestFit="1" customWidth="1"/>
    <col min="9242" max="9242" width="14.28515625" style="617" bestFit="1" customWidth="1"/>
    <col min="9243" max="9243" width="17.7109375" style="617" bestFit="1" customWidth="1"/>
    <col min="9244" max="9244" width="14.5703125" style="617" bestFit="1" customWidth="1"/>
    <col min="9245" max="9245" width="17.42578125" style="617" bestFit="1" customWidth="1"/>
    <col min="9246" max="9246" width="14.28515625" style="617" bestFit="1" customWidth="1"/>
    <col min="9247" max="9247" width="17.42578125" style="617" bestFit="1" customWidth="1"/>
    <col min="9248" max="9248" width="14.28515625" style="617" bestFit="1" customWidth="1"/>
    <col min="9249" max="9249" width="15.42578125" style="617" bestFit="1" customWidth="1"/>
    <col min="9250" max="9250" width="12.42578125" style="617" bestFit="1" customWidth="1"/>
    <col min="9251" max="9251" width="15.140625" style="617" bestFit="1" customWidth="1"/>
    <col min="9252" max="9252" width="12.140625" style="617" bestFit="1" customWidth="1"/>
    <col min="9253" max="9253" width="14.42578125" style="617" bestFit="1" customWidth="1"/>
    <col min="9254" max="9472" width="11.42578125" style="617"/>
    <col min="9473" max="9473" width="2.28515625" style="617" customWidth="1"/>
    <col min="9474" max="9474" width="28.140625" style="617" customWidth="1"/>
    <col min="9475" max="9475" width="26.28515625" style="617" bestFit="1" customWidth="1"/>
    <col min="9476" max="9476" width="20" style="617" customWidth="1"/>
    <col min="9477" max="9477" width="17.85546875" style="617" customWidth="1"/>
    <col min="9478" max="9478" width="20" style="617" customWidth="1"/>
    <col min="9479" max="9479" width="21.5703125" style="617" customWidth="1"/>
    <col min="9480" max="9482" width="16.140625" style="617" customWidth="1"/>
    <col min="9483" max="9483" width="18.5703125" style="617" customWidth="1"/>
    <col min="9484" max="9484" width="16.140625" style="617" customWidth="1"/>
    <col min="9485" max="9485" width="22.28515625" style="617" bestFit="1" customWidth="1"/>
    <col min="9486" max="9486" width="20" style="617" customWidth="1"/>
    <col min="9487" max="9487" width="16.140625" style="617" customWidth="1"/>
    <col min="9488" max="9490" width="27.140625" style="617" bestFit="1" customWidth="1"/>
    <col min="9491" max="9491" width="17.7109375" style="617" bestFit="1" customWidth="1"/>
    <col min="9492" max="9492" width="14" style="617" bestFit="1" customWidth="1"/>
    <col min="9493" max="9493" width="17.42578125" style="617" bestFit="1" customWidth="1"/>
    <col min="9494" max="9494" width="14.28515625" style="617" bestFit="1" customWidth="1"/>
    <col min="9495" max="9495" width="17.42578125" style="617" bestFit="1" customWidth="1"/>
    <col min="9496" max="9496" width="14.28515625" style="617" bestFit="1" customWidth="1"/>
    <col min="9497" max="9497" width="17.42578125" style="617" bestFit="1" customWidth="1"/>
    <col min="9498" max="9498" width="14.28515625" style="617" bestFit="1" customWidth="1"/>
    <col min="9499" max="9499" width="17.7109375" style="617" bestFit="1" customWidth="1"/>
    <col min="9500" max="9500" width="14.5703125" style="617" bestFit="1" customWidth="1"/>
    <col min="9501" max="9501" width="17.42578125" style="617" bestFit="1" customWidth="1"/>
    <col min="9502" max="9502" width="14.28515625" style="617" bestFit="1" customWidth="1"/>
    <col min="9503" max="9503" width="17.42578125" style="617" bestFit="1" customWidth="1"/>
    <col min="9504" max="9504" width="14.28515625" style="617" bestFit="1" customWidth="1"/>
    <col min="9505" max="9505" width="15.42578125" style="617" bestFit="1" customWidth="1"/>
    <col min="9506" max="9506" width="12.42578125" style="617" bestFit="1" customWidth="1"/>
    <col min="9507" max="9507" width="15.140625" style="617" bestFit="1" customWidth="1"/>
    <col min="9508" max="9508" width="12.140625" style="617" bestFit="1" customWidth="1"/>
    <col min="9509" max="9509" width="14.42578125" style="617" bestFit="1" customWidth="1"/>
    <col min="9510" max="9728" width="11.42578125" style="617"/>
    <col min="9729" max="9729" width="2.28515625" style="617" customWidth="1"/>
    <col min="9730" max="9730" width="28.140625" style="617" customWidth="1"/>
    <col min="9731" max="9731" width="26.28515625" style="617" bestFit="1" customWidth="1"/>
    <col min="9732" max="9732" width="20" style="617" customWidth="1"/>
    <col min="9733" max="9733" width="17.85546875" style="617" customWidth="1"/>
    <col min="9734" max="9734" width="20" style="617" customWidth="1"/>
    <col min="9735" max="9735" width="21.5703125" style="617" customWidth="1"/>
    <col min="9736" max="9738" width="16.140625" style="617" customWidth="1"/>
    <col min="9739" max="9739" width="18.5703125" style="617" customWidth="1"/>
    <col min="9740" max="9740" width="16.140625" style="617" customWidth="1"/>
    <col min="9741" max="9741" width="22.28515625" style="617" bestFit="1" customWidth="1"/>
    <col min="9742" max="9742" width="20" style="617" customWidth="1"/>
    <col min="9743" max="9743" width="16.140625" style="617" customWidth="1"/>
    <col min="9744" max="9746" width="27.140625" style="617" bestFit="1" customWidth="1"/>
    <col min="9747" max="9747" width="17.7109375" style="617" bestFit="1" customWidth="1"/>
    <col min="9748" max="9748" width="14" style="617" bestFit="1" customWidth="1"/>
    <col min="9749" max="9749" width="17.42578125" style="617" bestFit="1" customWidth="1"/>
    <col min="9750" max="9750" width="14.28515625" style="617" bestFit="1" customWidth="1"/>
    <col min="9751" max="9751" width="17.42578125" style="617" bestFit="1" customWidth="1"/>
    <col min="9752" max="9752" width="14.28515625" style="617" bestFit="1" customWidth="1"/>
    <col min="9753" max="9753" width="17.42578125" style="617" bestFit="1" customWidth="1"/>
    <col min="9754" max="9754" width="14.28515625" style="617" bestFit="1" customWidth="1"/>
    <col min="9755" max="9755" width="17.7109375" style="617" bestFit="1" customWidth="1"/>
    <col min="9756" max="9756" width="14.5703125" style="617" bestFit="1" customWidth="1"/>
    <col min="9757" max="9757" width="17.42578125" style="617" bestFit="1" customWidth="1"/>
    <col min="9758" max="9758" width="14.28515625" style="617" bestFit="1" customWidth="1"/>
    <col min="9759" max="9759" width="17.42578125" style="617" bestFit="1" customWidth="1"/>
    <col min="9760" max="9760" width="14.28515625" style="617" bestFit="1" customWidth="1"/>
    <col min="9761" max="9761" width="15.42578125" style="617" bestFit="1" customWidth="1"/>
    <col min="9762" max="9762" width="12.42578125" style="617" bestFit="1" customWidth="1"/>
    <col min="9763" max="9763" width="15.140625" style="617" bestFit="1" customWidth="1"/>
    <col min="9764" max="9764" width="12.140625" style="617" bestFit="1" customWidth="1"/>
    <col min="9765" max="9765" width="14.42578125" style="617" bestFit="1" customWidth="1"/>
    <col min="9766" max="9984" width="11.42578125" style="617"/>
    <col min="9985" max="9985" width="2.28515625" style="617" customWidth="1"/>
    <col min="9986" max="9986" width="28.140625" style="617" customWidth="1"/>
    <col min="9987" max="9987" width="26.28515625" style="617" bestFit="1" customWidth="1"/>
    <col min="9988" max="9988" width="20" style="617" customWidth="1"/>
    <col min="9989" max="9989" width="17.85546875" style="617" customWidth="1"/>
    <col min="9990" max="9990" width="20" style="617" customWidth="1"/>
    <col min="9991" max="9991" width="21.5703125" style="617" customWidth="1"/>
    <col min="9992" max="9994" width="16.140625" style="617" customWidth="1"/>
    <col min="9995" max="9995" width="18.5703125" style="617" customWidth="1"/>
    <col min="9996" max="9996" width="16.140625" style="617" customWidth="1"/>
    <col min="9997" max="9997" width="22.28515625" style="617" bestFit="1" customWidth="1"/>
    <col min="9998" max="9998" width="20" style="617" customWidth="1"/>
    <col min="9999" max="9999" width="16.140625" style="617" customWidth="1"/>
    <col min="10000" max="10002" width="27.140625" style="617" bestFit="1" customWidth="1"/>
    <col min="10003" max="10003" width="17.7109375" style="617" bestFit="1" customWidth="1"/>
    <col min="10004" max="10004" width="14" style="617" bestFit="1" customWidth="1"/>
    <col min="10005" max="10005" width="17.42578125" style="617" bestFit="1" customWidth="1"/>
    <col min="10006" max="10006" width="14.28515625" style="617" bestFit="1" customWidth="1"/>
    <col min="10007" max="10007" width="17.42578125" style="617" bestFit="1" customWidth="1"/>
    <col min="10008" max="10008" width="14.28515625" style="617" bestFit="1" customWidth="1"/>
    <col min="10009" max="10009" width="17.42578125" style="617" bestFit="1" customWidth="1"/>
    <col min="10010" max="10010" width="14.28515625" style="617" bestFit="1" customWidth="1"/>
    <col min="10011" max="10011" width="17.7109375" style="617" bestFit="1" customWidth="1"/>
    <col min="10012" max="10012" width="14.5703125" style="617" bestFit="1" customWidth="1"/>
    <col min="10013" max="10013" width="17.42578125" style="617" bestFit="1" customWidth="1"/>
    <col min="10014" max="10014" width="14.28515625" style="617" bestFit="1" customWidth="1"/>
    <col min="10015" max="10015" width="17.42578125" style="617" bestFit="1" customWidth="1"/>
    <col min="10016" max="10016" width="14.28515625" style="617" bestFit="1" customWidth="1"/>
    <col min="10017" max="10017" width="15.42578125" style="617" bestFit="1" customWidth="1"/>
    <col min="10018" max="10018" width="12.42578125" style="617" bestFit="1" customWidth="1"/>
    <col min="10019" max="10019" width="15.140625" style="617" bestFit="1" customWidth="1"/>
    <col min="10020" max="10020" width="12.140625" style="617" bestFit="1" customWidth="1"/>
    <col min="10021" max="10021" width="14.42578125" style="617" bestFit="1" customWidth="1"/>
    <col min="10022" max="10240" width="11.42578125" style="617"/>
    <col min="10241" max="10241" width="2.28515625" style="617" customWidth="1"/>
    <col min="10242" max="10242" width="28.140625" style="617" customWidth="1"/>
    <col min="10243" max="10243" width="26.28515625" style="617" bestFit="1" customWidth="1"/>
    <col min="10244" max="10244" width="20" style="617" customWidth="1"/>
    <col min="10245" max="10245" width="17.85546875" style="617" customWidth="1"/>
    <col min="10246" max="10246" width="20" style="617" customWidth="1"/>
    <col min="10247" max="10247" width="21.5703125" style="617" customWidth="1"/>
    <col min="10248" max="10250" width="16.140625" style="617" customWidth="1"/>
    <col min="10251" max="10251" width="18.5703125" style="617" customWidth="1"/>
    <col min="10252" max="10252" width="16.140625" style="617" customWidth="1"/>
    <col min="10253" max="10253" width="22.28515625" style="617" bestFit="1" customWidth="1"/>
    <col min="10254" max="10254" width="20" style="617" customWidth="1"/>
    <col min="10255" max="10255" width="16.140625" style="617" customWidth="1"/>
    <col min="10256" max="10258" width="27.140625" style="617" bestFit="1" customWidth="1"/>
    <col min="10259" max="10259" width="17.7109375" style="617" bestFit="1" customWidth="1"/>
    <col min="10260" max="10260" width="14" style="617" bestFit="1" customWidth="1"/>
    <col min="10261" max="10261" width="17.42578125" style="617" bestFit="1" customWidth="1"/>
    <col min="10262" max="10262" width="14.28515625" style="617" bestFit="1" customWidth="1"/>
    <col min="10263" max="10263" width="17.42578125" style="617" bestFit="1" customWidth="1"/>
    <col min="10264" max="10264" width="14.28515625" style="617" bestFit="1" customWidth="1"/>
    <col min="10265" max="10265" width="17.42578125" style="617" bestFit="1" customWidth="1"/>
    <col min="10266" max="10266" width="14.28515625" style="617" bestFit="1" customWidth="1"/>
    <col min="10267" max="10267" width="17.7109375" style="617" bestFit="1" customWidth="1"/>
    <col min="10268" max="10268" width="14.5703125" style="617" bestFit="1" customWidth="1"/>
    <col min="10269" max="10269" width="17.42578125" style="617" bestFit="1" customWidth="1"/>
    <col min="10270" max="10270" width="14.28515625" style="617" bestFit="1" customWidth="1"/>
    <col min="10271" max="10271" width="17.42578125" style="617" bestFit="1" customWidth="1"/>
    <col min="10272" max="10272" width="14.28515625" style="617" bestFit="1" customWidth="1"/>
    <col min="10273" max="10273" width="15.42578125" style="617" bestFit="1" customWidth="1"/>
    <col min="10274" max="10274" width="12.42578125" style="617" bestFit="1" customWidth="1"/>
    <col min="10275" max="10275" width="15.140625" style="617" bestFit="1" customWidth="1"/>
    <col min="10276" max="10276" width="12.140625" style="617" bestFit="1" customWidth="1"/>
    <col min="10277" max="10277" width="14.42578125" style="617" bestFit="1" customWidth="1"/>
    <col min="10278" max="10496" width="11.42578125" style="617"/>
    <col min="10497" max="10497" width="2.28515625" style="617" customWidth="1"/>
    <col min="10498" max="10498" width="28.140625" style="617" customWidth="1"/>
    <col min="10499" max="10499" width="26.28515625" style="617" bestFit="1" customWidth="1"/>
    <col min="10500" max="10500" width="20" style="617" customWidth="1"/>
    <col min="10501" max="10501" width="17.85546875" style="617" customWidth="1"/>
    <col min="10502" max="10502" width="20" style="617" customWidth="1"/>
    <col min="10503" max="10503" width="21.5703125" style="617" customWidth="1"/>
    <col min="10504" max="10506" width="16.140625" style="617" customWidth="1"/>
    <col min="10507" max="10507" width="18.5703125" style="617" customWidth="1"/>
    <col min="10508" max="10508" width="16.140625" style="617" customWidth="1"/>
    <col min="10509" max="10509" width="22.28515625" style="617" bestFit="1" customWidth="1"/>
    <col min="10510" max="10510" width="20" style="617" customWidth="1"/>
    <col min="10511" max="10511" width="16.140625" style="617" customWidth="1"/>
    <col min="10512" max="10514" width="27.140625" style="617" bestFit="1" customWidth="1"/>
    <col min="10515" max="10515" width="17.7109375" style="617" bestFit="1" customWidth="1"/>
    <col min="10516" max="10516" width="14" style="617" bestFit="1" customWidth="1"/>
    <col min="10517" max="10517" width="17.42578125" style="617" bestFit="1" customWidth="1"/>
    <col min="10518" max="10518" width="14.28515625" style="617" bestFit="1" customWidth="1"/>
    <col min="10519" max="10519" width="17.42578125" style="617" bestFit="1" customWidth="1"/>
    <col min="10520" max="10520" width="14.28515625" style="617" bestFit="1" customWidth="1"/>
    <col min="10521" max="10521" width="17.42578125" style="617" bestFit="1" customWidth="1"/>
    <col min="10522" max="10522" width="14.28515625" style="617" bestFit="1" customWidth="1"/>
    <col min="10523" max="10523" width="17.7109375" style="617" bestFit="1" customWidth="1"/>
    <col min="10524" max="10524" width="14.5703125" style="617" bestFit="1" customWidth="1"/>
    <col min="10525" max="10525" width="17.42578125" style="617" bestFit="1" customWidth="1"/>
    <col min="10526" max="10526" width="14.28515625" style="617" bestFit="1" customWidth="1"/>
    <col min="10527" max="10527" width="17.42578125" style="617" bestFit="1" customWidth="1"/>
    <col min="10528" max="10528" width="14.28515625" style="617" bestFit="1" customWidth="1"/>
    <col min="10529" max="10529" width="15.42578125" style="617" bestFit="1" customWidth="1"/>
    <col min="10530" max="10530" width="12.42578125" style="617" bestFit="1" customWidth="1"/>
    <col min="10531" max="10531" width="15.140625" style="617" bestFit="1" customWidth="1"/>
    <col min="10532" max="10532" width="12.140625" style="617" bestFit="1" customWidth="1"/>
    <col min="10533" max="10533" width="14.42578125" style="617" bestFit="1" customWidth="1"/>
    <col min="10534" max="10752" width="11.42578125" style="617"/>
    <col min="10753" max="10753" width="2.28515625" style="617" customWidth="1"/>
    <col min="10754" max="10754" width="28.140625" style="617" customWidth="1"/>
    <col min="10755" max="10755" width="26.28515625" style="617" bestFit="1" customWidth="1"/>
    <col min="10756" max="10756" width="20" style="617" customWidth="1"/>
    <col min="10757" max="10757" width="17.85546875" style="617" customWidth="1"/>
    <col min="10758" max="10758" width="20" style="617" customWidth="1"/>
    <col min="10759" max="10759" width="21.5703125" style="617" customWidth="1"/>
    <col min="10760" max="10762" width="16.140625" style="617" customWidth="1"/>
    <col min="10763" max="10763" width="18.5703125" style="617" customWidth="1"/>
    <col min="10764" max="10764" width="16.140625" style="617" customWidth="1"/>
    <col min="10765" max="10765" width="22.28515625" style="617" bestFit="1" customWidth="1"/>
    <col min="10766" max="10766" width="20" style="617" customWidth="1"/>
    <col min="10767" max="10767" width="16.140625" style="617" customWidth="1"/>
    <col min="10768" max="10770" width="27.140625" style="617" bestFit="1" customWidth="1"/>
    <col min="10771" max="10771" width="17.7109375" style="617" bestFit="1" customWidth="1"/>
    <col min="10772" max="10772" width="14" style="617" bestFit="1" customWidth="1"/>
    <col min="10773" max="10773" width="17.42578125" style="617" bestFit="1" customWidth="1"/>
    <col min="10774" max="10774" width="14.28515625" style="617" bestFit="1" customWidth="1"/>
    <col min="10775" max="10775" width="17.42578125" style="617" bestFit="1" customWidth="1"/>
    <col min="10776" max="10776" width="14.28515625" style="617" bestFit="1" customWidth="1"/>
    <col min="10777" max="10777" width="17.42578125" style="617" bestFit="1" customWidth="1"/>
    <col min="10778" max="10778" width="14.28515625" style="617" bestFit="1" customWidth="1"/>
    <col min="10779" max="10779" width="17.7109375" style="617" bestFit="1" customWidth="1"/>
    <col min="10780" max="10780" width="14.5703125" style="617" bestFit="1" customWidth="1"/>
    <col min="10781" max="10781" width="17.42578125" style="617" bestFit="1" customWidth="1"/>
    <col min="10782" max="10782" width="14.28515625" style="617" bestFit="1" customWidth="1"/>
    <col min="10783" max="10783" width="17.42578125" style="617" bestFit="1" customWidth="1"/>
    <col min="10784" max="10784" width="14.28515625" style="617" bestFit="1" customWidth="1"/>
    <col min="10785" max="10785" width="15.42578125" style="617" bestFit="1" customWidth="1"/>
    <col min="10786" max="10786" width="12.42578125" style="617" bestFit="1" customWidth="1"/>
    <col min="10787" max="10787" width="15.140625" style="617" bestFit="1" customWidth="1"/>
    <col min="10788" max="10788" width="12.140625" style="617" bestFit="1" customWidth="1"/>
    <col min="10789" max="10789" width="14.42578125" style="617" bestFit="1" customWidth="1"/>
    <col min="10790" max="11008" width="11.42578125" style="617"/>
    <col min="11009" max="11009" width="2.28515625" style="617" customWidth="1"/>
    <col min="11010" max="11010" width="28.140625" style="617" customWidth="1"/>
    <col min="11011" max="11011" width="26.28515625" style="617" bestFit="1" customWidth="1"/>
    <col min="11012" max="11012" width="20" style="617" customWidth="1"/>
    <col min="11013" max="11013" width="17.85546875" style="617" customWidth="1"/>
    <col min="11014" max="11014" width="20" style="617" customWidth="1"/>
    <col min="11015" max="11015" width="21.5703125" style="617" customWidth="1"/>
    <col min="11016" max="11018" width="16.140625" style="617" customWidth="1"/>
    <col min="11019" max="11019" width="18.5703125" style="617" customWidth="1"/>
    <col min="11020" max="11020" width="16.140625" style="617" customWidth="1"/>
    <col min="11021" max="11021" width="22.28515625" style="617" bestFit="1" customWidth="1"/>
    <col min="11022" max="11022" width="20" style="617" customWidth="1"/>
    <col min="11023" max="11023" width="16.140625" style="617" customWidth="1"/>
    <col min="11024" max="11026" width="27.140625" style="617" bestFit="1" customWidth="1"/>
    <col min="11027" max="11027" width="17.7109375" style="617" bestFit="1" customWidth="1"/>
    <col min="11028" max="11028" width="14" style="617" bestFit="1" customWidth="1"/>
    <col min="11029" max="11029" width="17.42578125" style="617" bestFit="1" customWidth="1"/>
    <col min="11030" max="11030" width="14.28515625" style="617" bestFit="1" customWidth="1"/>
    <col min="11031" max="11031" width="17.42578125" style="617" bestFit="1" customWidth="1"/>
    <col min="11032" max="11032" width="14.28515625" style="617" bestFit="1" customWidth="1"/>
    <col min="11033" max="11033" width="17.42578125" style="617" bestFit="1" customWidth="1"/>
    <col min="11034" max="11034" width="14.28515625" style="617" bestFit="1" customWidth="1"/>
    <col min="11035" max="11035" width="17.7109375" style="617" bestFit="1" customWidth="1"/>
    <col min="11036" max="11036" width="14.5703125" style="617" bestFit="1" customWidth="1"/>
    <col min="11037" max="11037" width="17.42578125" style="617" bestFit="1" customWidth="1"/>
    <col min="11038" max="11038" width="14.28515625" style="617" bestFit="1" customWidth="1"/>
    <col min="11039" max="11039" width="17.42578125" style="617" bestFit="1" customWidth="1"/>
    <col min="11040" max="11040" width="14.28515625" style="617" bestFit="1" customWidth="1"/>
    <col min="11041" max="11041" width="15.42578125" style="617" bestFit="1" customWidth="1"/>
    <col min="11042" max="11042" width="12.42578125" style="617" bestFit="1" customWidth="1"/>
    <col min="11043" max="11043" width="15.140625" style="617" bestFit="1" customWidth="1"/>
    <col min="11044" max="11044" width="12.140625" style="617" bestFit="1" customWidth="1"/>
    <col min="11045" max="11045" width="14.42578125" style="617" bestFit="1" customWidth="1"/>
    <col min="11046" max="11264" width="11.42578125" style="617"/>
    <col min="11265" max="11265" width="2.28515625" style="617" customWidth="1"/>
    <col min="11266" max="11266" width="28.140625" style="617" customWidth="1"/>
    <col min="11267" max="11267" width="26.28515625" style="617" bestFit="1" customWidth="1"/>
    <col min="11268" max="11268" width="20" style="617" customWidth="1"/>
    <col min="11269" max="11269" width="17.85546875" style="617" customWidth="1"/>
    <col min="11270" max="11270" width="20" style="617" customWidth="1"/>
    <col min="11271" max="11271" width="21.5703125" style="617" customWidth="1"/>
    <col min="11272" max="11274" width="16.140625" style="617" customWidth="1"/>
    <col min="11275" max="11275" width="18.5703125" style="617" customWidth="1"/>
    <col min="11276" max="11276" width="16.140625" style="617" customWidth="1"/>
    <col min="11277" max="11277" width="22.28515625" style="617" bestFit="1" customWidth="1"/>
    <col min="11278" max="11278" width="20" style="617" customWidth="1"/>
    <col min="11279" max="11279" width="16.140625" style="617" customWidth="1"/>
    <col min="11280" max="11282" width="27.140625" style="617" bestFit="1" customWidth="1"/>
    <col min="11283" max="11283" width="17.7109375" style="617" bestFit="1" customWidth="1"/>
    <col min="11284" max="11284" width="14" style="617" bestFit="1" customWidth="1"/>
    <col min="11285" max="11285" width="17.42578125" style="617" bestFit="1" customWidth="1"/>
    <col min="11286" max="11286" width="14.28515625" style="617" bestFit="1" customWidth="1"/>
    <col min="11287" max="11287" width="17.42578125" style="617" bestFit="1" customWidth="1"/>
    <col min="11288" max="11288" width="14.28515625" style="617" bestFit="1" customWidth="1"/>
    <col min="11289" max="11289" width="17.42578125" style="617" bestFit="1" customWidth="1"/>
    <col min="11290" max="11290" width="14.28515625" style="617" bestFit="1" customWidth="1"/>
    <col min="11291" max="11291" width="17.7109375" style="617" bestFit="1" customWidth="1"/>
    <col min="11292" max="11292" width="14.5703125" style="617" bestFit="1" customWidth="1"/>
    <col min="11293" max="11293" width="17.42578125" style="617" bestFit="1" customWidth="1"/>
    <col min="11294" max="11294" width="14.28515625" style="617" bestFit="1" customWidth="1"/>
    <col min="11295" max="11295" width="17.42578125" style="617" bestFit="1" customWidth="1"/>
    <col min="11296" max="11296" width="14.28515625" style="617" bestFit="1" customWidth="1"/>
    <col min="11297" max="11297" width="15.42578125" style="617" bestFit="1" customWidth="1"/>
    <col min="11298" max="11298" width="12.42578125" style="617" bestFit="1" customWidth="1"/>
    <col min="11299" max="11299" width="15.140625" style="617" bestFit="1" customWidth="1"/>
    <col min="11300" max="11300" width="12.140625" style="617" bestFit="1" customWidth="1"/>
    <col min="11301" max="11301" width="14.42578125" style="617" bestFit="1" customWidth="1"/>
    <col min="11302" max="11520" width="11.42578125" style="617"/>
    <col min="11521" max="11521" width="2.28515625" style="617" customWidth="1"/>
    <col min="11522" max="11522" width="28.140625" style="617" customWidth="1"/>
    <col min="11523" max="11523" width="26.28515625" style="617" bestFit="1" customWidth="1"/>
    <col min="11524" max="11524" width="20" style="617" customWidth="1"/>
    <col min="11525" max="11525" width="17.85546875" style="617" customWidth="1"/>
    <col min="11526" max="11526" width="20" style="617" customWidth="1"/>
    <col min="11527" max="11527" width="21.5703125" style="617" customWidth="1"/>
    <col min="11528" max="11530" width="16.140625" style="617" customWidth="1"/>
    <col min="11531" max="11531" width="18.5703125" style="617" customWidth="1"/>
    <col min="11532" max="11532" width="16.140625" style="617" customWidth="1"/>
    <col min="11533" max="11533" width="22.28515625" style="617" bestFit="1" customWidth="1"/>
    <col min="11534" max="11534" width="20" style="617" customWidth="1"/>
    <col min="11535" max="11535" width="16.140625" style="617" customWidth="1"/>
    <col min="11536" max="11538" width="27.140625" style="617" bestFit="1" customWidth="1"/>
    <col min="11539" max="11539" width="17.7109375" style="617" bestFit="1" customWidth="1"/>
    <col min="11540" max="11540" width="14" style="617" bestFit="1" customWidth="1"/>
    <col min="11541" max="11541" width="17.42578125" style="617" bestFit="1" customWidth="1"/>
    <col min="11542" max="11542" width="14.28515625" style="617" bestFit="1" customWidth="1"/>
    <col min="11543" max="11543" width="17.42578125" style="617" bestFit="1" customWidth="1"/>
    <col min="11544" max="11544" width="14.28515625" style="617" bestFit="1" customWidth="1"/>
    <col min="11545" max="11545" width="17.42578125" style="617" bestFit="1" customWidth="1"/>
    <col min="11546" max="11546" width="14.28515625" style="617" bestFit="1" customWidth="1"/>
    <col min="11547" max="11547" width="17.7109375" style="617" bestFit="1" customWidth="1"/>
    <col min="11548" max="11548" width="14.5703125" style="617" bestFit="1" customWidth="1"/>
    <col min="11549" max="11549" width="17.42578125" style="617" bestFit="1" customWidth="1"/>
    <col min="11550" max="11550" width="14.28515625" style="617" bestFit="1" customWidth="1"/>
    <col min="11551" max="11551" width="17.42578125" style="617" bestFit="1" customWidth="1"/>
    <col min="11552" max="11552" width="14.28515625" style="617" bestFit="1" customWidth="1"/>
    <col min="11553" max="11553" width="15.42578125" style="617" bestFit="1" customWidth="1"/>
    <col min="11554" max="11554" width="12.42578125" style="617" bestFit="1" customWidth="1"/>
    <col min="11555" max="11555" width="15.140625" style="617" bestFit="1" customWidth="1"/>
    <col min="11556" max="11556" width="12.140625" style="617" bestFit="1" customWidth="1"/>
    <col min="11557" max="11557" width="14.42578125" style="617" bestFit="1" customWidth="1"/>
    <col min="11558" max="11776" width="11.42578125" style="617"/>
    <col min="11777" max="11777" width="2.28515625" style="617" customWidth="1"/>
    <col min="11778" max="11778" width="28.140625" style="617" customWidth="1"/>
    <col min="11779" max="11779" width="26.28515625" style="617" bestFit="1" customWidth="1"/>
    <col min="11780" max="11780" width="20" style="617" customWidth="1"/>
    <col min="11781" max="11781" width="17.85546875" style="617" customWidth="1"/>
    <col min="11782" max="11782" width="20" style="617" customWidth="1"/>
    <col min="11783" max="11783" width="21.5703125" style="617" customWidth="1"/>
    <col min="11784" max="11786" width="16.140625" style="617" customWidth="1"/>
    <col min="11787" max="11787" width="18.5703125" style="617" customWidth="1"/>
    <col min="11788" max="11788" width="16.140625" style="617" customWidth="1"/>
    <col min="11789" max="11789" width="22.28515625" style="617" bestFit="1" customWidth="1"/>
    <col min="11790" max="11790" width="20" style="617" customWidth="1"/>
    <col min="11791" max="11791" width="16.140625" style="617" customWidth="1"/>
    <col min="11792" max="11794" width="27.140625" style="617" bestFit="1" customWidth="1"/>
    <col min="11795" max="11795" width="17.7109375" style="617" bestFit="1" customWidth="1"/>
    <col min="11796" max="11796" width="14" style="617" bestFit="1" customWidth="1"/>
    <col min="11797" max="11797" width="17.42578125" style="617" bestFit="1" customWidth="1"/>
    <col min="11798" max="11798" width="14.28515625" style="617" bestFit="1" customWidth="1"/>
    <col min="11799" max="11799" width="17.42578125" style="617" bestFit="1" customWidth="1"/>
    <col min="11800" max="11800" width="14.28515625" style="617" bestFit="1" customWidth="1"/>
    <col min="11801" max="11801" width="17.42578125" style="617" bestFit="1" customWidth="1"/>
    <col min="11802" max="11802" width="14.28515625" style="617" bestFit="1" customWidth="1"/>
    <col min="11803" max="11803" width="17.7109375" style="617" bestFit="1" customWidth="1"/>
    <col min="11804" max="11804" width="14.5703125" style="617" bestFit="1" customWidth="1"/>
    <col min="11805" max="11805" width="17.42578125" style="617" bestFit="1" customWidth="1"/>
    <col min="11806" max="11806" width="14.28515625" style="617" bestFit="1" customWidth="1"/>
    <col min="11807" max="11807" width="17.42578125" style="617" bestFit="1" customWidth="1"/>
    <col min="11808" max="11808" width="14.28515625" style="617" bestFit="1" customWidth="1"/>
    <col min="11809" max="11809" width="15.42578125" style="617" bestFit="1" customWidth="1"/>
    <col min="11810" max="11810" width="12.42578125" style="617" bestFit="1" customWidth="1"/>
    <col min="11811" max="11811" width="15.140625" style="617" bestFit="1" customWidth="1"/>
    <col min="11812" max="11812" width="12.140625" style="617" bestFit="1" customWidth="1"/>
    <col min="11813" max="11813" width="14.42578125" style="617" bestFit="1" customWidth="1"/>
    <col min="11814" max="12032" width="11.42578125" style="617"/>
    <col min="12033" max="12033" width="2.28515625" style="617" customWidth="1"/>
    <col min="12034" max="12034" width="28.140625" style="617" customWidth="1"/>
    <col min="12035" max="12035" width="26.28515625" style="617" bestFit="1" customWidth="1"/>
    <col min="12036" max="12036" width="20" style="617" customWidth="1"/>
    <col min="12037" max="12037" width="17.85546875" style="617" customWidth="1"/>
    <col min="12038" max="12038" width="20" style="617" customWidth="1"/>
    <col min="12039" max="12039" width="21.5703125" style="617" customWidth="1"/>
    <col min="12040" max="12042" width="16.140625" style="617" customWidth="1"/>
    <col min="12043" max="12043" width="18.5703125" style="617" customWidth="1"/>
    <col min="12044" max="12044" width="16.140625" style="617" customWidth="1"/>
    <col min="12045" max="12045" width="22.28515625" style="617" bestFit="1" customWidth="1"/>
    <col min="12046" max="12046" width="20" style="617" customWidth="1"/>
    <col min="12047" max="12047" width="16.140625" style="617" customWidth="1"/>
    <col min="12048" max="12050" width="27.140625" style="617" bestFit="1" customWidth="1"/>
    <col min="12051" max="12051" width="17.7109375" style="617" bestFit="1" customWidth="1"/>
    <col min="12052" max="12052" width="14" style="617" bestFit="1" customWidth="1"/>
    <col min="12053" max="12053" width="17.42578125" style="617" bestFit="1" customWidth="1"/>
    <col min="12054" max="12054" width="14.28515625" style="617" bestFit="1" customWidth="1"/>
    <col min="12055" max="12055" width="17.42578125" style="617" bestFit="1" customWidth="1"/>
    <col min="12056" max="12056" width="14.28515625" style="617" bestFit="1" customWidth="1"/>
    <col min="12057" max="12057" width="17.42578125" style="617" bestFit="1" customWidth="1"/>
    <col min="12058" max="12058" width="14.28515625" style="617" bestFit="1" customWidth="1"/>
    <col min="12059" max="12059" width="17.7109375" style="617" bestFit="1" customWidth="1"/>
    <col min="12060" max="12060" width="14.5703125" style="617" bestFit="1" customWidth="1"/>
    <col min="12061" max="12061" width="17.42578125" style="617" bestFit="1" customWidth="1"/>
    <col min="12062" max="12062" width="14.28515625" style="617" bestFit="1" customWidth="1"/>
    <col min="12063" max="12063" width="17.42578125" style="617" bestFit="1" customWidth="1"/>
    <col min="12064" max="12064" width="14.28515625" style="617" bestFit="1" customWidth="1"/>
    <col min="12065" max="12065" width="15.42578125" style="617" bestFit="1" customWidth="1"/>
    <col min="12066" max="12066" width="12.42578125" style="617" bestFit="1" customWidth="1"/>
    <col min="12067" max="12067" width="15.140625" style="617" bestFit="1" customWidth="1"/>
    <col min="12068" max="12068" width="12.140625" style="617" bestFit="1" customWidth="1"/>
    <col min="12069" max="12069" width="14.42578125" style="617" bestFit="1" customWidth="1"/>
    <col min="12070" max="12288" width="11.42578125" style="617"/>
    <col min="12289" max="12289" width="2.28515625" style="617" customWidth="1"/>
    <col min="12290" max="12290" width="28.140625" style="617" customWidth="1"/>
    <col min="12291" max="12291" width="26.28515625" style="617" bestFit="1" customWidth="1"/>
    <col min="12292" max="12292" width="20" style="617" customWidth="1"/>
    <col min="12293" max="12293" width="17.85546875" style="617" customWidth="1"/>
    <col min="12294" max="12294" width="20" style="617" customWidth="1"/>
    <col min="12295" max="12295" width="21.5703125" style="617" customWidth="1"/>
    <col min="12296" max="12298" width="16.140625" style="617" customWidth="1"/>
    <col min="12299" max="12299" width="18.5703125" style="617" customWidth="1"/>
    <col min="12300" max="12300" width="16.140625" style="617" customWidth="1"/>
    <col min="12301" max="12301" width="22.28515625" style="617" bestFit="1" customWidth="1"/>
    <col min="12302" max="12302" width="20" style="617" customWidth="1"/>
    <col min="12303" max="12303" width="16.140625" style="617" customWidth="1"/>
    <col min="12304" max="12306" width="27.140625" style="617" bestFit="1" customWidth="1"/>
    <col min="12307" max="12307" width="17.7109375" style="617" bestFit="1" customWidth="1"/>
    <col min="12308" max="12308" width="14" style="617" bestFit="1" customWidth="1"/>
    <col min="12309" max="12309" width="17.42578125" style="617" bestFit="1" customWidth="1"/>
    <col min="12310" max="12310" width="14.28515625" style="617" bestFit="1" customWidth="1"/>
    <col min="12311" max="12311" width="17.42578125" style="617" bestFit="1" customWidth="1"/>
    <col min="12312" max="12312" width="14.28515625" style="617" bestFit="1" customWidth="1"/>
    <col min="12313" max="12313" width="17.42578125" style="617" bestFit="1" customWidth="1"/>
    <col min="12314" max="12314" width="14.28515625" style="617" bestFit="1" customWidth="1"/>
    <col min="12315" max="12315" width="17.7109375" style="617" bestFit="1" customWidth="1"/>
    <col min="12316" max="12316" width="14.5703125" style="617" bestFit="1" customWidth="1"/>
    <col min="12317" max="12317" width="17.42578125" style="617" bestFit="1" customWidth="1"/>
    <col min="12318" max="12318" width="14.28515625" style="617" bestFit="1" customWidth="1"/>
    <col min="12319" max="12319" width="17.42578125" style="617" bestFit="1" customWidth="1"/>
    <col min="12320" max="12320" width="14.28515625" style="617" bestFit="1" customWidth="1"/>
    <col min="12321" max="12321" width="15.42578125" style="617" bestFit="1" customWidth="1"/>
    <col min="12322" max="12322" width="12.42578125" style="617" bestFit="1" customWidth="1"/>
    <col min="12323" max="12323" width="15.140625" style="617" bestFit="1" customWidth="1"/>
    <col min="12324" max="12324" width="12.140625" style="617" bestFit="1" customWidth="1"/>
    <col min="12325" max="12325" width="14.42578125" style="617" bestFit="1" customWidth="1"/>
    <col min="12326" max="12544" width="11.42578125" style="617"/>
    <col min="12545" max="12545" width="2.28515625" style="617" customWidth="1"/>
    <col min="12546" max="12546" width="28.140625" style="617" customWidth="1"/>
    <col min="12547" max="12547" width="26.28515625" style="617" bestFit="1" customWidth="1"/>
    <col min="12548" max="12548" width="20" style="617" customWidth="1"/>
    <col min="12549" max="12549" width="17.85546875" style="617" customWidth="1"/>
    <col min="12550" max="12550" width="20" style="617" customWidth="1"/>
    <col min="12551" max="12551" width="21.5703125" style="617" customWidth="1"/>
    <col min="12552" max="12554" width="16.140625" style="617" customWidth="1"/>
    <col min="12555" max="12555" width="18.5703125" style="617" customWidth="1"/>
    <col min="12556" max="12556" width="16.140625" style="617" customWidth="1"/>
    <col min="12557" max="12557" width="22.28515625" style="617" bestFit="1" customWidth="1"/>
    <col min="12558" max="12558" width="20" style="617" customWidth="1"/>
    <col min="12559" max="12559" width="16.140625" style="617" customWidth="1"/>
    <col min="12560" max="12562" width="27.140625" style="617" bestFit="1" customWidth="1"/>
    <col min="12563" max="12563" width="17.7109375" style="617" bestFit="1" customWidth="1"/>
    <col min="12564" max="12564" width="14" style="617" bestFit="1" customWidth="1"/>
    <col min="12565" max="12565" width="17.42578125" style="617" bestFit="1" customWidth="1"/>
    <col min="12566" max="12566" width="14.28515625" style="617" bestFit="1" customWidth="1"/>
    <col min="12567" max="12567" width="17.42578125" style="617" bestFit="1" customWidth="1"/>
    <col min="12568" max="12568" width="14.28515625" style="617" bestFit="1" customWidth="1"/>
    <col min="12569" max="12569" width="17.42578125" style="617" bestFit="1" customWidth="1"/>
    <col min="12570" max="12570" width="14.28515625" style="617" bestFit="1" customWidth="1"/>
    <col min="12571" max="12571" width="17.7109375" style="617" bestFit="1" customWidth="1"/>
    <col min="12572" max="12572" width="14.5703125" style="617" bestFit="1" customWidth="1"/>
    <col min="12573" max="12573" width="17.42578125" style="617" bestFit="1" customWidth="1"/>
    <col min="12574" max="12574" width="14.28515625" style="617" bestFit="1" customWidth="1"/>
    <col min="12575" max="12575" width="17.42578125" style="617" bestFit="1" customWidth="1"/>
    <col min="12576" max="12576" width="14.28515625" style="617" bestFit="1" customWidth="1"/>
    <col min="12577" max="12577" width="15.42578125" style="617" bestFit="1" customWidth="1"/>
    <col min="12578" max="12578" width="12.42578125" style="617" bestFit="1" customWidth="1"/>
    <col min="12579" max="12579" width="15.140625" style="617" bestFit="1" customWidth="1"/>
    <col min="12580" max="12580" width="12.140625" style="617" bestFit="1" customWidth="1"/>
    <col min="12581" max="12581" width="14.42578125" style="617" bestFit="1" customWidth="1"/>
    <col min="12582" max="12800" width="11.42578125" style="617"/>
    <col min="12801" max="12801" width="2.28515625" style="617" customWidth="1"/>
    <col min="12802" max="12802" width="28.140625" style="617" customWidth="1"/>
    <col min="12803" max="12803" width="26.28515625" style="617" bestFit="1" customWidth="1"/>
    <col min="12804" max="12804" width="20" style="617" customWidth="1"/>
    <col min="12805" max="12805" width="17.85546875" style="617" customWidth="1"/>
    <col min="12806" max="12806" width="20" style="617" customWidth="1"/>
    <col min="12807" max="12807" width="21.5703125" style="617" customWidth="1"/>
    <col min="12808" max="12810" width="16.140625" style="617" customWidth="1"/>
    <col min="12811" max="12811" width="18.5703125" style="617" customWidth="1"/>
    <col min="12812" max="12812" width="16.140625" style="617" customWidth="1"/>
    <col min="12813" max="12813" width="22.28515625" style="617" bestFit="1" customWidth="1"/>
    <col min="12814" max="12814" width="20" style="617" customWidth="1"/>
    <col min="12815" max="12815" width="16.140625" style="617" customWidth="1"/>
    <col min="12816" max="12818" width="27.140625" style="617" bestFit="1" customWidth="1"/>
    <col min="12819" max="12819" width="17.7109375" style="617" bestFit="1" customWidth="1"/>
    <col min="12820" max="12820" width="14" style="617" bestFit="1" customWidth="1"/>
    <col min="12821" max="12821" width="17.42578125" style="617" bestFit="1" customWidth="1"/>
    <col min="12822" max="12822" width="14.28515625" style="617" bestFit="1" customWidth="1"/>
    <col min="12823" max="12823" width="17.42578125" style="617" bestFit="1" customWidth="1"/>
    <col min="12824" max="12824" width="14.28515625" style="617" bestFit="1" customWidth="1"/>
    <col min="12825" max="12825" width="17.42578125" style="617" bestFit="1" customWidth="1"/>
    <col min="12826" max="12826" width="14.28515625" style="617" bestFit="1" customWidth="1"/>
    <col min="12827" max="12827" width="17.7109375" style="617" bestFit="1" customWidth="1"/>
    <col min="12828" max="12828" width="14.5703125" style="617" bestFit="1" customWidth="1"/>
    <col min="12829" max="12829" width="17.42578125" style="617" bestFit="1" customWidth="1"/>
    <col min="12830" max="12830" width="14.28515625" style="617" bestFit="1" customWidth="1"/>
    <col min="12831" max="12831" width="17.42578125" style="617" bestFit="1" customWidth="1"/>
    <col min="12832" max="12832" width="14.28515625" style="617" bestFit="1" customWidth="1"/>
    <col min="12833" max="12833" width="15.42578125" style="617" bestFit="1" customWidth="1"/>
    <col min="12834" max="12834" width="12.42578125" style="617" bestFit="1" customWidth="1"/>
    <col min="12835" max="12835" width="15.140625" style="617" bestFit="1" customWidth="1"/>
    <col min="12836" max="12836" width="12.140625" style="617" bestFit="1" customWidth="1"/>
    <col min="12837" max="12837" width="14.42578125" style="617" bestFit="1" customWidth="1"/>
    <col min="12838" max="13056" width="11.42578125" style="617"/>
    <col min="13057" max="13057" width="2.28515625" style="617" customWidth="1"/>
    <col min="13058" max="13058" width="28.140625" style="617" customWidth="1"/>
    <col min="13059" max="13059" width="26.28515625" style="617" bestFit="1" customWidth="1"/>
    <col min="13060" max="13060" width="20" style="617" customWidth="1"/>
    <col min="13061" max="13061" width="17.85546875" style="617" customWidth="1"/>
    <col min="13062" max="13062" width="20" style="617" customWidth="1"/>
    <col min="13063" max="13063" width="21.5703125" style="617" customWidth="1"/>
    <col min="13064" max="13066" width="16.140625" style="617" customWidth="1"/>
    <col min="13067" max="13067" width="18.5703125" style="617" customWidth="1"/>
    <col min="13068" max="13068" width="16.140625" style="617" customWidth="1"/>
    <col min="13069" max="13069" width="22.28515625" style="617" bestFit="1" customWidth="1"/>
    <col min="13070" max="13070" width="20" style="617" customWidth="1"/>
    <col min="13071" max="13071" width="16.140625" style="617" customWidth="1"/>
    <col min="13072" max="13074" width="27.140625" style="617" bestFit="1" customWidth="1"/>
    <col min="13075" max="13075" width="17.7109375" style="617" bestFit="1" customWidth="1"/>
    <col min="13076" max="13076" width="14" style="617" bestFit="1" customWidth="1"/>
    <col min="13077" max="13077" width="17.42578125" style="617" bestFit="1" customWidth="1"/>
    <col min="13078" max="13078" width="14.28515625" style="617" bestFit="1" customWidth="1"/>
    <col min="13079" max="13079" width="17.42578125" style="617" bestFit="1" customWidth="1"/>
    <col min="13080" max="13080" width="14.28515625" style="617" bestFit="1" customWidth="1"/>
    <col min="13081" max="13081" width="17.42578125" style="617" bestFit="1" customWidth="1"/>
    <col min="13082" max="13082" width="14.28515625" style="617" bestFit="1" customWidth="1"/>
    <col min="13083" max="13083" width="17.7109375" style="617" bestFit="1" customWidth="1"/>
    <col min="13084" max="13084" width="14.5703125" style="617" bestFit="1" customWidth="1"/>
    <col min="13085" max="13085" width="17.42578125" style="617" bestFit="1" customWidth="1"/>
    <col min="13086" max="13086" width="14.28515625" style="617" bestFit="1" customWidth="1"/>
    <col min="13087" max="13087" width="17.42578125" style="617" bestFit="1" customWidth="1"/>
    <col min="13088" max="13088" width="14.28515625" style="617" bestFit="1" customWidth="1"/>
    <col min="13089" max="13089" width="15.42578125" style="617" bestFit="1" customWidth="1"/>
    <col min="13090" max="13090" width="12.42578125" style="617" bestFit="1" customWidth="1"/>
    <col min="13091" max="13091" width="15.140625" style="617" bestFit="1" customWidth="1"/>
    <col min="13092" max="13092" width="12.140625" style="617" bestFit="1" customWidth="1"/>
    <col min="13093" max="13093" width="14.42578125" style="617" bestFit="1" customWidth="1"/>
    <col min="13094" max="13312" width="11.42578125" style="617"/>
    <col min="13313" max="13313" width="2.28515625" style="617" customWidth="1"/>
    <col min="13314" max="13314" width="28.140625" style="617" customWidth="1"/>
    <col min="13315" max="13315" width="26.28515625" style="617" bestFit="1" customWidth="1"/>
    <col min="13316" max="13316" width="20" style="617" customWidth="1"/>
    <col min="13317" max="13317" width="17.85546875" style="617" customWidth="1"/>
    <col min="13318" max="13318" width="20" style="617" customWidth="1"/>
    <col min="13319" max="13319" width="21.5703125" style="617" customWidth="1"/>
    <col min="13320" max="13322" width="16.140625" style="617" customWidth="1"/>
    <col min="13323" max="13323" width="18.5703125" style="617" customWidth="1"/>
    <col min="13324" max="13324" width="16.140625" style="617" customWidth="1"/>
    <col min="13325" max="13325" width="22.28515625" style="617" bestFit="1" customWidth="1"/>
    <col min="13326" max="13326" width="20" style="617" customWidth="1"/>
    <col min="13327" max="13327" width="16.140625" style="617" customWidth="1"/>
    <col min="13328" max="13330" width="27.140625" style="617" bestFit="1" customWidth="1"/>
    <col min="13331" max="13331" width="17.7109375" style="617" bestFit="1" customWidth="1"/>
    <col min="13332" max="13332" width="14" style="617" bestFit="1" customWidth="1"/>
    <col min="13333" max="13333" width="17.42578125" style="617" bestFit="1" customWidth="1"/>
    <col min="13334" max="13334" width="14.28515625" style="617" bestFit="1" customWidth="1"/>
    <col min="13335" max="13335" width="17.42578125" style="617" bestFit="1" customWidth="1"/>
    <col min="13336" max="13336" width="14.28515625" style="617" bestFit="1" customWidth="1"/>
    <col min="13337" max="13337" width="17.42578125" style="617" bestFit="1" customWidth="1"/>
    <col min="13338" max="13338" width="14.28515625" style="617" bestFit="1" customWidth="1"/>
    <col min="13339" max="13339" width="17.7109375" style="617" bestFit="1" customWidth="1"/>
    <col min="13340" max="13340" width="14.5703125" style="617" bestFit="1" customWidth="1"/>
    <col min="13341" max="13341" width="17.42578125" style="617" bestFit="1" customWidth="1"/>
    <col min="13342" max="13342" width="14.28515625" style="617" bestFit="1" customWidth="1"/>
    <col min="13343" max="13343" width="17.42578125" style="617" bestFit="1" customWidth="1"/>
    <col min="13344" max="13344" width="14.28515625" style="617" bestFit="1" customWidth="1"/>
    <col min="13345" max="13345" width="15.42578125" style="617" bestFit="1" customWidth="1"/>
    <col min="13346" max="13346" width="12.42578125" style="617" bestFit="1" customWidth="1"/>
    <col min="13347" max="13347" width="15.140625" style="617" bestFit="1" customWidth="1"/>
    <col min="13348" max="13348" width="12.140625" style="617" bestFit="1" customWidth="1"/>
    <col min="13349" max="13349" width="14.42578125" style="617" bestFit="1" customWidth="1"/>
    <col min="13350" max="13568" width="11.42578125" style="617"/>
    <col min="13569" max="13569" width="2.28515625" style="617" customWidth="1"/>
    <col min="13570" max="13570" width="28.140625" style="617" customWidth="1"/>
    <col min="13571" max="13571" width="26.28515625" style="617" bestFit="1" customWidth="1"/>
    <col min="13572" max="13572" width="20" style="617" customWidth="1"/>
    <col min="13573" max="13573" width="17.85546875" style="617" customWidth="1"/>
    <col min="13574" max="13574" width="20" style="617" customWidth="1"/>
    <col min="13575" max="13575" width="21.5703125" style="617" customWidth="1"/>
    <col min="13576" max="13578" width="16.140625" style="617" customWidth="1"/>
    <col min="13579" max="13579" width="18.5703125" style="617" customWidth="1"/>
    <col min="13580" max="13580" width="16.140625" style="617" customWidth="1"/>
    <col min="13581" max="13581" width="22.28515625" style="617" bestFit="1" customWidth="1"/>
    <col min="13582" max="13582" width="20" style="617" customWidth="1"/>
    <col min="13583" max="13583" width="16.140625" style="617" customWidth="1"/>
    <col min="13584" max="13586" width="27.140625" style="617" bestFit="1" customWidth="1"/>
    <col min="13587" max="13587" width="17.7109375" style="617" bestFit="1" customWidth="1"/>
    <col min="13588" max="13588" width="14" style="617" bestFit="1" customWidth="1"/>
    <col min="13589" max="13589" width="17.42578125" style="617" bestFit="1" customWidth="1"/>
    <col min="13590" max="13590" width="14.28515625" style="617" bestFit="1" customWidth="1"/>
    <col min="13591" max="13591" width="17.42578125" style="617" bestFit="1" customWidth="1"/>
    <col min="13592" max="13592" width="14.28515625" style="617" bestFit="1" customWidth="1"/>
    <col min="13593" max="13593" width="17.42578125" style="617" bestFit="1" customWidth="1"/>
    <col min="13594" max="13594" width="14.28515625" style="617" bestFit="1" customWidth="1"/>
    <col min="13595" max="13595" width="17.7109375" style="617" bestFit="1" customWidth="1"/>
    <col min="13596" max="13596" width="14.5703125" style="617" bestFit="1" customWidth="1"/>
    <col min="13597" max="13597" width="17.42578125" style="617" bestFit="1" customWidth="1"/>
    <col min="13598" max="13598" width="14.28515625" style="617" bestFit="1" customWidth="1"/>
    <col min="13599" max="13599" width="17.42578125" style="617" bestFit="1" customWidth="1"/>
    <col min="13600" max="13600" width="14.28515625" style="617" bestFit="1" customWidth="1"/>
    <col min="13601" max="13601" width="15.42578125" style="617" bestFit="1" customWidth="1"/>
    <col min="13602" max="13602" width="12.42578125" style="617" bestFit="1" customWidth="1"/>
    <col min="13603" max="13603" width="15.140625" style="617" bestFit="1" customWidth="1"/>
    <col min="13604" max="13604" width="12.140625" style="617" bestFit="1" customWidth="1"/>
    <col min="13605" max="13605" width="14.42578125" style="617" bestFit="1" customWidth="1"/>
    <col min="13606" max="13824" width="11.42578125" style="617"/>
    <col min="13825" max="13825" width="2.28515625" style="617" customWidth="1"/>
    <col min="13826" max="13826" width="28.140625" style="617" customWidth="1"/>
    <col min="13827" max="13827" width="26.28515625" style="617" bestFit="1" customWidth="1"/>
    <col min="13828" max="13828" width="20" style="617" customWidth="1"/>
    <col min="13829" max="13829" width="17.85546875" style="617" customWidth="1"/>
    <col min="13830" max="13830" width="20" style="617" customWidth="1"/>
    <col min="13831" max="13831" width="21.5703125" style="617" customWidth="1"/>
    <col min="13832" max="13834" width="16.140625" style="617" customWidth="1"/>
    <col min="13835" max="13835" width="18.5703125" style="617" customWidth="1"/>
    <col min="13836" max="13836" width="16.140625" style="617" customWidth="1"/>
    <col min="13837" max="13837" width="22.28515625" style="617" bestFit="1" customWidth="1"/>
    <col min="13838" max="13838" width="20" style="617" customWidth="1"/>
    <col min="13839" max="13839" width="16.140625" style="617" customWidth="1"/>
    <col min="13840" max="13842" width="27.140625" style="617" bestFit="1" customWidth="1"/>
    <col min="13843" max="13843" width="17.7109375" style="617" bestFit="1" customWidth="1"/>
    <col min="13844" max="13844" width="14" style="617" bestFit="1" customWidth="1"/>
    <col min="13845" max="13845" width="17.42578125" style="617" bestFit="1" customWidth="1"/>
    <col min="13846" max="13846" width="14.28515625" style="617" bestFit="1" customWidth="1"/>
    <col min="13847" max="13847" width="17.42578125" style="617" bestFit="1" customWidth="1"/>
    <col min="13848" max="13848" width="14.28515625" style="617" bestFit="1" customWidth="1"/>
    <col min="13849" max="13849" width="17.42578125" style="617" bestFit="1" customWidth="1"/>
    <col min="13850" max="13850" width="14.28515625" style="617" bestFit="1" customWidth="1"/>
    <col min="13851" max="13851" width="17.7109375" style="617" bestFit="1" customWidth="1"/>
    <col min="13852" max="13852" width="14.5703125" style="617" bestFit="1" customWidth="1"/>
    <col min="13853" max="13853" width="17.42578125" style="617" bestFit="1" customWidth="1"/>
    <col min="13854" max="13854" width="14.28515625" style="617" bestFit="1" customWidth="1"/>
    <col min="13855" max="13855" width="17.42578125" style="617" bestFit="1" customWidth="1"/>
    <col min="13856" max="13856" width="14.28515625" style="617" bestFit="1" customWidth="1"/>
    <col min="13857" max="13857" width="15.42578125" style="617" bestFit="1" customWidth="1"/>
    <col min="13858" max="13858" width="12.42578125" style="617" bestFit="1" customWidth="1"/>
    <col min="13859" max="13859" width="15.140625" style="617" bestFit="1" customWidth="1"/>
    <col min="13860" max="13860" width="12.140625" style="617" bestFit="1" customWidth="1"/>
    <col min="13861" max="13861" width="14.42578125" style="617" bestFit="1" customWidth="1"/>
    <col min="13862" max="14080" width="11.42578125" style="617"/>
    <col min="14081" max="14081" width="2.28515625" style="617" customWidth="1"/>
    <col min="14082" max="14082" width="28.140625" style="617" customWidth="1"/>
    <col min="14083" max="14083" width="26.28515625" style="617" bestFit="1" customWidth="1"/>
    <col min="14084" max="14084" width="20" style="617" customWidth="1"/>
    <col min="14085" max="14085" width="17.85546875" style="617" customWidth="1"/>
    <col min="14086" max="14086" width="20" style="617" customWidth="1"/>
    <col min="14087" max="14087" width="21.5703125" style="617" customWidth="1"/>
    <col min="14088" max="14090" width="16.140625" style="617" customWidth="1"/>
    <col min="14091" max="14091" width="18.5703125" style="617" customWidth="1"/>
    <col min="14092" max="14092" width="16.140625" style="617" customWidth="1"/>
    <col min="14093" max="14093" width="22.28515625" style="617" bestFit="1" customWidth="1"/>
    <col min="14094" max="14094" width="20" style="617" customWidth="1"/>
    <col min="14095" max="14095" width="16.140625" style="617" customWidth="1"/>
    <col min="14096" max="14098" width="27.140625" style="617" bestFit="1" customWidth="1"/>
    <col min="14099" max="14099" width="17.7109375" style="617" bestFit="1" customWidth="1"/>
    <col min="14100" max="14100" width="14" style="617" bestFit="1" customWidth="1"/>
    <col min="14101" max="14101" width="17.42578125" style="617" bestFit="1" customWidth="1"/>
    <col min="14102" max="14102" width="14.28515625" style="617" bestFit="1" customWidth="1"/>
    <col min="14103" max="14103" width="17.42578125" style="617" bestFit="1" customWidth="1"/>
    <col min="14104" max="14104" width="14.28515625" style="617" bestFit="1" customWidth="1"/>
    <col min="14105" max="14105" width="17.42578125" style="617" bestFit="1" customWidth="1"/>
    <col min="14106" max="14106" width="14.28515625" style="617" bestFit="1" customWidth="1"/>
    <col min="14107" max="14107" width="17.7109375" style="617" bestFit="1" customWidth="1"/>
    <col min="14108" max="14108" width="14.5703125" style="617" bestFit="1" customWidth="1"/>
    <col min="14109" max="14109" width="17.42578125" style="617" bestFit="1" customWidth="1"/>
    <col min="14110" max="14110" width="14.28515625" style="617" bestFit="1" customWidth="1"/>
    <col min="14111" max="14111" width="17.42578125" style="617" bestFit="1" customWidth="1"/>
    <col min="14112" max="14112" width="14.28515625" style="617" bestFit="1" customWidth="1"/>
    <col min="14113" max="14113" width="15.42578125" style="617" bestFit="1" customWidth="1"/>
    <col min="14114" max="14114" width="12.42578125" style="617" bestFit="1" customWidth="1"/>
    <col min="14115" max="14115" width="15.140625" style="617" bestFit="1" customWidth="1"/>
    <col min="14116" max="14116" width="12.140625" style="617" bestFit="1" customWidth="1"/>
    <col min="14117" max="14117" width="14.42578125" style="617" bestFit="1" customWidth="1"/>
    <col min="14118" max="14336" width="11.42578125" style="617"/>
    <col min="14337" max="14337" width="2.28515625" style="617" customWidth="1"/>
    <col min="14338" max="14338" width="28.140625" style="617" customWidth="1"/>
    <col min="14339" max="14339" width="26.28515625" style="617" bestFit="1" customWidth="1"/>
    <col min="14340" max="14340" width="20" style="617" customWidth="1"/>
    <col min="14341" max="14341" width="17.85546875" style="617" customWidth="1"/>
    <col min="14342" max="14342" width="20" style="617" customWidth="1"/>
    <col min="14343" max="14343" width="21.5703125" style="617" customWidth="1"/>
    <col min="14344" max="14346" width="16.140625" style="617" customWidth="1"/>
    <col min="14347" max="14347" width="18.5703125" style="617" customWidth="1"/>
    <col min="14348" max="14348" width="16.140625" style="617" customWidth="1"/>
    <col min="14349" max="14349" width="22.28515625" style="617" bestFit="1" customWidth="1"/>
    <col min="14350" max="14350" width="20" style="617" customWidth="1"/>
    <col min="14351" max="14351" width="16.140625" style="617" customWidth="1"/>
    <col min="14352" max="14354" width="27.140625" style="617" bestFit="1" customWidth="1"/>
    <col min="14355" max="14355" width="17.7109375" style="617" bestFit="1" customWidth="1"/>
    <col min="14356" max="14356" width="14" style="617" bestFit="1" customWidth="1"/>
    <col min="14357" max="14357" width="17.42578125" style="617" bestFit="1" customWidth="1"/>
    <col min="14358" max="14358" width="14.28515625" style="617" bestFit="1" customWidth="1"/>
    <col min="14359" max="14359" width="17.42578125" style="617" bestFit="1" customWidth="1"/>
    <col min="14360" max="14360" width="14.28515625" style="617" bestFit="1" customWidth="1"/>
    <col min="14361" max="14361" width="17.42578125" style="617" bestFit="1" customWidth="1"/>
    <col min="14362" max="14362" width="14.28515625" style="617" bestFit="1" customWidth="1"/>
    <col min="14363" max="14363" width="17.7109375" style="617" bestFit="1" customWidth="1"/>
    <col min="14364" max="14364" width="14.5703125" style="617" bestFit="1" customWidth="1"/>
    <col min="14365" max="14365" width="17.42578125" style="617" bestFit="1" customWidth="1"/>
    <col min="14366" max="14366" width="14.28515625" style="617" bestFit="1" customWidth="1"/>
    <col min="14367" max="14367" width="17.42578125" style="617" bestFit="1" customWidth="1"/>
    <col min="14368" max="14368" width="14.28515625" style="617" bestFit="1" customWidth="1"/>
    <col min="14369" max="14369" width="15.42578125" style="617" bestFit="1" customWidth="1"/>
    <col min="14370" max="14370" width="12.42578125" style="617" bestFit="1" customWidth="1"/>
    <col min="14371" max="14371" width="15.140625" style="617" bestFit="1" customWidth="1"/>
    <col min="14372" max="14372" width="12.140625" style="617" bestFit="1" customWidth="1"/>
    <col min="14373" max="14373" width="14.42578125" style="617" bestFit="1" customWidth="1"/>
    <col min="14374" max="14592" width="11.42578125" style="617"/>
    <col min="14593" max="14593" width="2.28515625" style="617" customWidth="1"/>
    <col min="14594" max="14594" width="28.140625" style="617" customWidth="1"/>
    <col min="14595" max="14595" width="26.28515625" style="617" bestFit="1" customWidth="1"/>
    <col min="14596" max="14596" width="20" style="617" customWidth="1"/>
    <col min="14597" max="14597" width="17.85546875" style="617" customWidth="1"/>
    <col min="14598" max="14598" width="20" style="617" customWidth="1"/>
    <col min="14599" max="14599" width="21.5703125" style="617" customWidth="1"/>
    <col min="14600" max="14602" width="16.140625" style="617" customWidth="1"/>
    <col min="14603" max="14603" width="18.5703125" style="617" customWidth="1"/>
    <col min="14604" max="14604" width="16.140625" style="617" customWidth="1"/>
    <col min="14605" max="14605" width="22.28515625" style="617" bestFit="1" customWidth="1"/>
    <col min="14606" max="14606" width="20" style="617" customWidth="1"/>
    <col min="14607" max="14607" width="16.140625" style="617" customWidth="1"/>
    <col min="14608" max="14610" width="27.140625" style="617" bestFit="1" customWidth="1"/>
    <col min="14611" max="14611" width="17.7109375" style="617" bestFit="1" customWidth="1"/>
    <col min="14612" max="14612" width="14" style="617" bestFit="1" customWidth="1"/>
    <col min="14613" max="14613" width="17.42578125" style="617" bestFit="1" customWidth="1"/>
    <col min="14614" max="14614" width="14.28515625" style="617" bestFit="1" customWidth="1"/>
    <col min="14615" max="14615" width="17.42578125" style="617" bestFit="1" customWidth="1"/>
    <col min="14616" max="14616" width="14.28515625" style="617" bestFit="1" customWidth="1"/>
    <col min="14617" max="14617" width="17.42578125" style="617" bestFit="1" customWidth="1"/>
    <col min="14618" max="14618" width="14.28515625" style="617" bestFit="1" customWidth="1"/>
    <col min="14619" max="14619" width="17.7109375" style="617" bestFit="1" customWidth="1"/>
    <col min="14620" max="14620" width="14.5703125" style="617" bestFit="1" customWidth="1"/>
    <col min="14621" max="14621" width="17.42578125" style="617" bestFit="1" customWidth="1"/>
    <col min="14622" max="14622" width="14.28515625" style="617" bestFit="1" customWidth="1"/>
    <col min="14623" max="14623" width="17.42578125" style="617" bestFit="1" customWidth="1"/>
    <col min="14624" max="14624" width="14.28515625" style="617" bestFit="1" customWidth="1"/>
    <col min="14625" max="14625" width="15.42578125" style="617" bestFit="1" customWidth="1"/>
    <col min="14626" max="14626" width="12.42578125" style="617" bestFit="1" customWidth="1"/>
    <col min="14627" max="14627" width="15.140625" style="617" bestFit="1" customWidth="1"/>
    <col min="14628" max="14628" width="12.140625" style="617" bestFit="1" customWidth="1"/>
    <col min="14629" max="14629" width="14.42578125" style="617" bestFit="1" customWidth="1"/>
    <col min="14630" max="14848" width="11.42578125" style="617"/>
    <col min="14849" max="14849" width="2.28515625" style="617" customWidth="1"/>
    <col min="14850" max="14850" width="28.140625" style="617" customWidth="1"/>
    <col min="14851" max="14851" width="26.28515625" style="617" bestFit="1" customWidth="1"/>
    <col min="14852" max="14852" width="20" style="617" customWidth="1"/>
    <col min="14853" max="14853" width="17.85546875" style="617" customWidth="1"/>
    <col min="14854" max="14854" width="20" style="617" customWidth="1"/>
    <col min="14855" max="14855" width="21.5703125" style="617" customWidth="1"/>
    <col min="14856" max="14858" width="16.140625" style="617" customWidth="1"/>
    <col min="14859" max="14859" width="18.5703125" style="617" customWidth="1"/>
    <col min="14860" max="14860" width="16.140625" style="617" customWidth="1"/>
    <col min="14861" max="14861" width="22.28515625" style="617" bestFit="1" customWidth="1"/>
    <col min="14862" max="14862" width="20" style="617" customWidth="1"/>
    <col min="14863" max="14863" width="16.140625" style="617" customWidth="1"/>
    <col min="14864" max="14866" width="27.140625" style="617" bestFit="1" customWidth="1"/>
    <col min="14867" max="14867" width="17.7109375" style="617" bestFit="1" customWidth="1"/>
    <col min="14868" max="14868" width="14" style="617" bestFit="1" customWidth="1"/>
    <col min="14869" max="14869" width="17.42578125" style="617" bestFit="1" customWidth="1"/>
    <col min="14870" max="14870" width="14.28515625" style="617" bestFit="1" customWidth="1"/>
    <col min="14871" max="14871" width="17.42578125" style="617" bestFit="1" customWidth="1"/>
    <col min="14872" max="14872" width="14.28515625" style="617" bestFit="1" customWidth="1"/>
    <col min="14873" max="14873" width="17.42578125" style="617" bestFit="1" customWidth="1"/>
    <col min="14874" max="14874" width="14.28515625" style="617" bestFit="1" customWidth="1"/>
    <col min="14875" max="14875" width="17.7109375" style="617" bestFit="1" customWidth="1"/>
    <col min="14876" max="14876" width="14.5703125" style="617" bestFit="1" customWidth="1"/>
    <col min="14877" max="14877" width="17.42578125" style="617" bestFit="1" customWidth="1"/>
    <col min="14878" max="14878" width="14.28515625" style="617" bestFit="1" customWidth="1"/>
    <col min="14879" max="14879" width="17.42578125" style="617" bestFit="1" customWidth="1"/>
    <col min="14880" max="14880" width="14.28515625" style="617" bestFit="1" customWidth="1"/>
    <col min="14881" max="14881" width="15.42578125" style="617" bestFit="1" customWidth="1"/>
    <col min="14882" max="14882" width="12.42578125" style="617" bestFit="1" customWidth="1"/>
    <col min="14883" max="14883" width="15.140625" style="617" bestFit="1" customWidth="1"/>
    <col min="14884" max="14884" width="12.140625" style="617" bestFit="1" customWidth="1"/>
    <col min="14885" max="14885" width="14.42578125" style="617" bestFit="1" customWidth="1"/>
    <col min="14886" max="15104" width="11.42578125" style="617"/>
    <col min="15105" max="15105" width="2.28515625" style="617" customWidth="1"/>
    <col min="15106" max="15106" width="28.140625" style="617" customWidth="1"/>
    <col min="15107" max="15107" width="26.28515625" style="617" bestFit="1" customWidth="1"/>
    <col min="15108" max="15108" width="20" style="617" customWidth="1"/>
    <col min="15109" max="15109" width="17.85546875" style="617" customWidth="1"/>
    <col min="15110" max="15110" width="20" style="617" customWidth="1"/>
    <col min="15111" max="15111" width="21.5703125" style="617" customWidth="1"/>
    <col min="15112" max="15114" width="16.140625" style="617" customWidth="1"/>
    <col min="15115" max="15115" width="18.5703125" style="617" customWidth="1"/>
    <col min="15116" max="15116" width="16.140625" style="617" customWidth="1"/>
    <col min="15117" max="15117" width="22.28515625" style="617" bestFit="1" customWidth="1"/>
    <col min="15118" max="15118" width="20" style="617" customWidth="1"/>
    <col min="15119" max="15119" width="16.140625" style="617" customWidth="1"/>
    <col min="15120" max="15122" width="27.140625" style="617" bestFit="1" customWidth="1"/>
    <col min="15123" max="15123" width="17.7109375" style="617" bestFit="1" customWidth="1"/>
    <col min="15124" max="15124" width="14" style="617" bestFit="1" customWidth="1"/>
    <col min="15125" max="15125" width="17.42578125" style="617" bestFit="1" customWidth="1"/>
    <col min="15126" max="15126" width="14.28515625" style="617" bestFit="1" customWidth="1"/>
    <col min="15127" max="15127" width="17.42578125" style="617" bestFit="1" customWidth="1"/>
    <col min="15128" max="15128" width="14.28515625" style="617" bestFit="1" customWidth="1"/>
    <col min="15129" max="15129" width="17.42578125" style="617" bestFit="1" customWidth="1"/>
    <col min="15130" max="15130" width="14.28515625" style="617" bestFit="1" customWidth="1"/>
    <col min="15131" max="15131" width="17.7109375" style="617" bestFit="1" customWidth="1"/>
    <col min="15132" max="15132" width="14.5703125" style="617" bestFit="1" customWidth="1"/>
    <col min="15133" max="15133" width="17.42578125" style="617" bestFit="1" customWidth="1"/>
    <col min="15134" max="15134" width="14.28515625" style="617" bestFit="1" customWidth="1"/>
    <col min="15135" max="15135" width="17.42578125" style="617" bestFit="1" customWidth="1"/>
    <col min="15136" max="15136" width="14.28515625" style="617" bestFit="1" customWidth="1"/>
    <col min="15137" max="15137" width="15.42578125" style="617" bestFit="1" customWidth="1"/>
    <col min="15138" max="15138" width="12.42578125" style="617" bestFit="1" customWidth="1"/>
    <col min="15139" max="15139" width="15.140625" style="617" bestFit="1" customWidth="1"/>
    <col min="15140" max="15140" width="12.140625" style="617" bestFit="1" customWidth="1"/>
    <col min="15141" max="15141" width="14.42578125" style="617" bestFit="1" customWidth="1"/>
    <col min="15142" max="15360" width="11.42578125" style="617"/>
    <col min="15361" max="15361" width="2.28515625" style="617" customWidth="1"/>
    <col min="15362" max="15362" width="28.140625" style="617" customWidth="1"/>
    <col min="15363" max="15363" width="26.28515625" style="617" bestFit="1" customWidth="1"/>
    <col min="15364" max="15364" width="20" style="617" customWidth="1"/>
    <col min="15365" max="15365" width="17.85546875" style="617" customWidth="1"/>
    <col min="15366" max="15366" width="20" style="617" customWidth="1"/>
    <col min="15367" max="15367" width="21.5703125" style="617" customWidth="1"/>
    <col min="15368" max="15370" width="16.140625" style="617" customWidth="1"/>
    <col min="15371" max="15371" width="18.5703125" style="617" customWidth="1"/>
    <col min="15372" max="15372" width="16.140625" style="617" customWidth="1"/>
    <col min="15373" max="15373" width="22.28515625" style="617" bestFit="1" customWidth="1"/>
    <col min="15374" max="15374" width="20" style="617" customWidth="1"/>
    <col min="15375" max="15375" width="16.140625" style="617" customWidth="1"/>
    <col min="15376" max="15378" width="27.140625" style="617" bestFit="1" customWidth="1"/>
    <col min="15379" max="15379" width="17.7109375" style="617" bestFit="1" customWidth="1"/>
    <col min="15380" max="15380" width="14" style="617" bestFit="1" customWidth="1"/>
    <col min="15381" max="15381" width="17.42578125" style="617" bestFit="1" customWidth="1"/>
    <col min="15382" max="15382" width="14.28515625" style="617" bestFit="1" customWidth="1"/>
    <col min="15383" max="15383" width="17.42578125" style="617" bestFit="1" customWidth="1"/>
    <col min="15384" max="15384" width="14.28515625" style="617" bestFit="1" customWidth="1"/>
    <col min="15385" max="15385" width="17.42578125" style="617" bestFit="1" customWidth="1"/>
    <col min="15386" max="15386" width="14.28515625" style="617" bestFit="1" customWidth="1"/>
    <col min="15387" max="15387" width="17.7109375" style="617" bestFit="1" customWidth="1"/>
    <col min="15388" max="15388" width="14.5703125" style="617" bestFit="1" customWidth="1"/>
    <col min="15389" max="15389" width="17.42578125" style="617" bestFit="1" customWidth="1"/>
    <col min="15390" max="15390" width="14.28515625" style="617" bestFit="1" customWidth="1"/>
    <col min="15391" max="15391" width="17.42578125" style="617" bestFit="1" customWidth="1"/>
    <col min="15392" max="15392" width="14.28515625" style="617" bestFit="1" customWidth="1"/>
    <col min="15393" max="15393" width="15.42578125" style="617" bestFit="1" customWidth="1"/>
    <col min="15394" max="15394" width="12.42578125" style="617" bestFit="1" customWidth="1"/>
    <col min="15395" max="15395" width="15.140625" style="617" bestFit="1" customWidth="1"/>
    <col min="15396" max="15396" width="12.140625" style="617" bestFit="1" customWidth="1"/>
    <col min="15397" max="15397" width="14.42578125" style="617" bestFit="1" customWidth="1"/>
    <col min="15398" max="15616" width="11.42578125" style="617"/>
    <col min="15617" max="15617" width="2.28515625" style="617" customWidth="1"/>
    <col min="15618" max="15618" width="28.140625" style="617" customWidth="1"/>
    <col min="15619" max="15619" width="26.28515625" style="617" bestFit="1" customWidth="1"/>
    <col min="15620" max="15620" width="20" style="617" customWidth="1"/>
    <col min="15621" max="15621" width="17.85546875" style="617" customWidth="1"/>
    <col min="15622" max="15622" width="20" style="617" customWidth="1"/>
    <col min="15623" max="15623" width="21.5703125" style="617" customWidth="1"/>
    <col min="15624" max="15626" width="16.140625" style="617" customWidth="1"/>
    <col min="15627" max="15627" width="18.5703125" style="617" customWidth="1"/>
    <col min="15628" max="15628" width="16.140625" style="617" customWidth="1"/>
    <col min="15629" max="15629" width="22.28515625" style="617" bestFit="1" customWidth="1"/>
    <col min="15630" max="15630" width="20" style="617" customWidth="1"/>
    <col min="15631" max="15631" width="16.140625" style="617" customWidth="1"/>
    <col min="15632" max="15634" width="27.140625" style="617" bestFit="1" customWidth="1"/>
    <col min="15635" max="15635" width="17.7109375" style="617" bestFit="1" customWidth="1"/>
    <col min="15636" max="15636" width="14" style="617" bestFit="1" customWidth="1"/>
    <col min="15637" max="15637" width="17.42578125" style="617" bestFit="1" customWidth="1"/>
    <col min="15638" max="15638" width="14.28515625" style="617" bestFit="1" customWidth="1"/>
    <col min="15639" max="15639" width="17.42578125" style="617" bestFit="1" customWidth="1"/>
    <col min="15640" max="15640" width="14.28515625" style="617" bestFit="1" customWidth="1"/>
    <col min="15641" max="15641" width="17.42578125" style="617" bestFit="1" customWidth="1"/>
    <col min="15642" max="15642" width="14.28515625" style="617" bestFit="1" customWidth="1"/>
    <col min="15643" max="15643" width="17.7109375" style="617" bestFit="1" customWidth="1"/>
    <col min="15644" max="15644" width="14.5703125" style="617" bestFit="1" customWidth="1"/>
    <col min="15645" max="15645" width="17.42578125" style="617" bestFit="1" customWidth="1"/>
    <col min="15646" max="15646" width="14.28515625" style="617" bestFit="1" customWidth="1"/>
    <col min="15647" max="15647" width="17.42578125" style="617" bestFit="1" customWidth="1"/>
    <col min="15648" max="15648" width="14.28515625" style="617" bestFit="1" customWidth="1"/>
    <col min="15649" max="15649" width="15.42578125" style="617" bestFit="1" customWidth="1"/>
    <col min="15650" max="15650" width="12.42578125" style="617" bestFit="1" customWidth="1"/>
    <col min="15651" max="15651" width="15.140625" style="617" bestFit="1" customWidth="1"/>
    <col min="15652" max="15652" width="12.140625" style="617" bestFit="1" customWidth="1"/>
    <col min="15653" max="15653" width="14.42578125" style="617" bestFit="1" customWidth="1"/>
    <col min="15654" max="15872" width="11.42578125" style="617"/>
    <col min="15873" max="15873" width="2.28515625" style="617" customWidth="1"/>
    <col min="15874" max="15874" width="28.140625" style="617" customWidth="1"/>
    <col min="15875" max="15875" width="26.28515625" style="617" bestFit="1" customWidth="1"/>
    <col min="15876" max="15876" width="20" style="617" customWidth="1"/>
    <col min="15877" max="15877" width="17.85546875" style="617" customWidth="1"/>
    <col min="15878" max="15878" width="20" style="617" customWidth="1"/>
    <col min="15879" max="15879" width="21.5703125" style="617" customWidth="1"/>
    <col min="15880" max="15882" width="16.140625" style="617" customWidth="1"/>
    <col min="15883" max="15883" width="18.5703125" style="617" customWidth="1"/>
    <col min="15884" max="15884" width="16.140625" style="617" customWidth="1"/>
    <col min="15885" max="15885" width="22.28515625" style="617" bestFit="1" customWidth="1"/>
    <col min="15886" max="15886" width="20" style="617" customWidth="1"/>
    <col min="15887" max="15887" width="16.140625" style="617" customWidth="1"/>
    <col min="15888" max="15890" width="27.140625" style="617" bestFit="1" customWidth="1"/>
    <col min="15891" max="15891" width="17.7109375" style="617" bestFit="1" customWidth="1"/>
    <col min="15892" max="15892" width="14" style="617" bestFit="1" customWidth="1"/>
    <col min="15893" max="15893" width="17.42578125" style="617" bestFit="1" customWidth="1"/>
    <col min="15894" max="15894" width="14.28515625" style="617" bestFit="1" customWidth="1"/>
    <col min="15895" max="15895" width="17.42578125" style="617" bestFit="1" customWidth="1"/>
    <col min="15896" max="15896" width="14.28515625" style="617" bestFit="1" customWidth="1"/>
    <col min="15897" max="15897" width="17.42578125" style="617" bestFit="1" customWidth="1"/>
    <col min="15898" max="15898" width="14.28515625" style="617" bestFit="1" customWidth="1"/>
    <col min="15899" max="15899" width="17.7109375" style="617" bestFit="1" customWidth="1"/>
    <col min="15900" max="15900" width="14.5703125" style="617" bestFit="1" customWidth="1"/>
    <col min="15901" max="15901" width="17.42578125" style="617" bestFit="1" customWidth="1"/>
    <col min="15902" max="15902" width="14.28515625" style="617" bestFit="1" customWidth="1"/>
    <col min="15903" max="15903" width="17.42578125" style="617" bestFit="1" customWidth="1"/>
    <col min="15904" max="15904" width="14.28515625" style="617" bestFit="1" customWidth="1"/>
    <col min="15905" max="15905" width="15.42578125" style="617" bestFit="1" customWidth="1"/>
    <col min="15906" max="15906" width="12.42578125" style="617" bestFit="1" customWidth="1"/>
    <col min="15907" max="15907" width="15.140625" style="617" bestFit="1" customWidth="1"/>
    <col min="15908" max="15908" width="12.140625" style="617" bestFit="1" customWidth="1"/>
    <col min="15909" max="15909" width="14.42578125" style="617" bestFit="1" customWidth="1"/>
    <col min="15910" max="16128" width="11.42578125" style="617"/>
    <col min="16129" max="16129" width="2.28515625" style="617" customWidth="1"/>
    <col min="16130" max="16130" width="28.140625" style="617" customWidth="1"/>
    <col min="16131" max="16131" width="26.28515625" style="617" bestFit="1" customWidth="1"/>
    <col min="16132" max="16132" width="20" style="617" customWidth="1"/>
    <col min="16133" max="16133" width="17.85546875" style="617" customWidth="1"/>
    <col min="16134" max="16134" width="20" style="617" customWidth="1"/>
    <col min="16135" max="16135" width="21.5703125" style="617" customWidth="1"/>
    <col min="16136" max="16138" width="16.140625" style="617" customWidth="1"/>
    <col min="16139" max="16139" width="18.5703125" style="617" customWidth="1"/>
    <col min="16140" max="16140" width="16.140625" style="617" customWidth="1"/>
    <col min="16141" max="16141" width="22.28515625" style="617" bestFit="1" customWidth="1"/>
    <col min="16142" max="16142" width="20" style="617" customWidth="1"/>
    <col min="16143" max="16143" width="16.140625" style="617" customWidth="1"/>
    <col min="16144" max="16146" width="27.140625" style="617" bestFit="1" customWidth="1"/>
    <col min="16147" max="16147" width="17.7109375" style="617" bestFit="1" customWidth="1"/>
    <col min="16148" max="16148" width="14" style="617" bestFit="1" customWidth="1"/>
    <col min="16149" max="16149" width="17.42578125" style="617" bestFit="1" customWidth="1"/>
    <col min="16150" max="16150" width="14.28515625" style="617" bestFit="1" customWidth="1"/>
    <col min="16151" max="16151" width="17.42578125" style="617" bestFit="1" customWidth="1"/>
    <col min="16152" max="16152" width="14.28515625" style="617" bestFit="1" customWidth="1"/>
    <col min="16153" max="16153" width="17.42578125" style="617" bestFit="1" customWidth="1"/>
    <col min="16154" max="16154" width="14.28515625" style="617" bestFit="1" customWidth="1"/>
    <col min="16155" max="16155" width="17.7109375" style="617" bestFit="1" customWidth="1"/>
    <col min="16156" max="16156" width="14.5703125" style="617" bestFit="1" customWidth="1"/>
    <col min="16157" max="16157" width="17.42578125" style="617" bestFit="1" customWidth="1"/>
    <col min="16158" max="16158" width="14.28515625" style="617" bestFit="1" customWidth="1"/>
    <col min="16159" max="16159" width="17.42578125" style="617" bestFit="1" customWidth="1"/>
    <col min="16160" max="16160" width="14.28515625" style="617" bestFit="1" customWidth="1"/>
    <col min="16161" max="16161" width="15.42578125" style="617" bestFit="1" customWidth="1"/>
    <col min="16162" max="16162" width="12.42578125" style="617" bestFit="1" customWidth="1"/>
    <col min="16163" max="16163" width="15.140625" style="617" bestFit="1" customWidth="1"/>
    <col min="16164" max="16164" width="12.140625" style="617" bestFit="1" customWidth="1"/>
    <col min="16165" max="16165" width="14.42578125" style="617" bestFit="1" customWidth="1"/>
    <col min="16166" max="16384" width="11.42578125" style="617"/>
  </cols>
  <sheetData>
    <row r="1" spans="2:20" s="615" customFormat="1" ht="24.75" customHeight="1" x14ac:dyDescent="0.2">
      <c r="B1" s="843" t="s">
        <v>209</v>
      </c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Q1" s="936"/>
      <c r="R1" s="936"/>
      <c r="S1" s="936"/>
      <c r="T1" s="936"/>
    </row>
    <row r="2" spans="2:20" ht="13.5" thickBot="1" x14ac:dyDescent="0.25">
      <c r="B2" s="937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</row>
    <row r="3" spans="2:20" ht="13.5" thickTop="1" x14ac:dyDescent="0.2">
      <c r="B3" s="823" t="s">
        <v>32</v>
      </c>
      <c r="C3" s="823" t="s">
        <v>33</v>
      </c>
      <c r="D3" s="826" t="s">
        <v>34</v>
      </c>
      <c r="E3" s="827"/>
      <c r="F3" s="828"/>
      <c r="G3" s="829" t="s">
        <v>35</v>
      </c>
      <c r="H3" s="827"/>
      <c r="I3" s="855"/>
      <c r="J3" s="855"/>
      <c r="K3" s="855"/>
      <c r="L3" s="855"/>
      <c r="M3" s="855"/>
      <c r="N3" s="855"/>
      <c r="O3" s="856"/>
    </row>
    <row r="4" spans="2:20" ht="126" customHeight="1" thickBot="1" x14ac:dyDescent="0.25">
      <c r="B4" s="824"/>
      <c r="C4" s="825"/>
      <c r="D4" s="442" t="s">
        <v>36</v>
      </c>
      <c r="E4" s="443" t="s">
        <v>37</v>
      </c>
      <c r="F4" s="444" t="s">
        <v>38</v>
      </c>
      <c r="G4" s="445" t="s">
        <v>39</v>
      </c>
      <c r="H4" s="446" t="s">
        <v>40</v>
      </c>
      <c r="I4" s="446" t="s">
        <v>41</v>
      </c>
      <c r="J4" s="446" t="s">
        <v>42</v>
      </c>
      <c r="K4" s="446" t="s">
        <v>43</v>
      </c>
      <c r="L4" s="447" t="s">
        <v>143</v>
      </c>
      <c r="M4" s="447" t="s">
        <v>144</v>
      </c>
      <c r="N4" s="446" t="s">
        <v>44</v>
      </c>
      <c r="O4" s="448" t="s">
        <v>45</v>
      </c>
    </row>
    <row r="5" spans="2:20" ht="13.5" thickTop="1" x14ac:dyDescent="0.2">
      <c r="B5" s="832" t="s">
        <v>178</v>
      </c>
      <c r="C5" s="502" t="s">
        <v>48</v>
      </c>
      <c r="D5" s="938" t="s">
        <v>210</v>
      </c>
      <c r="E5" s="939" t="s">
        <v>210</v>
      </c>
      <c r="F5" s="940" t="s">
        <v>210</v>
      </c>
      <c r="G5" s="939">
        <v>0</v>
      </c>
      <c r="H5" s="565" t="s">
        <v>210</v>
      </c>
      <c r="I5" s="653">
        <v>0</v>
      </c>
      <c r="J5" s="653">
        <v>0</v>
      </c>
      <c r="K5" s="565" t="s">
        <v>210</v>
      </c>
      <c r="L5" s="653">
        <v>0</v>
      </c>
      <c r="M5" s="565" t="s">
        <v>210</v>
      </c>
      <c r="N5" s="653">
        <v>0</v>
      </c>
      <c r="O5" s="752">
        <v>0</v>
      </c>
    </row>
    <row r="6" spans="2:20" x14ac:dyDescent="0.2">
      <c r="B6" s="821"/>
      <c r="C6" s="502" t="s">
        <v>60</v>
      </c>
      <c r="D6" s="941" t="s">
        <v>210</v>
      </c>
      <c r="E6" s="942">
        <v>0</v>
      </c>
      <c r="F6" s="943" t="s">
        <v>210</v>
      </c>
      <c r="G6" s="942">
        <v>0</v>
      </c>
      <c r="H6" s="572">
        <v>0</v>
      </c>
      <c r="I6" s="676">
        <v>0</v>
      </c>
      <c r="J6" s="676">
        <v>0</v>
      </c>
      <c r="K6" s="572" t="s">
        <v>210</v>
      </c>
      <c r="L6" s="649">
        <v>0</v>
      </c>
      <c r="M6" s="572" t="s">
        <v>210</v>
      </c>
      <c r="N6" s="649">
        <v>0</v>
      </c>
      <c r="O6" s="944">
        <v>0</v>
      </c>
    </row>
    <row r="7" spans="2:20" x14ac:dyDescent="0.2">
      <c r="B7" s="815" t="s">
        <v>179</v>
      </c>
      <c r="C7" s="614" t="s">
        <v>50</v>
      </c>
      <c r="D7" s="938" t="s">
        <v>210</v>
      </c>
      <c r="E7" s="939" t="s">
        <v>210</v>
      </c>
      <c r="F7" s="940" t="s">
        <v>210</v>
      </c>
      <c r="G7" s="939">
        <v>0</v>
      </c>
      <c r="H7" s="939" t="s">
        <v>210</v>
      </c>
      <c r="I7" s="939">
        <v>0</v>
      </c>
      <c r="J7" s="939">
        <v>0</v>
      </c>
      <c r="K7" s="939" t="s">
        <v>210</v>
      </c>
      <c r="L7" s="939">
        <v>0</v>
      </c>
      <c r="M7" s="939" t="s">
        <v>210</v>
      </c>
      <c r="N7" s="939">
        <v>0</v>
      </c>
      <c r="O7" s="945" t="s">
        <v>210</v>
      </c>
    </row>
    <row r="8" spans="2:20" x14ac:dyDescent="0.2">
      <c r="B8" s="821"/>
      <c r="C8" s="614" t="s">
        <v>51</v>
      </c>
      <c r="D8" s="946" t="s">
        <v>210</v>
      </c>
      <c r="E8" s="658" t="s">
        <v>210</v>
      </c>
      <c r="F8" s="947" t="s">
        <v>210</v>
      </c>
      <c r="G8" s="948">
        <v>0</v>
      </c>
      <c r="H8" s="948" t="s">
        <v>210</v>
      </c>
      <c r="I8" s="948">
        <v>0</v>
      </c>
      <c r="J8" s="948">
        <v>0</v>
      </c>
      <c r="K8" s="948" t="s">
        <v>210</v>
      </c>
      <c r="L8" s="948">
        <v>0</v>
      </c>
      <c r="M8" s="948" t="s">
        <v>210</v>
      </c>
      <c r="N8" s="948">
        <v>0</v>
      </c>
      <c r="O8" s="949">
        <v>0</v>
      </c>
    </row>
    <row r="9" spans="2:20" x14ac:dyDescent="0.2">
      <c r="B9" s="821"/>
      <c r="C9" s="614" t="s">
        <v>48</v>
      </c>
      <c r="D9" s="941" t="s">
        <v>210</v>
      </c>
      <c r="E9" s="942" t="s">
        <v>210</v>
      </c>
      <c r="F9" s="943" t="s">
        <v>210</v>
      </c>
      <c r="G9" s="942">
        <v>0</v>
      </c>
      <c r="H9" s="942" t="s">
        <v>210</v>
      </c>
      <c r="I9" s="942">
        <v>0</v>
      </c>
      <c r="J9" s="942">
        <v>0</v>
      </c>
      <c r="K9" s="942" t="s">
        <v>210</v>
      </c>
      <c r="L9" s="942">
        <v>0</v>
      </c>
      <c r="M9" s="942" t="s">
        <v>210</v>
      </c>
      <c r="N9" s="942">
        <v>0</v>
      </c>
      <c r="O9" s="944">
        <v>0</v>
      </c>
    </row>
    <row r="10" spans="2:20" x14ac:dyDescent="0.2">
      <c r="B10" s="628" t="s">
        <v>53</v>
      </c>
      <c r="C10" s="614" t="s">
        <v>51</v>
      </c>
      <c r="D10" s="950" t="s">
        <v>210</v>
      </c>
      <c r="E10" s="951">
        <v>0</v>
      </c>
      <c r="F10" s="952" t="s">
        <v>210</v>
      </c>
      <c r="G10" s="951">
        <v>0</v>
      </c>
      <c r="H10" s="951">
        <v>0</v>
      </c>
      <c r="I10" s="951">
        <v>0</v>
      </c>
      <c r="J10" s="951">
        <v>0</v>
      </c>
      <c r="K10" s="951" t="s">
        <v>210</v>
      </c>
      <c r="L10" s="951">
        <v>0</v>
      </c>
      <c r="M10" s="951" t="s">
        <v>210</v>
      </c>
      <c r="N10" s="951">
        <v>0</v>
      </c>
      <c r="O10" s="953">
        <v>0</v>
      </c>
    </row>
    <row r="11" spans="2:20" x14ac:dyDescent="0.2">
      <c r="B11" s="815" t="s">
        <v>180</v>
      </c>
      <c r="C11" s="502" t="s">
        <v>58</v>
      </c>
      <c r="D11" s="938">
        <f t="shared" ref="D11:D72" si="0">SUM(E11:F11)</f>
        <v>0</v>
      </c>
      <c r="E11" s="653">
        <v>0</v>
      </c>
      <c r="F11" s="940">
        <v>0</v>
      </c>
      <c r="G11" s="793" t="s">
        <v>210</v>
      </c>
      <c r="H11" s="653">
        <v>0</v>
      </c>
      <c r="I11" s="565" t="s">
        <v>210</v>
      </c>
      <c r="J11" s="565" t="s">
        <v>210</v>
      </c>
      <c r="K11" s="653">
        <v>0</v>
      </c>
      <c r="L11" s="653">
        <v>0</v>
      </c>
      <c r="M11" s="653">
        <v>0</v>
      </c>
      <c r="N11" s="653">
        <v>0</v>
      </c>
      <c r="O11" s="752">
        <v>0</v>
      </c>
    </row>
    <row r="12" spans="2:20" x14ac:dyDescent="0.2">
      <c r="B12" s="821"/>
      <c r="C12" s="502" t="s">
        <v>60</v>
      </c>
      <c r="D12" s="946">
        <f t="shared" si="0"/>
        <v>0</v>
      </c>
      <c r="E12" s="640">
        <v>0</v>
      </c>
      <c r="F12" s="954">
        <v>0</v>
      </c>
      <c r="G12" s="660">
        <v>0</v>
      </c>
      <c r="H12" s="640">
        <v>0</v>
      </c>
      <c r="I12" s="640">
        <v>0</v>
      </c>
      <c r="J12" s="549" t="s">
        <v>210</v>
      </c>
      <c r="K12" s="640">
        <v>0</v>
      </c>
      <c r="L12" s="640">
        <v>0</v>
      </c>
      <c r="M12" s="640">
        <v>0</v>
      </c>
      <c r="N12" s="640">
        <v>0</v>
      </c>
      <c r="O12" s="949">
        <v>0</v>
      </c>
    </row>
    <row r="13" spans="2:20" x14ac:dyDescent="0.2">
      <c r="B13" s="821"/>
      <c r="C13" s="502" t="s">
        <v>56</v>
      </c>
      <c r="D13" s="946">
        <f t="shared" si="0"/>
        <v>0</v>
      </c>
      <c r="E13" s="640">
        <v>0</v>
      </c>
      <c r="F13" s="555">
        <v>0</v>
      </c>
      <c r="G13" s="660">
        <v>0</v>
      </c>
      <c r="H13" s="640">
        <v>0</v>
      </c>
      <c r="I13" s="549">
        <v>0</v>
      </c>
      <c r="J13" s="549" t="s">
        <v>210</v>
      </c>
      <c r="K13" s="549">
        <v>0</v>
      </c>
      <c r="L13" s="640">
        <v>0</v>
      </c>
      <c r="M13" s="549">
        <v>0</v>
      </c>
      <c r="N13" s="640">
        <v>0</v>
      </c>
      <c r="O13" s="949">
        <v>0</v>
      </c>
    </row>
    <row r="14" spans="2:20" x14ac:dyDescent="0.2">
      <c r="B14" s="821"/>
      <c r="C14" s="502" t="s">
        <v>59</v>
      </c>
      <c r="D14" s="946">
        <f t="shared" si="0"/>
        <v>0</v>
      </c>
      <c r="E14" s="640">
        <v>0</v>
      </c>
      <c r="F14" s="954">
        <v>0</v>
      </c>
      <c r="G14" s="660">
        <v>0</v>
      </c>
      <c r="H14" s="640">
        <v>0</v>
      </c>
      <c r="I14" s="640">
        <v>0</v>
      </c>
      <c r="J14" s="549" t="s">
        <v>210</v>
      </c>
      <c r="K14" s="640">
        <v>0</v>
      </c>
      <c r="L14" s="640">
        <v>0</v>
      </c>
      <c r="M14" s="640">
        <v>0</v>
      </c>
      <c r="N14" s="640">
        <v>0</v>
      </c>
      <c r="O14" s="955">
        <v>0</v>
      </c>
      <c r="P14" s="624"/>
    </row>
    <row r="15" spans="2:20" x14ac:dyDescent="0.2">
      <c r="B15" s="816"/>
      <c r="C15" s="502" t="s">
        <v>57</v>
      </c>
      <c r="D15" s="941">
        <f t="shared" si="0"/>
        <v>0</v>
      </c>
      <c r="E15" s="676">
        <v>0</v>
      </c>
      <c r="F15" s="943">
        <v>0</v>
      </c>
      <c r="G15" s="956">
        <v>0</v>
      </c>
      <c r="H15" s="676">
        <v>0</v>
      </c>
      <c r="I15" s="572" t="s">
        <v>210</v>
      </c>
      <c r="J15" s="572">
        <v>361.76</v>
      </c>
      <c r="K15" s="676">
        <v>0</v>
      </c>
      <c r="L15" s="676">
        <v>0</v>
      </c>
      <c r="M15" s="676">
        <v>0</v>
      </c>
      <c r="N15" s="676">
        <v>0</v>
      </c>
      <c r="O15" s="944">
        <v>0</v>
      </c>
    </row>
    <row r="16" spans="2:20" x14ac:dyDescent="0.2">
      <c r="B16" s="815" t="s">
        <v>181</v>
      </c>
      <c r="C16" s="477" t="s">
        <v>48</v>
      </c>
      <c r="D16" s="957">
        <f t="shared" si="0"/>
        <v>0</v>
      </c>
      <c r="E16" s="565">
        <v>0</v>
      </c>
      <c r="F16" s="940">
        <v>0</v>
      </c>
      <c r="G16" s="793">
        <v>0</v>
      </c>
      <c r="H16" s="653">
        <v>0</v>
      </c>
      <c r="I16" s="565" t="s">
        <v>210</v>
      </c>
      <c r="J16" s="565">
        <v>0</v>
      </c>
      <c r="K16" s="653">
        <v>0</v>
      </c>
      <c r="L16" s="653">
        <v>0</v>
      </c>
      <c r="M16" s="653">
        <v>0</v>
      </c>
      <c r="N16" s="518">
        <v>0</v>
      </c>
      <c r="O16" s="794">
        <v>0</v>
      </c>
    </row>
    <row r="17" spans="2:15" x14ac:dyDescent="0.2">
      <c r="B17" s="821"/>
      <c r="C17" s="477" t="s">
        <v>50</v>
      </c>
      <c r="D17" s="958">
        <f t="shared" si="0"/>
        <v>0</v>
      </c>
      <c r="E17" s="640">
        <v>0</v>
      </c>
      <c r="F17" s="954">
        <v>0</v>
      </c>
      <c r="G17" s="553" t="s">
        <v>210</v>
      </c>
      <c r="H17" s="518" t="s">
        <v>210</v>
      </c>
      <c r="I17" s="518" t="s">
        <v>210</v>
      </c>
      <c r="J17" s="518" t="s">
        <v>210</v>
      </c>
      <c r="K17" s="658">
        <v>0</v>
      </c>
      <c r="L17" s="658">
        <v>0</v>
      </c>
      <c r="M17" s="658">
        <v>0</v>
      </c>
      <c r="N17" s="640">
        <v>0</v>
      </c>
      <c r="O17" s="794" t="s">
        <v>210</v>
      </c>
    </row>
    <row r="18" spans="2:15" x14ac:dyDescent="0.2">
      <c r="B18" s="821"/>
      <c r="C18" s="477" t="s">
        <v>58</v>
      </c>
      <c r="D18" s="958">
        <f t="shared" si="0"/>
        <v>0</v>
      </c>
      <c r="E18" s="640">
        <v>0</v>
      </c>
      <c r="F18" s="954">
        <v>0</v>
      </c>
      <c r="G18" s="948">
        <v>0</v>
      </c>
      <c r="H18" s="640">
        <v>0</v>
      </c>
      <c r="I18" s="518" t="s">
        <v>210</v>
      </c>
      <c r="J18" s="549">
        <v>0</v>
      </c>
      <c r="K18" s="640">
        <v>0</v>
      </c>
      <c r="L18" s="640">
        <v>0</v>
      </c>
      <c r="M18" s="640">
        <v>0</v>
      </c>
      <c r="N18" s="549">
        <v>0</v>
      </c>
      <c r="O18" s="949">
        <v>0</v>
      </c>
    </row>
    <row r="19" spans="2:15" x14ac:dyDescent="0.2">
      <c r="B19" s="821"/>
      <c r="C19" s="477" t="s">
        <v>64</v>
      </c>
      <c r="D19" s="958">
        <f t="shared" si="0"/>
        <v>0</v>
      </c>
      <c r="E19" s="640">
        <v>0</v>
      </c>
      <c r="F19" s="954">
        <v>0</v>
      </c>
      <c r="G19" s="959">
        <v>0</v>
      </c>
      <c r="H19" s="640">
        <v>21000</v>
      </c>
      <c r="I19" s="640">
        <v>0</v>
      </c>
      <c r="J19" s="518" t="s">
        <v>210</v>
      </c>
      <c r="K19" s="640">
        <v>0</v>
      </c>
      <c r="L19" s="640">
        <v>0</v>
      </c>
      <c r="M19" s="640">
        <v>0</v>
      </c>
      <c r="N19" s="518" t="s">
        <v>210</v>
      </c>
      <c r="O19" s="795">
        <v>0</v>
      </c>
    </row>
    <row r="20" spans="2:15" x14ac:dyDescent="0.2">
      <c r="B20" s="821"/>
      <c r="C20" s="477" t="s">
        <v>63</v>
      </c>
      <c r="D20" s="958">
        <f t="shared" si="0"/>
        <v>0</v>
      </c>
      <c r="E20" s="640">
        <v>0</v>
      </c>
      <c r="F20" s="555">
        <v>0</v>
      </c>
      <c r="G20" s="796" t="s">
        <v>210</v>
      </c>
      <c r="H20" s="518" t="s">
        <v>210</v>
      </c>
      <c r="I20" s="518" t="s">
        <v>210</v>
      </c>
      <c r="J20" s="518" t="s">
        <v>210</v>
      </c>
      <c r="K20" s="549">
        <v>0</v>
      </c>
      <c r="L20" s="640">
        <v>0</v>
      </c>
      <c r="M20" s="549">
        <v>0</v>
      </c>
      <c r="N20" s="549">
        <v>0</v>
      </c>
      <c r="O20" s="794" t="s">
        <v>210</v>
      </c>
    </row>
    <row r="21" spans="2:15" x14ac:dyDescent="0.2">
      <c r="B21" s="821"/>
      <c r="C21" s="477" t="s">
        <v>51</v>
      </c>
      <c r="D21" s="958" t="s">
        <v>210</v>
      </c>
      <c r="E21" s="640">
        <v>0</v>
      </c>
      <c r="F21" s="555" t="s">
        <v>210</v>
      </c>
      <c r="G21" s="959">
        <v>0</v>
      </c>
      <c r="H21" s="640">
        <v>21400</v>
      </c>
      <c r="I21" s="518" t="s">
        <v>210</v>
      </c>
      <c r="J21" s="549">
        <v>0</v>
      </c>
      <c r="K21" s="640">
        <v>0</v>
      </c>
      <c r="L21" s="640">
        <v>0</v>
      </c>
      <c r="M21" s="640">
        <v>0</v>
      </c>
      <c r="N21" s="518" t="s">
        <v>210</v>
      </c>
      <c r="O21" s="949">
        <v>0</v>
      </c>
    </row>
    <row r="22" spans="2:15" x14ac:dyDescent="0.2">
      <c r="B22" s="821"/>
      <c r="C22" s="477" t="s">
        <v>182</v>
      </c>
      <c r="D22" s="958">
        <f t="shared" si="0"/>
        <v>0</v>
      </c>
      <c r="E22" s="640">
        <v>0</v>
      </c>
      <c r="F22" s="555">
        <v>0</v>
      </c>
      <c r="G22" s="959">
        <v>0</v>
      </c>
      <c r="H22" s="640">
        <v>0</v>
      </c>
      <c r="I22" s="640">
        <v>0</v>
      </c>
      <c r="J22" s="549">
        <v>0</v>
      </c>
      <c r="K22" s="640">
        <v>0</v>
      </c>
      <c r="L22" s="640">
        <v>0</v>
      </c>
      <c r="M22" s="640">
        <v>0</v>
      </c>
      <c r="N22" s="518" t="s">
        <v>210</v>
      </c>
      <c r="O22" s="949">
        <v>0</v>
      </c>
    </row>
    <row r="23" spans="2:15" x14ac:dyDescent="0.2">
      <c r="B23" s="821"/>
      <c r="C23" s="477" t="s">
        <v>66</v>
      </c>
      <c r="D23" s="958" t="s">
        <v>210</v>
      </c>
      <c r="E23" s="549" t="s">
        <v>210</v>
      </c>
      <c r="F23" s="954">
        <v>0</v>
      </c>
      <c r="G23" s="959">
        <v>0</v>
      </c>
      <c r="H23" s="640">
        <v>0</v>
      </c>
      <c r="I23" s="640">
        <v>0</v>
      </c>
      <c r="J23" s="518" t="s">
        <v>210</v>
      </c>
      <c r="K23" s="640">
        <v>0</v>
      </c>
      <c r="L23" s="640">
        <v>0</v>
      </c>
      <c r="M23" s="640">
        <v>0</v>
      </c>
      <c r="N23" s="549">
        <v>0</v>
      </c>
      <c r="O23" s="949">
        <v>0</v>
      </c>
    </row>
    <row r="24" spans="2:15" x14ac:dyDescent="0.2">
      <c r="B24" s="821"/>
      <c r="C24" s="477" t="s">
        <v>65</v>
      </c>
      <c r="D24" s="958">
        <f t="shared" si="0"/>
        <v>0</v>
      </c>
      <c r="E24" s="640">
        <v>0</v>
      </c>
      <c r="F24" s="954">
        <v>0</v>
      </c>
      <c r="G24" s="959">
        <v>0</v>
      </c>
      <c r="H24" s="640">
        <v>0</v>
      </c>
      <c r="I24" s="640">
        <v>0</v>
      </c>
      <c r="J24" s="518" t="s">
        <v>210</v>
      </c>
      <c r="K24" s="640">
        <v>0</v>
      </c>
      <c r="L24" s="640">
        <v>0</v>
      </c>
      <c r="M24" s="640">
        <v>0</v>
      </c>
      <c r="N24" s="549">
        <v>0</v>
      </c>
      <c r="O24" s="795">
        <v>0</v>
      </c>
    </row>
    <row r="25" spans="2:15" x14ac:dyDescent="0.2">
      <c r="B25" s="821"/>
      <c r="C25" s="477" t="s">
        <v>56</v>
      </c>
      <c r="D25" s="958">
        <f t="shared" si="0"/>
        <v>0</v>
      </c>
      <c r="E25" s="640">
        <v>0</v>
      </c>
      <c r="F25" s="954">
        <v>0</v>
      </c>
      <c r="G25" s="797">
        <v>0</v>
      </c>
      <c r="H25" s="640">
        <v>8219</v>
      </c>
      <c r="I25" s="549">
        <v>0</v>
      </c>
      <c r="J25" s="518" t="s">
        <v>210</v>
      </c>
      <c r="K25" s="640">
        <v>0</v>
      </c>
      <c r="L25" s="640">
        <v>0</v>
      </c>
      <c r="M25" s="640">
        <v>0</v>
      </c>
      <c r="N25" s="549">
        <v>0</v>
      </c>
      <c r="O25" s="795">
        <v>0</v>
      </c>
    </row>
    <row r="26" spans="2:15" x14ac:dyDescent="0.2">
      <c r="B26" s="821"/>
      <c r="C26" s="477" t="s">
        <v>62</v>
      </c>
      <c r="D26" s="958">
        <f t="shared" si="0"/>
        <v>0</v>
      </c>
      <c r="E26" s="640">
        <v>0</v>
      </c>
      <c r="F26" s="954">
        <v>0</v>
      </c>
      <c r="G26" s="796" t="s">
        <v>210</v>
      </c>
      <c r="H26" s="640">
        <v>0</v>
      </c>
      <c r="I26" s="518" t="s">
        <v>210</v>
      </c>
      <c r="J26" s="518" t="s">
        <v>210</v>
      </c>
      <c r="K26" s="640">
        <v>0</v>
      </c>
      <c r="L26" s="640">
        <v>0</v>
      </c>
      <c r="M26" s="640">
        <v>0</v>
      </c>
      <c r="N26" s="518" t="s">
        <v>210</v>
      </c>
      <c r="O26" s="794" t="s">
        <v>210</v>
      </c>
    </row>
    <row r="27" spans="2:15" ht="13.5" thickBot="1" x14ac:dyDescent="0.25">
      <c r="B27" s="821"/>
      <c r="C27" s="784" t="s">
        <v>57</v>
      </c>
      <c r="D27" s="960">
        <f t="shared" si="0"/>
        <v>0</v>
      </c>
      <c r="E27" s="961">
        <v>0</v>
      </c>
      <c r="F27" s="962">
        <v>0</v>
      </c>
      <c r="G27" s="963">
        <v>0</v>
      </c>
      <c r="H27" s="964">
        <v>0</v>
      </c>
      <c r="I27" s="798" t="s">
        <v>210</v>
      </c>
      <c r="J27" s="789">
        <v>1267.8</v>
      </c>
      <c r="K27" s="964">
        <v>0</v>
      </c>
      <c r="L27" s="964">
        <v>0</v>
      </c>
      <c r="M27" s="964">
        <v>0</v>
      </c>
      <c r="N27" s="789">
        <v>0</v>
      </c>
      <c r="O27" s="799">
        <v>0</v>
      </c>
    </row>
    <row r="28" spans="2:15" ht="13.5" thickTop="1" x14ac:dyDescent="0.2">
      <c r="B28" s="815" t="s">
        <v>67</v>
      </c>
      <c r="C28" s="477" t="s">
        <v>48</v>
      </c>
      <c r="D28" s="965">
        <f t="shared" si="0"/>
        <v>6570941.7800000003</v>
      </c>
      <c r="E28" s="658">
        <v>0</v>
      </c>
      <c r="F28" s="519">
        <v>6570941.7800000003</v>
      </c>
      <c r="G28" s="966">
        <v>0</v>
      </c>
      <c r="H28" s="658">
        <v>0</v>
      </c>
      <c r="I28" s="658">
        <v>0</v>
      </c>
      <c r="J28" s="658">
        <v>0</v>
      </c>
      <c r="K28" s="518">
        <v>1490389.9900000002</v>
      </c>
      <c r="L28" s="658">
        <v>0</v>
      </c>
      <c r="M28" s="518">
        <v>1490389.9900000002</v>
      </c>
      <c r="N28" s="658">
        <v>22.05</v>
      </c>
      <c r="O28" s="662">
        <v>0</v>
      </c>
    </row>
    <row r="29" spans="2:15" x14ac:dyDescent="0.2">
      <c r="B29" s="821"/>
      <c r="C29" s="477" t="s">
        <v>50</v>
      </c>
      <c r="D29" s="958">
        <f t="shared" si="0"/>
        <v>9148341.7800000012</v>
      </c>
      <c r="E29" s="640">
        <v>4708329.7200000007</v>
      </c>
      <c r="F29" s="551">
        <v>4440012.0600000005</v>
      </c>
      <c r="G29" s="553">
        <v>153011</v>
      </c>
      <c r="H29" s="549">
        <v>0</v>
      </c>
      <c r="I29" s="518" t="s">
        <v>210</v>
      </c>
      <c r="J29" s="518" t="s">
        <v>210</v>
      </c>
      <c r="K29" s="549">
        <v>1277749.5</v>
      </c>
      <c r="L29" s="640">
        <v>0</v>
      </c>
      <c r="M29" s="549">
        <v>1277749.5</v>
      </c>
      <c r="N29" s="640">
        <v>0</v>
      </c>
      <c r="O29" s="643">
        <v>0</v>
      </c>
    </row>
    <row r="30" spans="2:15" x14ac:dyDescent="0.2">
      <c r="B30" s="821"/>
      <c r="C30" s="477" t="s">
        <v>58</v>
      </c>
      <c r="D30" s="958">
        <f t="shared" si="0"/>
        <v>692727</v>
      </c>
      <c r="E30" s="640">
        <v>0</v>
      </c>
      <c r="F30" s="551">
        <v>692727</v>
      </c>
      <c r="G30" s="660">
        <v>0</v>
      </c>
      <c r="H30" s="640">
        <v>0</v>
      </c>
      <c r="I30" s="640">
        <v>0</v>
      </c>
      <c r="J30" s="640">
        <v>0</v>
      </c>
      <c r="K30" s="549">
        <v>159045</v>
      </c>
      <c r="L30" s="640">
        <v>287.27999999999997</v>
      </c>
      <c r="M30" s="549">
        <v>158757.72</v>
      </c>
      <c r="N30" s="640">
        <v>0</v>
      </c>
      <c r="O30" s="643">
        <v>0</v>
      </c>
    </row>
    <row r="31" spans="2:15" x14ac:dyDescent="0.2">
      <c r="B31" s="821"/>
      <c r="C31" s="477" t="s">
        <v>64</v>
      </c>
      <c r="D31" s="965">
        <f t="shared" si="0"/>
        <v>3227381.6999999997</v>
      </c>
      <c r="E31" s="640">
        <v>750441.17</v>
      </c>
      <c r="F31" s="641">
        <v>2476940.5299999998</v>
      </c>
      <c r="G31" s="518" t="s">
        <v>210</v>
      </c>
      <c r="H31" s="549">
        <v>0</v>
      </c>
      <c r="I31" s="518" t="s">
        <v>210</v>
      </c>
      <c r="J31" s="549">
        <v>1911.79</v>
      </c>
      <c r="K31" s="549">
        <v>317200.00000000006</v>
      </c>
      <c r="L31" s="549">
        <v>0</v>
      </c>
      <c r="M31" s="549">
        <v>317200.00000000006</v>
      </c>
      <c r="N31" s="549">
        <v>404.52</v>
      </c>
      <c r="O31" s="643">
        <v>0</v>
      </c>
    </row>
    <row r="32" spans="2:15" x14ac:dyDescent="0.2">
      <c r="B32" s="821"/>
      <c r="C32" s="477" t="s">
        <v>63</v>
      </c>
      <c r="D32" s="967">
        <f t="shared" si="0"/>
        <v>16382098.929999998</v>
      </c>
      <c r="E32" s="640">
        <v>652999.73</v>
      </c>
      <c r="F32" s="551">
        <v>15729099.199999997</v>
      </c>
      <c r="G32" s="660">
        <v>0</v>
      </c>
      <c r="H32" s="549">
        <v>0</v>
      </c>
      <c r="I32" s="549">
        <v>0</v>
      </c>
      <c r="J32" s="518" t="s">
        <v>210</v>
      </c>
      <c r="K32" s="549">
        <v>4699169.0000000009</v>
      </c>
      <c r="L32" s="640">
        <v>0</v>
      </c>
      <c r="M32" s="549">
        <v>4699169.0000000009</v>
      </c>
      <c r="N32" s="640">
        <v>0</v>
      </c>
      <c r="O32" s="643">
        <v>0</v>
      </c>
    </row>
    <row r="33" spans="2:15" x14ac:dyDescent="0.2">
      <c r="B33" s="821"/>
      <c r="C33" s="477" t="s">
        <v>51</v>
      </c>
      <c r="D33" s="967">
        <f t="shared" si="0"/>
        <v>9297109.1799999997</v>
      </c>
      <c r="E33" s="640">
        <v>535000</v>
      </c>
      <c r="F33" s="551">
        <v>8762109.1799999997</v>
      </c>
      <c r="G33" s="660">
        <v>0</v>
      </c>
      <c r="H33" s="640">
        <v>0</v>
      </c>
      <c r="I33" s="640">
        <v>0</v>
      </c>
      <c r="J33" s="640">
        <v>0</v>
      </c>
      <c r="K33" s="549">
        <v>2078678.55</v>
      </c>
      <c r="L33" s="640">
        <v>0</v>
      </c>
      <c r="M33" s="640">
        <v>2078678.55</v>
      </c>
      <c r="N33" s="640">
        <v>0</v>
      </c>
      <c r="O33" s="643">
        <v>0</v>
      </c>
    </row>
    <row r="34" spans="2:15" x14ac:dyDescent="0.2">
      <c r="B34" s="821"/>
      <c r="C34" s="477" t="s">
        <v>60</v>
      </c>
      <c r="D34" s="967">
        <f t="shared" si="0"/>
        <v>4279384.2</v>
      </c>
      <c r="E34" s="640">
        <v>0</v>
      </c>
      <c r="F34" s="551">
        <v>4279384.2</v>
      </c>
      <c r="G34" s="660">
        <v>0</v>
      </c>
      <c r="H34" s="640">
        <v>0</v>
      </c>
      <c r="I34" s="640">
        <v>0</v>
      </c>
      <c r="J34" s="640">
        <v>0</v>
      </c>
      <c r="K34" s="549">
        <v>1145681</v>
      </c>
      <c r="L34" s="640">
        <v>0</v>
      </c>
      <c r="M34" s="640">
        <v>1145681</v>
      </c>
      <c r="N34" s="640">
        <v>66.5</v>
      </c>
      <c r="O34" s="643">
        <v>0</v>
      </c>
    </row>
    <row r="35" spans="2:15" x14ac:dyDescent="0.2">
      <c r="B35" s="821"/>
      <c r="C35" s="477" t="s">
        <v>56</v>
      </c>
      <c r="D35" s="967">
        <f t="shared" si="0"/>
        <v>14167407.360002</v>
      </c>
      <c r="E35" s="640">
        <v>5977061.5299999993</v>
      </c>
      <c r="F35" s="551">
        <v>8190345.8300020015</v>
      </c>
      <c r="G35" s="518" t="s">
        <v>210</v>
      </c>
      <c r="H35" s="549">
        <v>0</v>
      </c>
      <c r="I35" s="549">
        <v>0</v>
      </c>
      <c r="J35" s="549">
        <v>3007.2719999999999</v>
      </c>
      <c r="K35" s="549">
        <v>2341374.6700000004</v>
      </c>
      <c r="L35" s="640">
        <v>0</v>
      </c>
      <c r="M35" s="549">
        <v>2341374.6700000004</v>
      </c>
      <c r="N35" s="640">
        <v>0</v>
      </c>
      <c r="O35" s="643">
        <v>0</v>
      </c>
    </row>
    <row r="36" spans="2:15" x14ac:dyDescent="0.2">
      <c r="B36" s="821"/>
      <c r="C36" s="477" t="s">
        <v>62</v>
      </c>
      <c r="D36" s="958" t="s">
        <v>210</v>
      </c>
      <c r="E36" s="549">
        <v>0</v>
      </c>
      <c r="F36" s="518" t="s">
        <v>210</v>
      </c>
      <c r="G36" s="660">
        <v>0</v>
      </c>
      <c r="H36" s="549">
        <v>0</v>
      </c>
      <c r="I36" s="640">
        <v>0</v>
      </c>
      <c r="J36" s="640">
        <v>0</v>
      </c>
      <c r="K36" s="518" t="s">
        <v>210</v>
      </c>
      <c r="L36" s="640">
        <v>0</v>
      </c>
      <c r="M36" s="518" t="s">
        <v>210</v>
      </c>
      <c r="N36" s="640">
        <v>0</v>
      </c>
      <c r="O36" s="643">
        <v>0</v>
      </c>
    </row>
    <row r="37" spans="2:15" x14ac:dyDescent="0.2">
      <c r="B37" s="821"/>
      <c r="C37" s="477" t="s">
        <v>59</v>
      </c>
      <c r="D37" s="958">
        <f t="shared" si="0"/>
        <v>0</v>
      </c>
      <c r="E37" s="640">
        <v>0</v>
      </c>
      <c r="F37" s="551">
        <v>0</v>
      </c>
      <c r="G37" s="660">
        <v>0</v>
      </c>
      <c r="H37" s="640">
        <v>0</v>
      </c>
      <c r="I37" s="640">
        <v>0</v>
      </c>
      <c r="J37" s="518" t="s">
        <v>210</v>
      </c>
      <c r="K37" s="549">
        <v>0</v>
      </c>
      <c r="L37" s="640">
        <v>0</v>
      </c>
      <c r="M37" s="549">
        <v>0</v>
      </c>
      <c r="N37" s="640">
        <v>0</v>
      </c>
      <c r="O37" s="643">
        <v>0</v>
      </c>
    </row>
    <row r="38" spans="2:15" x14ac:dyDescent="0.2">
      <c r="B38" s="821"/>
      <c r="C38" s="477" t="s">
        <v>69</v>
      </c>
      <c r="D38" s="958">
        <f t="shared" si="0"/>
        <v>0</v>
      </c>
      <c r="E38" s="646">
        <v>0</v>
      </c>
      <c r="F38" s="567">
        <v>0</v>
      </c>
      <c r="G38" s="968">
        <v>0</v>
      </c>
      <c r="H38" s="646">
        <v>0</v>
      </c>
      <c r="I38" s="646">
        <v>0</v>
      </c>
      <c r="J38" s="646">
        <v>0</v>
      </c>
      <c r="K38" s="560">
        <v>0</v>
      </c>
      <c r="L38" s="646">
        <v>0</v>
      </c>
      <c r="M38" s="560">
        <v>0</v>
      </c>
      <c r="N38" s="518" t="s">
        <v>210</v>
      </c>
      <c r="O38" s="664">
        <v>0</v>
      </c>
    </row>
    <row r="39" spans="2:15" x14ac:dyDescent="0.2">
      <c r="B39" s="816"/>
      <c r="C39" s="477" t="s">
        <v>57</v>
      </c>
      <c r="D39" s="969" t="s">
        <v>210</v>
      </c>
      <c r="E39" s="518" t="s">
        <v>210</v>
      </c>
      <c r="F39" s="531">
        <v>4757531.95</v>
      </c>
      <c r="G39" s="970">
        <v>0</v>
      </c>
      <c r="H39" s="649">
        <v>0</v>
      </c>
      <c r="I39" s="649">
        <v>0</v>
      </c>
      <c r="J39" s="518" t="s">
        <v>210</v>
      </c>
      <c r="K39" s="530">
        <v>1108861</v>
      </c>
      <c r="L39" s="649">
        <v>0</v>
      </c>
      <c r="M39" s="530">
        <v>1108861</v>
      </c>
      <c r="N39" s="649">
        <v>0</v>
      </c>
      <c r="O39" s="650">
        <v>0</v>
      </c>
    </row>
    <row r="40" spans="2:15" x14ac:dyDescent="0.2">
      <c r="B40" s="628" t="s">
        <v>163</v>
      </c>
      <c r="C40" s="477" t="s">
        <v>63</v>
      </c>
      <c r="D40" s="971">
        <f t="shared" si="0"/>
        <v>0</v>
      </c>
      <c r="E40" s="688">
        <v>0</v>
      </c>
      <c r="F40" s="689">
        <v>0</v>
      </c>
      <c r="G40" s="972">
        <v>0</v>
      </c>
      <c r="H40" s="688">
        <v>0</v>
      </c>
      <c r="I40" s="688">
        <v>0</v>
      </c>
      <c r="J40" s="538">
        <v>0</v>
      </c>
      <c r="K40" s="688">
        <v>0</v>
      </c>
      <c r="L40" s="688">
        <v>0</v>
      </c>
      <c r="M40" s="688">
        <v>0</v>
      </c>
      <c r="N40" s="538" t="s">
        <v>210</v>
      </c>
      <c r="O40" s="800" t="s">
        <v>210</v>
      </c>
    </row>
    <row r="41" spans="2:15" x14ac:dyDescent="0.2">
      <c r="B41" s="815" t="s">
        <v>71</v>
      </c>
      <c r="C41" s="477" t="s">
        <v>50</v>
      </c>
      <c r="D41" s="957">
        <f t="shared" si="0"/>
        <v>0</v>
      </c>
      <c r="E41" s="658">
        <v>0</v>
      </c>
      <c r="F41" s="659">
        <v>0</v>
      </c>
      <c r="G41" s="973">
        <v>0</v>
      </c>
      <c r="H41" s="653">
        <v>0</v>
      </c>
      <c r="I41" s="653">
        <v>0</v>
      </c>
      <c r="J41" s="565" t="s">
        <v>210</v>
      </c>
      <c r="K41" s="653">
        <v>0</v>
      </c>
      <c r="L41" s="653">
        <v>0</v>
      </c>
      <c r="M41" s="653">
        <v>0</v>
      </c>
      <c r="N41" s="653">
        <v>0</v>
      </c>
      <c r="O41" s="801" t="s">
        <v>210</v>
      </c>
    </row>
    <row r="42" spans="2:15" x14ac:dyDescent="0.2">
      <c r="B42" s="816"/>
      <c r="C42" s="477" t="s">
        <v>65</v>
      </c>
      <c r="D42" s="974">
        <f t="shared" si="0"/>
        <v>96823.09</v>
      </c>
      <c r="E42" s="649">
        <v>53100.73</v>
      </c>
      <c r="F42" s="694">
        <v>43722.359999999993</v>
      </c>
      <c r="G42" s="970">
        <v>0</v>
      </c>
      <c r="H42" s="649">
        <v>0</v>
      </c>
      <c r="I42" s="530">
        <v>0</v>
      </c>
      <c r="J42" s="530">
        <v>1134.0709999999999</v>
      </c>
      <c r="K42" s="530">
        <v>6213.9999999999991</v>
      </c>
      <c r="L42" s="649">
        <v>1949.97</v>
      </c>
      <c r="M42" s="530">
        <v>4264.0299999999988</v>
      </c>
      <c r="N42" s="530">
        <v>5</v>
      </c>
      <c r="O42" s="802" t="s">
        <v>210</v>
      </c>
    </row>
    <row r="43" spans="2:15" x14ac:dyDescent="0.2">
      <c r="B43" s="497" t="s">
        <v>75</v>
      </c>
      <c r="C43" s="477" t="s">
        <v>64</v>
      </c>
      <c r="D43" s="971">
        <f t="shared" si="0"/>
        <v>0</v>
      </c>
      <c r="E43" s="688">
        <v>0</v>
      </c>
      <c r="F43" s="689">
        <v>0</v>
      </c>
      <c r="G43" s="956">
        <v>0</v>
      </c>
      <c r="H43" s="676">
        <v>0</v>
      </c>
      <c r="I43" s="518" t="s">
        <v>210</v>
      </c>
      <c r="J43" s="676">
        <v>0</v>
      </c>
      <c r="K43" s="676">
        <v>0</v>
      </c>
      <c r="L43" s="676">
        <v>0</v>
      </c>
      <c r="M43" s="676">
        <v>0</v>
      </c>
      <c r="N43" s="572">
        <v>0</v>
      </c>
      <c r="O43" s="794" t="s">
        <v>210</v>
      </c>
    </row>
    <row r="44" spans="2:15" x14ac:dyDescent="0.2">
      <c r="B44" s="815" t="s">
        <v>76</v>
      </c>
      <c r="C44" s="477" t="s">
        <v>59</v>
      </c>
      <c r="D44" s="957">
        <f t="shared" si="0"/>
        <v>0</v>
      </c>
      <c r="E44" s="653">
        <v>0</v>
      </c>
      <c r="F44" s="654">
        <v>0</v>
      </c>
      <c r="G44" s="973">
        <v>0</v>
      </c>
      <c r="H44" s="653">
        <v>0</v>
      </c>
      <c r="I44" s="653">
        <v>0</v>
      </c>
      <c r="J44" s="518" t="s">
        <v>210</v>
      </c>
      <c r="K44" s="653">
        <v>0</v>
      </c>
      <c r="L44" s="653">
        <v>0</v>
      </c>
      <c r="M44" s="653">
        <v>0</v>
      </c>
      <c r="N44" s="653">
        <v>0</v>
      </c>
      <c r="O44" s="801">
        <v>0</v>
      </c>
    </row>
    <row r="45" spans="2:15" x14ac:dyDescent="0.2">
      <c r="B45" s="816"/>
      <c r="C45" s="477" t="s">
        <v>66</v>
      </c>
      <c r="D45" s="969">
        <f t="shared" si="0"/>
        <v>0</v>
      </c>
      <c r="E45" s="676">
        <v>0</v>
      </c>
      <c r="F45" s="756">
        <v>0</v>
      </c>
      <c r="G45" s="956">
        <v>0</v>
      </c>
      <c r="H45" s="676">
        <v>0</v>
      </c>
      <c r="I45" s="676">
        <v>0</v>
      </c>
      <c r="J45" s="676">
        <v>0</v>
      </c>
      <c r="K45" s="676">
        <v>0</v>
      </c>
      <c r="L45" s="676">
        <v>0</v>
      </c>
      <c r="M45" s="676">
        <v>0</v>
      </c>
      <c r="N45" s="649">
        <v>0</v>
      </c>
      <c r="O45" s="802" t="s">
        <v>210</v>
      </c>
    </row>
    <row r="46" spans="2:15" x14ac:dyDescent="0.2">
      <c r="B46" s="815" t="s">
        <v>77</v>
      </c>
      <c r="C46" s="477" t="s">
        <v>48</v>
      </c>
      <c r="D46" s="957">
        <f t="shared" si="0"/>
        <v>0</v>
      </c>
      <c r="E46" s="658">
        <v>0</v>
      </c>
      <c r="F46" s="659">
        <v>0</v>
      </c>
      <c r="G46" s="966">
        <v>0</v>
      </c>
      <c r="H46" s="975">
        <v>0</v>
      </c>
      <c r="I46" s="518">
        <v>0</v>
      </c>
      <c r="J46" s="518" t="s">
        <v>210</v>
      </c>
      <c r="K46" s="658">
        <v>0</v>
      </c>
      <c r="L46" s="658">
        <v>0</v>
      </c>
      <c r="M46" s="658">
        <v>0</v>
      </c>
      <c r="N46" s="658">
        <v>0</v>
      </c>
      <c r="O46" s="752">
        <v>0</v>
      </c>
    </row>
    <row r="47" spans="2:15" x14ac:dyDescent="0.2">
      <c r="B47" s="816"/>
      <c r="C47" s="477" t="s">
        <v>66</v>
      </c>
      <c r="D47" s="969">
        <f t="shared" si="0"/>
        <v>0</v>
      </c>
      <c r="E47" s="720">
        <v>0</v>
      </c>
      <c r="F47" s="721">
        <v>0</v>
      </c>
      <c r="G47" s="976">
        <v>0</v>
      </c>
      <c r="H47" s="977">
        <v>0</v>
      </c>
      <c r="I47" s="524">
        <v>0</v>
      </c>
      <c r="J47" s="720">
        <v>0</v>
      </c>
      <c r="K47" s="720">
        <v>0</v>
      </c>
      <c r="L47" s="720">
        <v>0</v>
      </c>
      <c r="M47" s="720">
        <v>0</v>
      </c>
      <c r="N47" s="720">
        <v>0</v>
      </c>
      <c r="O47" s="802" t="s">
        <v>210</v>
      </c>
    </row>
    <row r="48" spans="2:15" x14ac:dyDescent="0.2">
      <c r="B48" s="497" t="s">
        <v>78</v>
      </c>
      <c r="C48" s="477" t="s">
        <v>66</v>
      </c>
      <c r="D48" s="971">
        <f t="shared" si="0"/>
        <v>0</v>
      </c>
      <c r="E48" s="688">
        <v>0</v>
      </c>
      <c r="F48" s="689">
        <v>0</v>
      </c>
      <c r="G48" s="972">
        <v>0</v>
      </c>
      <c r="H48" s="688">
        <v>0</v>
      </c>
      <c r="I48" s="688">
        <v>0</v>
      </c>
      <c r="J48" s="688">
        <v>0</v>
      </c>
      <c r="K48" s="688">
        <v>0</v>
      </c>
      <c r="L48" s="688">
        <v>0</v>
      </c>
      <c r="M48" s="688">
        <v>0</v>
      </c>
      <c r="N48" s="688">
        <v>0</v>
      </c>
      <c r="O48" s="800" t="s">
        <v>210</v>
      </c>
    </row>
    <row r="49" spans="2:15" x14ac:dyDescent="0.2">
      <c r="B49" s="497" t="s">
        <v>164</v>
      </c>
      <c r="C49" s="477" t="s">
        <v>48</v>
      </c>
      <c r="D49" s="971">
        <f t="shared" si="0"/>
        <v>195685.18999999997</v>
      </c>
      <c r="E49" s="676">
        <v>0</v>
      </c>
      <c r="F49" s="583">
        <v>195685.18999999997</v>
      </c>
      <c r="G49" s="956">
        <v>0</v>
      </c>
      <c r="H49" s="676">
        <v>0</v>
      </c>
      <c r="I49" s="676">
        <v>0</v>
      </c>
      <c r="J49" s="676">
        <v>0</v>
      </c>
      <c r="K49" s="572">
        <v>48672.100000000006</v>
      </c>
      <c r="L49" s="676">
        <v>315</v>
      </c>
      <c r="M49" s="572">
        <v>48357.100000000006</v>
      </c>
      <c r="N49" s="676">
        <v>0</v>
      </c>
      <c r="O49" s="944">
        <v>0</v>
      </c>
    </row>
    <row r="50" spans="2:15" x14ac:dyDescent="0.2">
      <c r="B50" s="815" t="s">
        <v>165</v>
      </c>
      <c r="C50" s="477" t="s">
        <v>48</v>
      </c>
      <c r="D50" s="978">
        <f t="shared" si="0"/>
        <v>55707288.190000005</v>
      </c>
      <c r="E50" s="518">
        <v>3949799.94</v>
      </c>
      <c r="F50" s="519">
        <v>51757488.250000007</v>
      </c>
      <c r="G50" s="966">
        <v>0</v>
      </c>
      <c r="H50" s="658">
        <v>0</v>
      </c>
      <c r="I50" s="658">
        <v>0</v>
      </c>
      <c r="J50" s="518">
        <v>18636.691000000003</v>
      </c>
      <c r="K50" s="518">
        <v>6056543.5899999989</v>
      </c>
      <c r="L50" s="658">
        <v>23</v>
      </c>
      <c r="M50" s="518">
        <v>6056520.5899999989</v>
      </c>
      <c r="N50" s="658">
        <v>0</v>
      </c>
      <c r="O50" s="979">
        <v>0</v>
      </c>
    </row>
    <row r="51" spans="2:15" x14ac:dyDescent="0.2">
      <c r="B51" s="821"/>
      <c r="C51" s="477" t="s">
        <v>68</v>
      </c>
      <c r="D51" s="967">
        <f t="shared" si="0"/>
        <v>42568582.129999995</v>
      </c>
      <c r="E51" s="518">
        <v>0</v>
      </c>
      <c r="F51" s="519">
        <v>42568582.129999995</v>
      </c>
      <c r="G51" s="966">
        <v>0</v>
      </c>
      <c r="H51" s="658">
        <v>0</v>
      </c>
      <c r="I51" s="658">
        <v>0</v>
      </c>
      <c r="J51" s="518">
        <v>0</v>
      </c>
      <c r="K51" s="518">
        <v>4948346.16</v>
      </c>
      <c r="L51" s="658">
        <v>0</v>
      </c>
      <c r="M51" s="518">
        <v>4948346.16</v>
      </c>
      <c r="N51" s="658">
        <v>0</v>
      </c>
      <c r="O51" s="662">
        <v>0</v>
      </c>
    </row>
    <row r="52" spans="2:15" x14ac:dyDescent="0.2">
      <c r="B52" s="821"/>
      <c r="C52" s="477" t="s">
        <v>51</v>
      </c>
      <c r="D52" s="958" t="s">
        <v>210</v>
      </c>
      <c r="E52" s="549">
        <v>0</v>
      </c>
      <c r="F52" s="518" t="s">
        <v>210</v>
      </c>
      <c r="G52" s="660">
        <v>0</v>
      </c>
      <c r="H52" s="640">
        <v>0</v>
      </c>
      <c r="I52" s="640">
        <v>0</v>
      </c>
      <c r="J52" s="549">
        <v>0</v>
      </c>
      <c r="K52" s="518" t="s">
        <v>210</v>
      </c>
      <c r="L52" s="640">
        <v>0</v>
      </c>
      <c r="M52" s="518" t="s">
        <v>210</v>
      </c>
      <c r="N52" s="640">
        <v>0</v>
      </c>
      <c r="O52" s="643">
        <v>0</v>
      </c>
    </row>
    <row r="53" spans="2:15" x14ac:dyDescent="0.2">
      <c r="B53" s="821"/>
      <c r="C53" s="477" t="s">
        <v>66</v>
      </c>
      <c r="D53" s="958" t="s">
        <v>210</v>
      </c>
      <c r="E53" s="518" t="s">
        <v>210</v>
      </c>
      <c r="F53" s="551">
        <v>36722725.240000002</v>
      </c>
      <c r="G53" s="660">
        <v>0</v>
      </c>
      <c r="H53" s="640">
        <v>0</v>
      </c>
      <c r="I53" s="640">
        <v>0</v>
      </c>
      <c r="J53" s="518" t="s">
        <v>210</v>
      </c>
      <c r="K53" s="549">
        <v>5831343.8600000003</v>
      </c>
      <c r="L53" s="640">
        <v>0</v>
      </c>
      <c r="M53" s="549">
        <v>5831343.8600000003</v>
      </c>
      <c r="N53" s="640">
        <v>0</v>
      </c>
      <c r="O53" s="643">
        <v>0</v>
      </c>
    </row>
    <row r="54" spans="2:15" x14ac:dyDescent="0.2">
      <c r="B54" s="821"/>
      <c r="C54" s="477" t="s">
        <v>91</v>
      </c>
      <c r="D54" s="965" t="s">
        <v>210</v>
      </c>
      <c r="E54" s="518" t="s">
        <v>210</v>
      </c>
      <c r="F54" s="641">
        <v>0</v>
      </c>
      <c r="G54" s="660">
        <v>0</v>
      </c>
      <c r="H54" s="640">
        <v>0</v>
      </c>
      <c r="I54" s="640">
        <v>0</v>
      </c>
      <c r="J54" s="518" t="s">
        <v>210</v>
      </c>
      <c r="K54" s="640">
        <v>0</v>
      </c>
      <c r="L54" s="640">
        <v>0</v>
      </c>
      <c r="M54" s="640">
        <v>0</v>
      </c>
      <c r="N54" s="640">
        <v>0</v>
      </c>
      <c r="O54" s="664">
        <v>0</v>
      </c>
    </row>
    <row r="55" spans="2:15" x14ac:dyDescent="0.2">
      <c r="B55" s="816"/>
      <c r="C55" s="477" t="s">
        <v>184</v>
      </c>
      <c r="D55" s="974">
        <f t="shared" si="0"/>
        <v>50138239.93</v>
      </c>
      <c r="E55" s="572">
        <v>0</v>
      </c>
      <c r="F55" s="756">
        <v>50138239.93</v>
      </c>
      <c r="G55" s="956">
        <v>0</v>
      </c>
      <c r="H55" s="676">
        <v>0</v>
      </c>
      <c r="I55" s="676">
        <v>0</v>
      </c>
      <c r="J55" s="572">
        <v>0</v>
      </c>
      <c r="K55" s="676">
        <v>7110481.4399999995</v>
      </c>
      <c r="L55" s="676">
        <v>0</v>
      </c>
      <c r="M55" s="676">
        <v>7110481.4399999995</v>
      </c>
      <c r="N55" s="676">
        <v>0</v>
      </c>
      <c r="O55" s="980">
        <v>0</v>
      </c>
    </row>
    <row r="56" spans="2:15" x14ac:dyDescent="0.2">
      <c r="B56" s="815" t="s">
        <v>185</v>
      </c>
      <c r="C56" s="477" t="s">
        <v>48</v>
      </c>
      <c r="D56" s="957" t="s">
        <v>210</v>
      </c>
      <c r="E56" s="518" t="s">
        <v>210</v>
      </c>
      <c r="F56" s="654">
        <v>0</v>
      </c>
      <c r="G56" s="973">
        <v>0</v>
      </c>
      <c r="H56" s="653">
        <v>0</v>
      </c>
      <c r="I56" s="653">
        <v>0</v>
      </c>
      <c r="J56" s="565" t="s">
        <v>210</v>
      </c>
      <c r="K56" s="653">
        <v>0</v>
      </c>
      <c r="L56" s="653">
        <v>0</v>
      </c>
      <c r="M56" s="653">
        <v>0</v>
      </c>
      <c r="N56" s="653">
        <v>0</v>
      </c>
      <c r="O56" s="656">
        <v>0</v>
      </c>
    </row>
    <row r="57" spans="2:15" x14ac:dyDescent="0.2">
      <c r="B57" s="821"/>
      <c r="C57" s="477" t="s">
        <v>66</v>
      </c>
      <c r="D57" s="981" t="s">
        <v>210</v>
      </c>
      <c r="E57" s="549">
        <v>0</v>
      </c>
      <c r="F57" s="518" t="s">
        <v>210</v>
      </c>
      <c r="G57" s="660">
        <v>0</v>
      </c>
      <c r="H57" s="640">
        <v>0</v>
      </c>
      <c r="I57" s="640">
        <v>0</v>
      </c>
      <c r="J57" s="549">
        <v>0</v>
      </c>
      <c r="K57" s="549" t="s">
        <v>210</v>
      </c>
      <c r="L57" s="640">
        <v>0</v>
      </c>
      <c r="M57" s="549" t="s">
        <v>210</v>
      </c>
      <c r="N57" s="640">
        <v>0</v>
      </c>
      <c r="O57" s="643">
        <v>0</v>
      </c>
    </row>
    <row r="58" spans="2:15" x14ac:dyDescent="0.2">
      <c r="B58" s="816"/>
      <c r="C58" s="477" t="s">
        <v>69</v>
      </c>
      <c r="D58" s="969" t="s">
        <v>210</v>
      </c>
      <c r="E58" s="572">
        <v>0</v>
      </c>
      <c r="F58" s="803" t="s">
        <v>210</v>
      </c>
      <c r="G58" s="970">
        <v>0</v>
      </c>
      <c r="H58" s="649">
        <v>0</v>
      </c>
      <c r="I58" s="649">
        <v>0</v>
      </c>
      <c r="J58" s="530">
        <v>0</v>
      </c>
      <c r="K58" s="530" t="s">
        <v>210</v>
      </c>
      <c r="L58" s="649">
        <v>0</v>
      </c>
      <c r="M58" s="530" t="s">
        <v>210</v>
      </c>
      <c r="N58" s="649">
        <v>0</v>
      </c>
      <c r="O58" s="650">
        <v>0</v>
      </c>
    </row>
    <row r="59" spans="2:15" x14ac:dyDescent="0.2">
      <c r="B59" s="815" t="s">
        <v>84</v>
      </c>
      <c r="C59" s="477" t="s">
        <v>48</v>
      </c>
      <c r="D59" s="981">
        <f t="shared" si="0"/>
        <v>85303.08</v>
      </c>
      <c r="E59" s="565">
        <v>0</v>
      </c>
      <c r="F59" s="563">
        <v>85303.08</v>
      </c>
      <c r="G59" s="973">
        <v>0</v>
      </c>
      <c r="H59" s="653">
        <v>0</v>
      </c>
      <c r="I59" s="653">
        <v>0</v>
      </c>
      <c r="J59" s="565">
        <v>0</v>
      </c>
      <c r="K59" s="565">
        <v>24926.21</v>
      </c>
      <c r="L59" s="653">
        <v>0</v>
      </c>
      <c r="M59" s="565">
        <v>24926.21</v>
      </c>
      <c r="N59" s="653">
        <v>0</v>
      </c>
      <c r="O59" s="752">
        <v>0</v>
      </c>
    </row>
    <row r="60" spans="2:15" x14ac:dyDescent="0.2">
      <c r="B60" s="821"/>
      <c r="C60" s="477" t="s">
        <v>66</v>
      </c>
      <c r="D60" s="981" t="s">
        <v>210</v>
      </c>
      <c r="E60" s="640">
        <v>0</v>
      </c>
      <c r="F60" s="804" t="s">
        <v>210</v>
      </c>
      <c r="G60" s="660">
        <v>0</v>
      </c>
      <c r="H60" s="640">
        <v>0</v>
      </c>
      <c r="I60" s="640">
        <v>0</v>
      </c>
      <c r="J60" s="640">
        <v>0</v>
      </c>
      <c r="K60" s="518" t="s">
        <v>210</v>
      </c>
      <c r="L60" s="640">
        <v>0</v>
      </c>
      <c r="M60" s="518" t="s">
        <v>210</v>
      </c>
      <c r="N60" s="640">
        <v>0</v>
      </c>
      <c r="O60" s="643">
        <v>0</v>
      </c>
    </row>
    <row r="61" spans="2:15" x14ac:dyDescent="0.2">
      <c r="B61" s="821"/>
      <c r="C61" s="489" t="s">
        <v>184</v>
      </c>
      <c r="D61" s="965" t="s">
        <v>210</v>
      </c>
      <c r="E61" s="572" t="s">
        <v>210</v>
      </c>
      <c r="F61" s="805" t="s">
        <v>210</v>
      </c>
      <c r="G61" s="970">
        <v>0</v>
      </c>
      <c r="H61" s="649">
        <v>0</v>
      </c>
      <c r="I61" s="649">
        <v>0</v>
      </c>
      <c r="J61" s="572" t="s">
        <v>210</v>
      </c>
      <c r="K61" s="572" t="s">
        <v>210</v>
      </c>
      <c r="L61" s="649">
        <v>0</v>
      </c>
      <c r="M61" s="572" t="s">
        <v>210</v>
      </c>
      <c r="N61" s="649">
        <v>0</v>
      </c>
      <c r="O61" s="650">
        <v>0</v>
      </c>
    </row>
    <row r="62" spans="2:15" x14ac:dyDescent="0.2">
      <c r="B62" s="628" t="s">
        <v>186</v>
      </c>
      <c r="C62" s="982" t="s">
        <v>66</v>
      </c>
      <c r="D62" s="950" t="s">
        <v>210</v>
      </c>
      <c r="E62" s="538" t="s">
        <v>210</v>
      </c>
      <c r="F62" s="806" t="s">
        <v>210</v>
      </c>
      <c r="G62" s="956">
        <v>0</v>
      </c>
      <c r="H62" s="676">
        <v>0</v>
      </c>
      <c r="I62" s="676">
        <v>0</v>
      </c>
      <c r="J62" s="518" t="s">
        <v>210</v>
      </c>
      <c r="K62" s="518" t="s">
        <v>210</v>
      </c>
      <c r="L62" s="676">
        <v>0</v>
      </c>
      <c r="M62" s="518" t="s">
        <v>210</v>
      </c>
      <c r="N62" s="807">
        <v>0</v>
      </c>
      <c r="O62" s="759">
        <v>0</v>
      </c>
    </row>
    <row r="63" spans="2:15" x14ac:dyDescent="0.2">
      <c r="B63" s="497" t="s">
        <v>86</v>
      </c>
      <c r="C63" s="982" t="s">
        <v>48</v>
      </c>
      <c r="D63" s="969">
        <f t="shared" si="0"/>
        <v>688.61</v>
      </c>
      <c r="E63" s="676">
        <v>0</v>
      </c>
      <c r="F63" s="583">
        <v>688.61</v>
      </c>
      <c r="G63" s="956">
        <v>0</v>
      </c>
      <c r="H63" s="676">
        <v>0</v>
      </c>
      <c r="I63" s="676">
        <v>0</v>
      </c>
      <c r="J63" s="676">
        <v>0</v>
      </c>
      <c r="K63" s="572">
        <v>393.37000000000006</v>
      </c>
      <c r="L63" s="676">
        <v>0</v>
      </c>
      <c r="M63" s="572">
        <v>393.37000000000006</v>
      </c>
      <c r="N63" s="688">
        <v>0</v>
      </c>
      <c r="O63" s="691">
        <v>0</v>
      </c>
    </row>
    <row r="64" spans="2:15" x14ac:dyDescent="0.2">
      <c r="B64" s="497" t="s">
        <v>109</v>
      </c>
      <c r="C64" s="477" t="s">
        <v>65</v>
      </c>
      <c r="D64" s="971">
        <f t="shared" si="0"/>
        <v>0</v>
      </c>
      <c r="E64" s="688">
        <v>0</v>
      </c>
      <c r="F64" s="689">
        <v>0</v>
      </c>
      <c r="G64" s="972">
        <v>0</v>
      </c>
      <c r="H64" s="688">
        <v>0</v>
      </c>
      <c r="I64" s="688">
        <v>0</v>
      </c>
      <c r="J64" s="518" t="s">
        <v>210</v>
      </c>
      <c r="K64" s="688">
        <v>0</v>
      </c>
      <c r="L64" s="688">
        <v>0</v>
      </c>
      <c r="M64" s="688">
        <v>0</v>
      </c>
      <c r="N64" s="688">
        <v>0</v>
      </c>
      <c r="O64" s="691">
        <v>0</v>
      </c>
    </row>
    <row r="65" spans="2:15" x14ac:dyDescent="0.2">
      <c r="B65" s="497" t="s">
        <v>92</v>
      </c>
      <c r="C65" s="477" t="s">
        <v>48</v>
      </c>
      <c r="D65" s="971">
        <f t="shared" si="0"/>
        <v>1904.5700000000002</v>
      </c>
      <c r="E65" s="688">
        <v>0</v>
      </c>
      <c r="F65" s="539">
        <v>1904.5700000000002</v>
      </c>
      <c r="G65" s="972">
        <v>0</v>
      </c>
      <c r="H65" s="688">
        <v>0</v>
      </c>
      <c r="I65" s="688">
        <v>0</v>
      </c>
      <c r="J65" s="538">
        <v>0</v>
      </c>
      <c r="K65" s="538">
        <v>1133.0899999999999</v>
      </c>
      <c r="L65" s="538">
        <v>0</v>
      </c>
      <c r="M65" s="538">
        <v>1133.0899999999999</v>
      </c>
      <c r="N65" s="538">
        <v>0</v>
      </c>
      <c r="O65" s="691">
        <v>0</v>
      </c>
    </row>
    <row r="66" spans="2:15" x14ac:dyDescent="0.2">
      <c r="B66" s="815" t="s">
        <v>93</v>
      </c>
      <c r="C66" s="477" t="s">
        <v>48</v>
      </c>
      <c r="D66" s="957">
        <f t="shared" si="0"/>
        <v>10213460.9</v>
      </c>
      <c r="E66" s="518">
        <v>2874156.8500000006</v>
      </c>
      <c r="F66" s="519">
        <v>7339304.0499999998</v>
      </c>
      <c r="G66" s="966">
        <v>0</v>
      </c>
      <c r="H66" s="658">
        <v>0</v>
      </c>
      <c r="I66" s="658">
        <v>0</v>
      </c>
      <c r="J66" s="518">
        <v>12171.441999999999</v>
      </c>
      <c r="K66" s="518">
        <v>864929.34000000008</v>
      </c>
      <c r="L66" s="658">
        <v>19</v>
      </c>
      <c r="M66" s="518">
        <v>864910.34000000008</v>
      </c>
      <c r="N66" s="658">
        <v>0</v>
      </c>
      <c r="O66" s="662">
        <v>0</v>
      </c>
    </row>
    <row r="67" spans="2:15" x14ac:dyDescent="0.2">
      <c r="B67" s="821"/>
      <c r="C67" s="477" t="s">
        <v>68</v>
      </c>
      <c r="D67" s="981">
        <f t="shared" si="0"/>
        <v>3774970.42</v>
      </c>
      <c r="E67" s="518">
        <v>0</v>
      </c>
      <c r="F67" s="519">
        <v>3774970.42</v>
      </c>
      <c r="G67" s="966">
        <v>0</v>
      </c>
      <c r="H67" s="658">
        <v>0</v>
      </c>
      <c r="I67" s="658">
        <v>0</v>
      </c>
      <c r="J67" s="518">
        <v>0</v>
      </c>
      <c r="K67" s="518">
        <v>709323.00000000012</v>
      </c>
      <c r="L67" s="658">
        <v>0</v>
      </c>
      <c r="M67" s="518">
        <v>709323.00000000012</v>
      </c>
      <c r="N67" s="658">
        <v>0</v>
      </c>
      <c r="O67" s="662">
        <v>0</v>
      </c>
    </row>
    <row r="68" spans="2:15" x14ac:dyDescent="0.2">
      <c r="B68" s="821"/>
      <c r="C68" s="477" t="s">
        <v>66</v>
      </c>
      <c r="D68" s="981" t="s">
        <v>210</v>
      </c>
      <c r="E68" s="518" t="s">
        <v>210</v>
      </c>
      <c r="F68" s="551">
        <v>28808914.439999998</v>
      </c>
      <c r="G68" s="660">
        <v>0</v>
      </c>
      <c r="H68" s="640">
        <v>0</v>
      </c>
      <c r="I68" s="640">
        <v>0</v>
      </c>
      <c r="J68" s="518" t="s">
        <v>210</v>
      </c>
      <c r="K68" s="549">
        <v>5715111.8899999997</v>
      </c>
      <c r="L68" s="640">
        <v>0</v>
      </c>
      <c r="M68" s="640">
        <v>5715111.8899999997</v>
      </c>
      <c r="N68" s="640">
        <v>0</v>
      </c>
      <c r="O68" s="643">
        <v>0</v>
      </c>
    </row>
    <row r="69" spans="2:15" x14ac:dyDescent="0.2">
      <c r="B69" s="821"/>
      <c r="C69" s="477" t="s">
        <v>91</v>
      </c>
      <c r="D69" s="981" t="s">
        <v>210</v>
      </c>
      <c r="E69" s="518" t="s">
        <v>210</v>
      </c>
      <c r="F69" s="641">
        <v>0</v>
      </c>
      <c r="G69" s="660">
        <v>0</v>
      </c>
      <c r="H69" s="640">
        <v>0</v>
      </c>
      <c r="I69" s="640">
        <v>0</v>
      </c>
      <c r="J69" s="518" t="s">
        <v>210</v>
      </c>
      <c r="K69" s="549">
        <v>0</v>
      </c>
      <c r="L69" s="640">
        <v>0</v>
      </c>
      <c r="M69" s="640">
        <v>0</v>
      </c>
      <c r="N69" s="640">
        <v>0</v>
      </c>
      <c r="O69" s="643">
        <v>0</v>
      </c>
    </row>
    <row r="70" spans="2:15" x14ac:dyDescent="0.2">
      <c r="B70" s="821"/>
      <c r="C70" s="477" t="s">
        <v>51</v>
      </c>
      <c r="D70" s="981" t="s">
        <v>210</v>
      </c>
      <c r="E70" s="560">
        <v>0</v>
      </c>
      <c r="F70" s="518" t="s">
        <v>210</v>
      </c>
      <c r="G70" s="968">
        <v>0</v>
      </c>
      <c r="H70" s="646">
        <v>0</v>
      </c>
      <c r="I70" s="646">
        <v>0</v>
      </c>
      <c r="J70" s="560">
        <v>0</v>
      </c>
      <c r="K70" s="518" t="s">
        <v>210</v>
      </c>
      <c r="L70" s="646">
        <v>0</v>
      </c>
      <c r="M70" s="518" t="s">
        <v>210</v>
      </c>
      <c r="N70" s="646">
        <v>0</v>
      </c>
      <c r="O70" s="664">
        <v>0</v>
      </c>
    </row>
    <row r="71" spans="2:15" x14ac:dyDescent="0.2">
      <c r="B71" s="821"/>
      <c r="C71" s="477" t="s">
        <v>69</v>
      </c>
      <c r="D71" s="969" t="s">
        <v>210</v>
      </c>
      <c r="E71" s="530">
        <v>0</v>
      </c>
      <c r="F71" s="518" t="s">
        <v>210</v>
      </c>
      <c r="G71" s="970">
        <v>0</v>
      </c>
      <c r="H71" s="649">
        <v>0</v>
      </c>
      <c r="I71" s="649">
        <v>0</v>
      </c>
      <c r="J71" s="530">
        <v>0</v>
      </c>
      <c r="K71" s="518" t="s">
        <v>210</v>
      </c>
      <c r="L71" s="649">
        <v>0</v>
      </c>
      <c r="M71" s="518" t="s">
        <v>210</v>
      </c>
      <c r="N71" s="649">
        <v>0</v>
      </c>
      <c r="O71" s="650">
        <v>0</v>
      </c>
    </row>
    <row r="72" spans="2:15" x14ac:dyDescent="0.2">
      <c r="B72" s="497" t="s">
        <v>169</v>
      </c>
      <c r="C72" s="477" t="s">
        <v>65</v>
      </c>
      <c r="D72" s="971">
        <f t="shared" si="0"/>
        <v>0</v>
      </c>
      <c r="E72" s="688">
        <v>0</v>
      </c>
      <c r="F72" s="689">
        <v>0</v>
      </c>
      <c r="G72" s="972">
        <v>0</v>
      </c>
      <c r="H72" s="688">
        <v>0</v>
      </c>
      <c r="I72" s="688">
        <v>0</v>
      </c>
      <c r="J72" s="538" t="s">
        <v>210</v>
      </c>
      <c r="K72" s="688">
        <v>0</v>
      </c>
      <c r="L72" s="688">
        <v>0</v>
      </c>
      <c r="M72" s="688">
        <v>0</v>
      </c>
      <c r="N72" s="688">
        <v>0</v>
      </c>
      <c r="O72" s="691">
        <v>0</v>
      </c>
    </row>
    <row r="73" spans="2:15" x14ac:dyDescent="0.2">
      <c r="B73" s="815" t="s">
        <v>195</v>
      </c>
      <c r="C73" s="982" t="s">
        <v>51</v>
      </c>
      <c r="D73" s="957" t="s">
        <v>210</v>
      </c>
      <c r="E73" s="658">
        <v>0</v>
      </c>
      <c r="F73" s="518" t="s">
        <v>210</v>
      </c>
      <c r="G73" s="966">
        <v>0</v>
      </c>
      <c r="H73" s="658">
        <v>0</v>
      </c>
      <c r="I73" s="658">
        <v>0</v>
      </c>
      <c r="J73" s="658">
        <v>0</v>
      </c>
      <c r="K73" s="518" t="s">
        <v>210</v>
      </c>
      <c r="L73" s="658">
        <v>0</v>
      </c>
      <c r="M73" s="518" t="s">
        <v>210</v>
      </c>
      <c r="N73" s="658">
        <v>0</v>
      </c>
      <c r="O73" s="662">
        <v>0</v>
      </c>
    </row>
    <row r="74" spans="2:15" x14ac:dyDescent="0.2">
      <c r="B74" s="821"/>
      <c r="C74" s="983" t="s">
        <v>69</v>
      </c>
      <c r="D74" s="969" t="s">
        <v>210</v>
      </c>
      <c r="E74" s="640">
        <v>0</v>
      </c>
      <c r="F74" s="518" t="s">
        <v>210</v>
      </c>
      <c r="G74" s="660">
        <v>0</v>
      </c>
      <c r="H74" s="640">
        <v>0</v>
      </c>
      <c r="I74" s="640">
        <v>0</v>
      </c>
      <c r="J74" s="640">
        <v>0</v>
      </c>
      <c r="K74" s="518" t="s">
        <v>210</v>
      </c>
      <c r="L74" s="640">
        <v>0</v>
      </c>
      <c r="M74" s="518" t="s">
        <v>210</v>
      </c>
      <c r="N74" s="640">
        <v>0</v>
      </c>
      <c r="O74" s="643">
        <v>0</v>
      </c>
    </row>
    <row r="75" spans="2:15" x14ac:dyDescent="0.2">
      <c r="B75" s="815" t="s">
        <v>189</v>
      </c>
      <c r="C75" s="477" t="s">
        <v>48</v>
      </c>
      <c r="D75" s="957">
        <f t="shared" ref="D75:D91" si="1">SUM(E75:F75)</f>
        <v>4831917.88</v>
      </c>
      <c r="E75" s="653">
        <v>0</v>
      </c>
      <c r="F75" s="654">
        <v>4831917.88</v>
      </c>
      <c r="G75" s="973">
        <v>0</v>
      </c>
      <c r="H75" s="653">
        <v>0</v>
      </c>
      <c r="I75" s="653">
        <v>0</v>
      </c>
      <c r="J75" s="565">
        <v>0</v>
      </c>
      <c r="K75" s="653">
        <v>362877.88999999996</v>
      </c>
      <c r="L75" s="653">
        <v>0</v>
      </c>
      <c r="M75" s="653">
        <v>362877.88999999996</v>
      </c>
      <c r="N75" s="667">
        <v>0</v>
      </c>
      <c r="O75" s="670">
        <v>0</v>
      </c>
    </row>
    <row r="76" spans="2:15" x14ac:dyDescent="0.2">
      <c r="B76" s="816"/>
      <c r="C76" s="477" t="s">
        <v>56</v>
      </c>
      <c r="D76" s="969" t="s">
        <v>210</v>
      </c>
      <c r="E76" s="572" t="s">
        <v>210</v>
      </c>
      <c r="F76" s="583">
        <v>10429065</v>
      </c>
      <c r="G76" s="956">
        <v>0</v>
      </c>
      <c r="H76" s="676">
        <v>0</v>
      </c>
      <c r="I76" s="572" t="s">
        <v>210</v>
      </c>
      <c r="J76" s="572" t="s">
        <v>210</v>
      </c>
      <c r="K76" s="572">
        <v>828772</v>
      </c>
      <c r="L76" s="676">
        <v>0</v>
      </c>
      <c r="M76" s="572">
        <v>828772</v>
      </c>
      <c r="N76" s="649">
        <v>0</v>
      </c>
      <c r="O76" s="597">
        <v>0</v>
      </c>
    </row>
    <row r="77" spans="2:15" x14ac:dyDescent="0.2">
      <c r="B77" s="629" t="s">
        <v>98</v>
      </c>
      <c r="C77" s="477" t="s">
        <v>56</v>
      </c>
      <c r="D77" s="971" t="s">
        <v>210</v>
      </c>
      <c r="E77" s="518" t="s">
        <v>210</v>
      </c>
      <c r="F77" s="583">
        <v>76003447.950000003</v>
      </c>
      <c r="G77" s="956">
        <v>0</v>
      </c>
      <c r="H77" s="676">
        <v>0</v>
      </c>
      <c r="I77" s="518" t="s">
        <v>210</v>
      </c>
      <c r="J77" s="524" t="s">
        <v>210</v>
      </c>
      <c r="K77" s="572">
        <v>8702114.5</v>
      </c>
      <c r="L77" s="676">
        <v>0</v>
      </c>
      <c r="M77" s="572">
        <v>8702114.5</v>
      </c>
      <c r="N77" s="676">
        <v>0</v>
      </c>
      <c r="O77" s="759">
        <v>0</v>
      </c>
    </row>
    <row r="78" spans="2:15" x14ac:dyDescent="0.2">
      <c r="B78" s="497" t="s">
        <v>190</v>
      </c>
      <c r="C78" s="477" t="s">
        <v>48</v>
      </c>
      <c r="D78" s="971">
        <f t="shared" si="1"/>
        <v>0</v>
      </c>
      <c r="E78" s="688">
        <v>0</v>
      </c>
      <c r="F78" s="689">
        <v>0</v>
      </c>
      <c r="G78" s="972">
        <v>0</v>
      </c>
      <c r="H78" s="688">
        <v>0</v>
      </c>
      <c r="I78" s="688">
        <v>0</v>
      </c>
      <c r="J78" s="538" t="s">
        <v>210</v>
      </c>
      <c r="K78" s="688">
        <v>0</v>
      </c>
      <c r="L78" s="688">
        <v>0</v>
      </c>
      <c r="M78" s="688">
        <v>0</v>
      </c>
      <c r="N78" s="688">
        <v>0</v>
      </c>
      <c r="O78" s="691">
        <v>0</v>
      </c>
    </row>
    <row r="79" spans="2:15" x14ac:dyDescent="0.2">
      <c r="B79" s="497" t="s">
        <v>149</v>
      </c>
      <c r="C79" s="477" t="s">
        <v>65</v>
      </c>
      <c r="D79" s="971">
        <f t="shared" si="1"/>
        <v>0</v>
      </c>
      <c r="E79" s="688">
        <v>0</v>
      </c>
      <c r="F79" s="689">
        <v>0</v>
      </c>
      <c r="G79" s="972">
        <v>0</v>
      </c>
      <c r="H79" s="688">
        <v>0</v>
      </c>
      <c r="I79" s="688">
        <v>0</v>
      </c>
      <c r="J79" s="538" t="s">
        <v>210</v>
      </c>
      <c r="K79" s="688">
        <v>0</v>
      </c>
      <c r="L79" s="688">
        <v>0</v>
      </c>
      <c r="M79" s="688">
        <v>0</v>
      </c>
      <c r="N79" s="688">
        <v>0</v>
      </c>
      <c r="O79" s="691">
        <v>0</v>
      </c>
    </row>
    <row r="80" spans="2:15" x14ac:dyDescent="0.2">
      <c r="B80" s="497" t="s">
        <v>173</v>
      </c>
      <c r="C80" s="477" t="s">
        <v>65</v>
      </c>
      <c r="D80" s="971">
        <f t="shared" si="1"/>
        <v>0</v>
      </c>
      <c r="E80" s="688">
        <v>0</v>
      </c>
      <c r="F80" s="689">
        <v>0</v>
      </c>
      <c r="G80" s="972">
        <v>0</v>
      </c>
      <c r="H80" s="688">
        <v>0</v>
      </c>
      <c r="I80" s="688">
        <v>0</v>
      </c>
      <c r="J80" s="572" t="s">
        <v>210</v>
      </c>
      <c r="K80" s="688">
        <v>0</v>
      </c>
      <c r="L80" s="688">
        <v>0</v>
      </c>
      <c r="M80" s="688">
        <v>0</v>
      </c>
      <c r="N80" s="688">
        <v>0</v>
      </c>
      <c r="O80" s="691">
        <v>0</v>
      </c>
    </row>
    <row r="81" spans="2:16" x14ac:dyDescent="0.2">
      <c r="B81" s="497" t="s">
        <v>174</v>
      </c>
      <c r="C81" s="477" t="s">
        <v>65</v>
      </c>
      <c r="D81" s="971">
        <f t="shared" si="1"/>
        <v>0</v>
      </c>
      <c r="E81" s="688">
        <v>0</v>
      </c>
      <c r="F81" s="689">
        <v>0</v>
      </c>
      <c r="G81" s="972">
        <v>0</v>
      </c>
      <c r="H81" s="688">
        <v>0</v>
      </c>
      <c r="I81" s="688">
        <v>0</v>
      </c>
      <c r="J81" s="518" t="s">
        <v>210</v>
      </c>
      <c r="K81" s="688">
        <v>0</v>
      </c>
      <c r="L81" s="688">
        <v>0</v>
      </c>
      <c r="M81" s="688">
        <v>0</v>
      </c>
      <c r="N81" s="688">
        <v>0</v>
      </c>
      <c r="O81" s="691">
        <v>0</v>
      </c>
    </row>
    <row r="82" spans="2:16" x14ac:dyDescent="0.2">
      <c r="B82" s="497" t="s">
        <v>211</v>
      </c>
      <c r="C82" s="477" t="s">
        <v>64</v>
      </c>
      <c r="D82" s="971">
        <f t="shared" si="1"/>
        <v>0</v>
      </c>
      <c r="E82" s="688">
        <v>0</v>
      </c>
      <c r="F82" s="689">
        <v>0</v>
      </c>
      <c r="G82" s="972">
        <v>0</v>
      </c>
      <c r="H82" s="688">
        <v>0</v>
      </c>
      <c r="I82" s="518" t="s">
        <v>210</v>
      </c>
      <c r="J82" s="538">
        <v>0</v>
      </c>
      <c r="K82" s="688">
        <v>0</v>
      </c>
      <c r="L82" s="688">
        <v>0</v>
      </c>
      <c r="M82" s="688">
        <v>0</v>
      </c>
      <c r="N82" s="688">
        <v>0</v>
      </c>
      <c r="O82" s="691">
        <v>0</v>
      </c>
    </row>
    <row r="83" spans="2:16" x14ac:dyDescent="0.2">
      <c r="B83" s="497" t="s">
        <v>197</v>
      </c>
      <c r="C83" s="477" t="s">
        <v>51</v>
      </c>
      <c r="D83" s="971">
        <f t="shared" si="1"/>
        <v>0</v>
      </c>
      <c r="E83" s="688">
        <v>0</v>
      </c>
      <c r="F83" s="689">
        <v>0</v>
      </c>
      <c r="G83" s="972">
        <v>0</v>
      </c>
      <c r="H83" s="688">
        <v>0</v>
      </c>
      <c r="I83" s="688">
        <v>0</v>
      </c>
      <c r="J83" s="538">
        <v>0</v>
      </c>
      <c r="K83" s="688">
        <v>0</v>
      </c>
      <c r="L83" s="688">
        <v>0</v>
      </c>
      <c r="M83" s="688">
        <v>0</v>
      </c>
      <c r="N83" s="518" t="s">
        <v>210</v>
      </c>
      <c r="O83" s="691">
        <v>0</v>
      </c>
    </row>
    <row r="84" spans="2:16" ht="13.5" thickBot="1" x14ac:dyDescent="0.25">
      <c r="B84" s="817" t="s">
        <v>100</v>
      </c>
      <c r="C84" s="818"/>
      <c r="D84" s="984">
        <v>689821825.61000204</v>
      </c>
      <c r="E84" s="809">
        <v>55900470.009999998</v>
      </c>
      <c r="F84" s="985">
        <v>633921355.60000205</v>
      </c>
      <c r="G84" s="986">
        <v>509985.43</v>
      </c>
      <c r="H84" s="808">
        <v>77866.649999999994</v>
      </c>
      <c r="I84" s="809">
        <v>27676.07</v>
      </c>
      <c r="J84" s="808">
        <v>120511.981</v>
      </c>
      <c r="K84" s="809">
        <v>78021303.689999998</v>
      </c>
      <c r="L84" s="809">
        <v>2594.25</v>
      </c>
      <c r="M84" s="810">
        <v>78018709.439999998</v>
      </c>
      <c r="N84" s="810">
        <v>1117.5170000000001</v>
      </c>
      <c r="O84" s="808">
        <v>45.786000000000008</v>
      </c>
      <c r="P84" s="624"/>
    </row>
    <row r="85" spans="2:16" ht="14.25" thickTop="1" thickBot="1" x14ac:dyDescent="0.25">
      <c r="B85" s="819" t="s">
        <v>101</v>
      </c>
      <c r="C85" s="820"/>
      <c r="D85" s="130">
        <v>868786243.79000008</v>
      </c>
      <c r="E85" s="130">
        <v>59434421.579999998</v>
      </c>
      <c r="F85" s="987">
        <v>809351822.21000004</v>
      </c>
      <c r="G85" s="988">
        <v>509985.43</v>
      </c>
      <c r="H85" s="131">
        <v>77866.649999999994</v>
      </c>
      <c r="I85" s="131">
        <v>55687.45</v>
      </c>
      <c r="J85" s="131">
        <v>379216.35</v>
      </c>
      <c r="K85" s="131">
        <v>272985706.63999999</v>
      </c>
      <c r="L85" s="131">
        <v>2702.25</v>
      </c>
      <c r="M85" s="131">
        <v>272983004.38999999</v>
      </c>
      <c r="N85" s="131">
        <v>1117.52</v>
      </c>
      <c r="O85" s="135">
        <v>77.98</v>
      </c>
    </row>
    <row r="86" spans="2:16" ht="13.5" thickTop="1" x14ac:dyDescent="0.2">
      <c r="B86" s="610"/>
      <c r="C86" s="136"/>
      <c r="D86" s="617"/>
      <c r="E86" s="617"/>
      <c r="F86" s="617"/>
      <c r="G86" s="617"/>
      <c r="H86" s="617"/>
      <c r="I86" s="617"/>
      <c r="J86" s="617"/>
      <c r="K86" s="617"/>
      <c r="L86" s="617"/>
      <c r="M86" s="617"/>
      <c r="N86" s="617"/>
      <c r="O86" s="617"/>
    </row>
    <row r="87" spans="2:16" x14ac:dyDescent="0.2">
      <c r="B87" s="990" t="s">
        <v>102</v>
      </c>
      <c r="D87" s="617"/>
      <c r="E87" s="617"/>
      <c r="F87" s="617"/>
      <c r="G87" s="617"/>
      <c r="H87" s="617"/>
      <c r="I87" s="617"/>
      <c r="J87" s="617"/>
      <c r="K87" s="617"/>
      <c r="L87" s="617"/>
      <c r="M87" s="617"/>
      <c r="N87" s="617"/>
      <c r="O87" s="617"/>
    </row>
    <row r="88" spans="2:16" x14ac:dyDescent="0.2">
      <c r="B88" s="625" t="s">
        <v>203</v>
      </c>
    </row>
  </sheetData>
  <mergeCells count="21">
    <mergeCell ref="B75:B76"/>
    <mergeCell ref="B84:C84"/>
    <mergeCell ref="B85:C85"/>
    <mergeCell ref="B46:B47"/>
    <mergeCell ref="B50:B55"/>
    <mergeCell ref="B56:B58"/>
    <mergeCell ref="B59:B61"/>
    <mergeCell ref="B66:B71"/>
    <mergeCell ref="B73:B74"/>
    <mergeCell ref="B7:B9"/>
    <mergeCell ref="B11:B15"/>
    <mergeCell ref="B16:B27"/>
    <mergeCell ref="B28:B39"/>
    <mergeCell ref="B41:B42"/>
    <mergeCell ref="B44:B45"/>
    <mergeCell ref="B1:O1"/>
    <mergeCell ref="B3:B4"/>
    <mergeCell ref="C3:C4"/>
    <mergeCell ref="D3:F3"/>
    <mergeCell ref="G3:O3"/>
    <mergeCell ref="B5:B6"/>
  </mergeCells>
  <pageMargins left="0.75" right="0.75" top="1" bottom="1" header="0" footer="0"/>
  <pageSetup paperSize="9" scale="31" orientation="portrait" r:id="rId1"/>
  <headerFooter alignWithMargins="0"/>
  <colBreaks count="1" manualBreakCount="1">
    <brk id="15" max="1048575" man="1"/>
  </colBreaks>
  <ignoredErrors>
    <ignoredError sqref="D12:O86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140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2215000</v>
      </c>
      <c r="E6" s="261">
        <v>1040000</v>
      </c>
      <c r="F6" s="262">
        <v>1175000</v>
      </c>
      <c r="G6" s="167">
        <v>117000</v>
      </c>
      <c r="H6" s="261"/>
      <c r="I6" s="165"/>
      <c r="J6" s="165"/>
      <c r="K6" s="261">
        <v>50000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64000</v>
      </c>
      <c r="E8" s="267"/>
      <c r="F8" s="268">
        <v>64000</v>
      </c>
      <c r="G8" s="183"/>
      <c r="H8" s="267"/>
      <c r="I8" s="181"/>
      <c r="J8" s="181"/>
      <c r="K8" s="267">
        <v>8000</v>
      </c>
      <c r="L8" s="181"/>
      <c r="M8" s="184"/>
    </row>
    <row r="9" spans="2:18" x14ac:dyDescent="0.2">
      <c r="B9" s="926"/>
      <c r="C9" s="187" t="s">
        <v>48</v>
      </c>
      <c r="D9" s="260">
        <v>88000</v>
      </c>
      <c r="E9" s="261">
        <v>80000</v>
      </c>
      <c r="F9" s="262">
        <v>8000</v>
      </c>
      <c r="G9" s="167">
        <v>9000</v>
      </c>
      <c r="H9" s="261"/>
      <c r="I9" s="165"/>
      <c r="J9" s="165"/>
      <c r="K9" s="261">
        <v>1000</v>
      </c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30583.279999999999</v>
      </c>
      <c r="E10" s="264"/>
      <c r="F10" s="265">
        <v>30583.279999999999</v>
      </c>
      <c r="G10" s="172">
        <v>55</v>
      </c>
      <c r="H10" s="264"/>
      <c r="I10" s="170"/>
      <c r="J10" s="170">
        <v>103.148</v>
      </c>
      <c r="K10" s="264">
        <v>12000</v>
      </c>
      <c r="L10" s="170"/>
      <c r="M10" s="173"/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1018.929</v>
      </c>
      <c r="K11" s="267"/>
      <c r="L11" s="181"/>
      <c r="M11" s="184">
        <v>0.52</v>
      </c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/>
      <c r="H12" s="267"/>
      <c r="I12" s="181"/>
      <c r="J12" s="181">
        <v>400</v>
      </c>
      <c r="K12" s="267"/>
      <c r="L12" s="181"/>
      <c r="M12" s="184">
        <v>0.28000000000000003</v>
      </c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34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>
        <v>12</v>
      </c>
      <c r="J14" s="181">
        <v>47.045999999999999</v>
      </c>
      <c r="K14" s="267">
        <v>2767.1</v>
      </c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>
        <v>1062.5</v>
      </c>
      <c r="E16" s="264">
        <v>1062.5</v>
      </c>
      <c r="F16" s="265"/>
      <c r="G16" s="172">
        <v>700</v>
      </c>
      <c r="H16" s="264"/>
      <c r="I16" s="170"/>
      <c r="J16" s="170">
        <v>2019.3609999999999</v>
      </c>
      <c r="K16" s="264">
        <v>470</v>
      </c>
      <c r="L16" s="170"/>
      <c r="M16" s="173">
        <v>0.8</v>
      </c>
    </row>
    <row r="17" spans="2:13" ht="11.25" customHeight="1" x14ac:dyDescent="0.2">
      <c r="B17" s="924"/>
      <c r="C17" s="180" t="s">
        <v>57</v>
      </c>
      <c r="D17" s="266">
        <v>13411.76</v>
      </c>
      <c r="E17" s="267">
        <v>13411.76</v>
      </c>
      <c r="F17" s="268"/>
      <c r="G17" s="183"/>
      <c r="H17" s="267"/>
      <c r="I17" s="181">
        <v>95</v>
      </c>
      <c r="J17" s="181">
        <v>849.46600000000001</v>
      </c>
      <c r="K17" s="267"/>
      <c r="L17" s="181"/>
      <c r="M17" s="184">
        <v>2.7850000000000001</v>
      </c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/>
      <c r="J18" s="181">
        <v>22</v>
      </c>
      <c r="K18" s="267"/>
      <c r="L18" s="181"/>
      <c r="M18" s="184">
        <v>0.107</v>
      </c>
    </row>
    <row r="19" spans="2:13" x14ac:dyDescent="0.2">
      <c r="B19" s="924"/>
      <c r="C19" s="180" t="s">
        <v>59</v>
      </c>
      <c r="D19" s="266">
        <v>14950</v>
      </c>
      <c r="E19" s="267"/>
      <c r="F19" s="268">
        <v>14950</v>
      </c>
      <c r="G19" s="183"/>
      <c r="H19" s="267"/>
      <c r="I19" s="181">
        <v>33.42</v>
      </c>
      <c r="J19" s="181"/>
      <c r="K19" s="267">
        <v>2300</v>
      </c>
      <c r="L19" s="181"/>
      <c r="M19" s="184"/>
    </row>
    <row r="20" spans="2:13" x14ac:dyDescent="0.2">
      <c r="B20" s="924"/>
      <c r="C20" s="180" t="s">
        <v>60</v>
      </c>
      <c r="D20" s="266">
        <v>27904.25</v>
      </c>
      <c r="E20" s="267">
        <v>3404.25</v>
      </c>
      <c r="F20" s="268">
        <v>24500</v>
      </c>
      <c r="G20" s="183"/>
      <c r="H20" s="267"/>
      <c r="I20" s="181">
        <v>123</v>
      </c>
      <c r="J20" s="181">
        <v>573.36800000000005</v>
      </c>
      <c r="K20" s="267">
        <v>20737.25</v>
      </c>
      <c r="L20" s="181"/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>
        <v>900</v>
      </c>
      <c r="K21" s="267">
        <v>3000</v>
      </c>
      <c r="L21" s="181"/>
      <c r="M21" s="184">
        <v>7</v>
      </c>
    </row>
    <row r="22" spans="2:13" x14ac:dyDescent="0.2">
      <c r="B22" s="924"/>
      <c r="C22" s="180" t="s">
        <v>50</v>
      </c>
      <c r="D22" s="266">
        <v>32500</v>
      </c>
      <c r="E22" s="267">
        <v>7500</v>
      </c>
      <c r="F22" s="268">
        <v>25000</v>
      </c>
      <c r="G22" s="183">
        <v>310</v>
      </c>
      <c r="H22" s="267"/>
      <c r="I22" s="181"/>
      <c r="J22" s="181">
        <v>317.5</v>
      </c>
      <c r="K22" s="267">
        <v>118550</v>
      </c>
      <c r="L22" s="181"/>
      <c r="M22" s="184"/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328.6</v>
      </c>
      <c r="J23" s="181">
        <v>195</v>
      </c>
      <c r="K23" s="267">
        <v>8975</v>
      </c>
      <c r="L23" s="181"/>
      <c r="M23" s="184"/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>
        <v>135</v>
      </c>
      <c r="K24" s="267">
        <v>24000</v>
      </c>
      <c r="L24" s="181"/>
      <c r="M24" s="184"/>
    </row>
    <row r="25" spans="2:13" x14ac:dyDescent="0.2">
      <c r="B25" s="924"/>
      <c r="C25" s="180" t="s">
        <v>65</v>
      </c>
      <c r="D25" s="266">
        <v>95500</v>
      </c>
      <c r="E25" s="267">
        <v>72000</v>
      </c>
      <c r="F25" s="268">
        <v>23500</v>
      </c>
      <c r="G25" s="183"/>
      <c r="H25" s="267"/>
      <c r="I25" s="181">
        <v>510</v>
      </c>
      <c r="J25" s="181"/>
      <c r="K25" s="267">
        <v>5000</v>
      </c>
      <c r="L25" s="181"/>
      <c r="M25" s="184"/>
    </row>
    <row r="26" spans="2:13" x14ac:dyDescent="0.2">
      <c r="B26" s="924"/>
      <c r="C26" s="180" t="s">
        <v>51</v>
      </c>
      <c r="D26" s="266">
        <v>8000</v>
      </c>
      <c r="E26" s="267">
        <v>3000</v>
      </c>
      <c r="F26" s="268">
        <v>5000</v>
      </c>
      <c r="G26" s="183"/>
      <c r="H26" s="267"/>
      <c r="I26" s="181"/>
      <c r="J26" s="181">
        <v>20</v>
      </c>
      <c r="K26" s="267">
        <v>50000</v>
      </c>
      <c r="L26" s="181"/>
      <c r="M26" s="184"/>
    </row>
    <row r="27" spans="2:13" x14ac:dyDescent="0.2">
      <c r="B27" s="926"/>
      <c r="C27" s="187" t="s">
        <v>48</v>
      </c>
      <c r="D27" s="260">
        <v>9800</v>
      </c>
      <c r="E27" s="261"/>
      <c r="F27" s="262">
        <v>9800</v>
      </c>
      <c r="G27" s="167"/>
      <c r="H27" s="261"/>
      <c r="I27" s="165"/>
      <c r="J27" s="165"/>
      <c r="K27" s="261">
        <v>2000</v>
      </c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21431569.010000002</v>
      </c>
      <c r="E29" s="264">
        <v>1162454.2600000016</v>
      </c>
      <c r="F29" s="265">
        <v>20269114.75</v>
      </c>
      <c r="G29" s="172">
        <v>105561.79000000001</v>
      </c>
      <c r="H29" s="264"/>
      <c r="I29" s="170">
        <v>100</v>
      </c>
      <c r="J29" s="170">
        <v>10517</v>
      </c>
      <c r="K29" s="264">
        <v>9575445</v>
      </c>
      <c r="L29" s="170"/>
      <c r="M29" s="173"/>
    </row>
    <row r="30" spans="2:13" ht="11.25" customHeight="1" x14ac:dyDescent="0.2">
      <c r="B30" s="924"/>
      <c r="C30" s="180" t="s">
        <v>57</v>
      </c>
      <c r="D30" s="266">
        <v>3491201.3</v>
      </c>
      <c r="E30" s="267">
        <v>15000</v>
      </c>
      <c r="F30" s="268">
        <v>3476201.3</v>
      </c>
      <c r="G30" s="183"/>
      <c r="H30" s="267"/>
      <c r="I30" s="181">
        <v>256.5</v>
      </c>
      <c r="J30" s="181"/>
      <c r="K30" s="267">
        <v>1689640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1191926.8900000001</v>
      </c>
      <c r="E31" s="267"/>
      <c r="F31" s="268">
        <v>1191926.8900000001</v>
      </c>
      <c r="G31" s="183"/>
      <c r="H31" s="267"/>
      <c r="I31" s="181"/>
      <c r="J31" s="181"/>
      <c r="K31" s="267">
        <v>497200</v>
      </c>
      <c r="L31" s="181"/>
      <c r="M31" s="184"/>
    </row>
    <row r="32" spans="2:13" x14ac:dyDescent="0.2">
      <c r="B32" s="924"/>
      <c r="C32" s="180" t="s">
        <v>59</v>
      </c>
      <c r="D32" s="266">
        <v>253500</v>
      </c>
      <c r="E32" s="267"/>
      <c r="F32" s="268">
        <v>253500</v>
      </c>
      <c r="G32" s="183"/>
      <c r="H32" s="267"/>
      <c r="I32" s="181"/>
      <c r="J32" s="181"/>
      <c r="K32" s="267">
        <v>130000</v>
      </c>
      <c r="L32" s="181"/>
      <c r="M32" s="184"/>
    </row>
    <row r="33" spans="2:13" x14ac:dyDescent="0.2">
      <c r="B33" s="924"/>
      <c r="C33" s="180" t="s">
        <v>60</v>
      </c>
      <c r="D33" s="266">
        <v>2967430.34</v>
      </c>
      <c r="E33" s="267"/>
      <c r="F33" s="268">
        <v>2967430.34</v>
      </c>
      <c r="G33" s="183"/>
      <c r="H33" s="267"/>
      <c r="I33" s="181"/>
      <c r="J33" s="181"/>
      <c r="K33" s="267">
        <v>1540000</v>
      </c>
      <c r="L33" s="181"/>
      <c r="M33" s="184"/>
    </row>
    <row r="34" spans="2:13" x14ac:dyDescent="0.2">
      <c r="B34" s="924"/>
      <c r="C34" s="180" t="s">
        <v>62</v>
      </c>
      <c r="D34" s="266">
        <v>2091000</v>
      </c>
      <c r="E34" s="267"/>
      <c r="F34" s="268">
        <v>2091000</v>
      </c>
      <c r="G34" s="183"/>
      <c r="H34" s="267"/>
      <c r="I34" s="181"/>
      <c r="J34" s="181"/>
      <c r="K34" s="267">
        <v>1150000</v>
      </c>
      <c r="L34" s="181"/>
      <c r="M34" s="184"/>
    </row>
    <row r="35" spans="2:13" x14ac:dyDescent="0.2">
      <c r="B35" s="924"/>
      <c r="C35" s="180" t="s">
        <v>50</v>
      </c>
      <c r="D35" s="266">
        <v>4539700</v>
      </c>
      <c r="E35" s="267">
        <v>1377700</v>
      </c>
      <c r="F35" s="268">
        <v>3162000</v>
      </c>
      <c r="G35" s="183">
        <v>80101</v>
      </c>
      <c r="H35" s="267"/>
      <c r="I35" s="181"/>
      <c r="J35" s="181">
        <v>7024</v>
      </c>
      <c r="K35" s="267">
        <v>1572740</v>
      </c>
      <c r="L35" s="181"/>
      <c r="M35" s="184"/>
    </row>
    <row r="36" spans="2:13" x14ac:dyDescent="0.2">
      <c r="B36" s="924"/>
      <c r="C36" s="180" t="s">
        <v>63</v>
      </c>
      <c r="D36" s="266">
        <v>14179723.51</v>
      </c>
      <c r="E36" s="267">
        <v>1730170.0200000014</v>
      </c>
      <c r="F36" s="268">
        <v>12449553.489999998</v>
      </c>
      <c r="G36" s="183"/>
      <c r="H36" s="267"/>
      <c r="I36" s="181"/>
      <c r="J36" s="181">
        <v>16200</v>
      </c>
      <c r="K36" s="267">
        <v>6186043</v>
      </c>
      <c r="L36" s="181"/>
      <c r="M36" s="184">
        <v>20.079999999999998</v>
      </c>
    </row>
    <row r="37" spans="2:13" x14ac:dyDescent="0.2">
      <c r="B37" s="924"/>
      <c r="C37" s="180" t="s">
        <v>64</v>
      </c>
      <c r="D37" s="266">
        <v>4962281.47</v>
      </c>
      <c r="E37" s="267">
        <v>184118.29999999981</v>
      </c>
      <c r="F37" s="268">
        <v>4778163.17</v>
      </c>
      <c r="G37" s="183">
        <v>50000</v>
      </c>
      <c r="H37" s="267"/>
      <c r="I37" s="181"/>
      <c r="J37" s="181">
        <v>5294</v>
      </c>
      <c r="K37" s="267">
        <v>2476822</v>
      </c>
      <c r="L37" s="181"/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4446000</v>
      </c>
      <c r="E39" s="267"/>
      <c r="F39" s="268">
        <v>4446000</v>
      </c>
      <c r="G39" s="183"/>
      <c r="H39" s="267"/>
      <c r="I39" s="181"/>
      <c r="J39" s="181"/>
      <c r="K39" s="267">
        <v>2111000</v>
      </c>
      <c r="L39" s="181"/>
      <c r="M39" s="184"/>
    </row>
    <row r="40" spans="2:13" x14ac:dyDescent="0.2">
      <c r="B40" s="924"/>
      <c r="C40" s="180" t="s">
        <v>66</v>
      </c>
      <c r="D40" s="266">
        <v>234000</v>
      </c>
      <c r="E40" s="267"/>
      <c r="F40" s="268">
        <v>234000</v>
      </c>
      <c r="G40" s="183"/>
      <c r="H40" s="267"/>
      <c r="I40" s="181"/>
      <c r="J40" s="181"/>
      <c r="K40" s="267">
        <v>147245</v>
      </c>
      <c r="L40" s="181"/>
      <c r="M40" s="184"/>
    </row>
    <row r="41" spans="2:13" x14ac:dyDescent="0.2">
      <c r="B41" s="924"/>
      <c r="C41" s="180" t="s">
        <v>48</v>
      </c>
      <c r="D41" s="266">
        <v>5618569.8300039982</v>
      </c>
      <c r="E41" s="267"/>
      <c r="F41" s="268">
        <v>5618569.8300039982</v>
      </c>
      <c r="G41" s="183"/>
      <c r="H41" s="267"/>
      <c r="I41" s="181"/>
      <c r="J41" s="181"/>
      <c r="K41" s="267">
        <v>2327400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35000</v>
      </c>
      <c r="L42" s="181"/>
      <c r="M42" s="184"/>
    </row>
    <row r="43" spans="2:13" x14ac:dyDescent="0.2">
      <c r="B43" s="926"/>
      <c r="C43" s="187" t="s">
        <v>68</v>
      </c>
      <c r="D43" s="260"/>
      <c r="E43" s="261"/>
      <c r="F43" s="262"/>
      <c r="G43" s="167"/>
      <c r="H43" s="261"/>
      <c r="I43" s="165"/>
      <c r="J43" s="165"/>
      <c r="K43" s="261"/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/>
      <c r="K44" s="271">
        <v>4000</v>
      </c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13001.96</v>
      </c>
      <c r="E48" s="267">
        <v>8359.6499999999978</v>
      </c>
      <c r="F48" s="268">
        <v>4642.3100000000004</v>
      </c>
      <c r="G48" s="183"/>
      <c r="H48" s="267"/>
      <c r="I48" s="181"/>
      <c r="J48" s="181">
        <v>90</v>
      </c>
      <c r="K48" s="267">
        <v>700</v>
      </c>
      <c r="L48" s="181"/>
      <c r="M48" s="184"/>
    </row>
    <row r="49" spans="2:13" x14ac:dyDescent="0.2">
      <c r="B49" s="924"/>
      <c r="C49" s="180" t="s">
        <v>51</v>
      </c>
      <c r="D49" s="266"/>
      <c r="E49" s="267"/>
      <c r="F49" s="268"/>
      <c r="G49" s="183"/>
      <c r="H49" s="267"/>
      <c r="I49" s="181"/>
      <c r="J49" s="181"/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>
        <v>8</v>
      </c>
      <c r="J50" s="181"/>
      <c r="K50" s="267"/>
      <c r="L50" s="181"/>
      <c r="M50" s="184"/>
    </row>
    <row r="51" spans="2:13" x14ac:dyDescent="0.2">
      <c r="B51" s="924"/>
      <c r="C51" s="180" t="s">
        <v>73</v>
      </c>
      <c r="D51" s="266">
        <v>9600</v>
      </c>
      <c r="E51" s="267"/>
      <c r="F51" s="268">
        <v>9600</v>
      </c>
      <c r="G51" s="183"/>
      <c r="H51" s="267"/>
      <c r="I51" s="181"/>
      <c r="J51" s="181"/>
      <c r="K51" s="267">
        <v>2000</v>
      </c>
      <c r="L51" s="181"/>
      <c r="M51" s="184"/>
    </row>
    <row r="52" spans="2:13" x14ac:dyDescent="0.2">
      <c r="B52" s="926"/>
      <c r="C52" s="187" t="s">
        <v>48</v>
      </c>
      <c r="D52" s="260">
        <v>5425</v>
      </c>
      <c r="E52" s="261"/>
      <c r="F52" s="262">
        <v>5425</v>
      </c>
      <c r="G52" s="167"/>
      <c r="H52" s="261"/>
      <c r="I52" s="165"/>
      <c r="J52" s="165"/>
      <c r="K52" s="261">
        <v>1750</v>
      </c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1.6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290077</v>
      </c>
      <c r="E54" s="267">
        <v>147577</v>
      </c>
      <c r="F54" s="268">
        <v>142500</v>
      </c>
      <c r="G54" s="183"/>
      <c r="H54" s="267"/>
      <c r="I54" s="181"/>
      <c r="J54" s="181">
        <v>1250</v>
      </c>
      <c r="K54" s="267">
        <v>25000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614941.69999999995</v>
      </c>
      <c r="E55" s="267">
        <v>157370.20000000001</v>
      </c>
      <c r="F55" s="268">
        <v>457571.49999999994</v>
      </c>
      <c r="G55" s="183"/>
      <c r="H55" s="267"/>
      <c r="I55" s="181">
        <v>2580</v>
      </c>
      <c r="J55" s="181">
        <v>37</v>
      </c>
      <c r="K55" s="267">
        <v>75075.75</v>
      </c>
      <c r="L55" s="181"/>
      <c r="M55" s="184">
        <v>0.1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>
        <v>2</v>
      </c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18000</v>
      </c>
      <c r="E58" s="278">
        <v>18000</v>
      </c>
      <c r="F58" s="279"/>
      <c r="G58" s="203"/>
      <c r="H58" s="278"/>
      <c r="I58" s="201"/>
      <c r="J58" s="201">
        <v>20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>
        <v>1.3</v>
      </c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>
        <v>21000</v>
      </c>
      <c r="E61" s="274"/>
      <c r="F61" s="275">
        <v>21000</v>
      </c>
      <c r="G61" s="178"/>
      <c r="H61" s="274"/>
      <c r="I61" s="176"/>
      <c r="J61" s="176"/>
      <c r="K61" s="274">
        <v>3600</v>
      </c>
      <c r="L61" s="176"/>
      <c r="M61" s="179"/>
    </row>
    <row r="62" spans="2:13" x14ac:dyDescent="0.2">
      <c r="B62" s="922"/>
      <c r="C62" s="281" t="s">
        <v>73</v>
      </c>
      <c r="D62" s="260">
        <v>9000</v>
      </c>
      <c r="E62" s="261"/>
      <c r="F62" s="262">
        <v>9000</v>
      </c>
      <c r="G62" s="167"/>
      <c r="H62" s="261"/>
      <c r="I62" s="165"/>
      <c r="J62" s="165"/>
      <c r="K62" s="261">
        <v>200</v>
      </c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>
        <v>0.5</v>
      </c>
      <c r="K63" s="274"/>
      <c r="L63" s="176"/>
      <c r="M63" s="179"/>
    </row>
    <row r="64" spans="2:13" x14ac:dyDescent="0.2">
      <c r="B64" s="924"/>
      <c r="C64" s="180" t="s">
        <v>65</v>
      </c>
      <c r="D64" s="266">
        <v>2786.55</v>
      </c>
      <c r="E64" s="267">
        <v>2786.55</v>
      </c>
      <c r="F64" s="268"/>
      <c r="G64" s="183"/>
      <c r="H64" s="267"/>
      <c r="I64" s="181"/>
      <c r="J64" s="181">
        <v>30</v>
      </c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/>
      <c r="K65" s="261"/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/>
      <c r="E66" s="274"/>
      <c r="F66" s="275"/>
      <c r="G66" s="178"/>
      <c r="H66" s="274"/>
      <c r="I66" s="176"/>
      <c r="J66" s="176"/>
      <c r="K66" s="274"/>
      <c r="L66" s="176"/>
      <c r="M66" s="179"/>
    </row>
    <row r="67" spans="2:13" ht="11.25" customHeight="1" x14ac:dyDescent="0.2">
      <c r="B67" s="924"/>
      <c r="C67" s="180" t="s">
        <v>51</v>
      </c>
      <c r="D67" s="266">
        <v>432000</v>
      </c>
      <c r="E67" s="267"/>
      <c r="F67" s="268">
        <v>432000</v>
      </c>
      <c r="G67" s="183"/>
      <c r="H67" s="267"/>
      <c r="I67" s="181"/>
      <c r="J67" s="181"/>
      <c r="K67" s="267">
        <v>63600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2265757.0000000005</v>
      </c>
      <c r="E68" s="267"/>
      <c r="F68" s="268">
        <v>2265757.0000000005</v>
      </c>
      <c r="G68" s="183"/>
      <c r="H68" s="267"/>
      <c r="I68" s="181"/>
      <c r="J68" s="181">
        <v>20</v>
      </c>
      <c r="K68" s="267">
        <v>316600</v>
      </c>
      <c r="L68" s="181"/>
      <c r="M68" s="184"/>
    </row>
    <row r="69" spans="2:13" x14ac:dyDescent="0.2">
      <c r="B69" s="925"/>
      <c r="C69" s="231" t="s">
        <v>48</v>
      </c>
      <c r="D69" s="282">
        <v>294118.5</v>
      </c>
      <c r="E69" s="283"/>
      <c r="F69" s="284">
        <v>294118.5</v>
      </c>
      <c r="G69" s="234"/>
      <c r="H69" s="283"/>
      <c r="I69" s="232"/>
      <c r="J69" s="232"/>
      <c r="K69" s="283">
        <v>43673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/>
      <c r="E70" s="287"/>
      <c r="F70" s="288"/>
      <c r="G70" s="209"/>
      <c r="H70" s="287"/>
      <c r="I70" s="207"/>
      <c r="J70" s="207"/>
      <c r="K70" s="287"/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/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>
        <v>9000</v>
      </c>
      <c r="E73" s="287"/>
      <c r="F73" s="288">
        <v>9000</v>
      </c>
      <c r="G73" s="209"/>
      <c r="H73" s="287"/>
      <c r="I73" s="207"/>
      <c r="J73" s="207"/>
      <c r="K73" s="287">
        <v>240</v>
      </c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/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3000</v>
      </c>
      <c r="E76" s="274"/>
      <c r="F76" s="275">
        <v>3000</v>
      </c>
      <c r="G76" s="178"/>
      <c r="H76" s="274"/>
      <c r="I76" s="176"/>
      <c r="J76" s="176"/>
      <c r="K76" s="274">
        <v>200</v>
      </c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417289</v>
      </c>
      <c r="E79" s="287"/>
      <c r="F79" s="288">
        <v>417289</v>
      </c>
      <c r="G79" s="209"/>
      <c r="H79" s="287"/>
      <c r="I79" s="207"/>
      <c r="J79" s="207"/>
      <c r="K79" s="287">
        <v>127739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>
        <v>5425</v>
      </c>
      <c r="E81" s="287"/>
      <c r="F81" s="288">
        <v>5425</v>
      </c>
      <c r="G81" s="209"/>
      <c r="H81" s="287"/>
      <c r="I81" s="207"/>
      <c r="J81" s="207"/>
      <c r="K81" s="287">
        <v>1750</v>
      </c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981203</v>
      </c>
      <c r="E83" s="267">
        <v>981203</v>
      </c>
      <c r="F83" s="268"/>
      <c r="G83" s="183"/>
      <c r="H83" s="267"/>
      <c r="I83" s="181"/>
      <c r="J83" s="181">
        <v>4700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3977261.5</v>
      </c>
      <c r="E84" s="267">
        <v>2037340</v>
      </c>
      <c r="F84" s="268">
        <v>1939921.5</v>
      </c>
      <c r="G84" s="183"/>
      <c r="H84" s="267"/>
      <c r="I84" s="181"/>
      <c r="J84" s="181">
        <v>5992.1769999999997</v>
      </c>
      <c r="K84" s="267">
        <v>419427</v>
      </c>
      <c r="L84" s="181"/>
      <c r="M84" s="184"/>
    </row>
    <row r="85" spans="2:13" x14ac:dyDescent="0.2">
      <c r="B85" s="924"/>
      <c r="C85" s="180" t="s">
        <v>66</v>
      </c>
      <c r="D85" s="266">
        <v>2812393.5</v>
      </c>
      <c r="E85" s="267">
        <v>291600</v>
      </c>
      <c r="F85" s="268">
        <v>2520793.5</v>
      </c>
      <c r="G85" s="183"/>
      <c r="H85" s="267"/>
      <c r="I85" s="181"/>
      <c r="J85" s="181">
        <v>1430</v>
      </c>
      <c r="K85" s="267">
        <v>481702</v>
      </c>
      <c r="L85" s="181"/>
      <c r="M85" s="184"/>
    </row>
    <row r="86" spans="2:13" x14ac:dyDescent="0.2">
      <c r="B86" s="924"/>
      <c r="C86" s="180" t="s">
        <v>73</v>
      </c>
      <c r="D86" s="266">
        <v>911000</v>
      </c>
      <c r="E86" s="267">
        <v>875000</v>
      </c>
      <c r="F86" s="268">
        <v>36000</v>
      </c>
      <c r="G86" s="183"/>
      <c r="H86" s="267"/>
      <c r="I86" s="181"/>
      <c r="J86" s="181">
        <v>2500</v>
      </c>
      <c r="K86" s="267">
        <v>5000</v>
      </c>
      <c r="L86" s="181"/>
      <c r="M86" s="184"/>
    </row>
    <row r="87" spans="2:13" x14ac:dyDescent="0.2">
      <c r="B87" s="924"/>
      <c r="C87" s="180" t="s">
        <v>48</v>
      </c>
      <c r="D87" s="266">
        <v>12917915.49</v>
      </c>
      <c r="E87" s="267">
        <v>1709614.6899999995</v>
      </c>
      <c r="F87" s="268">
        <v>11208300.800000001</v>
      </c>
      <c r="G87" s="183"/>
      <c r="H87" s="267"/>
      <c r="I87" s="181"/>
      <c r="J87" s="181">
        <v>11973.4</v>
      </c>
      <c r="K87" s="267">
        <v>1775516</v>
      </c>
      <c r="L87" s="181"/>
      <c r="M87" s="184"/>
    </row>
    <row r="88" spans="2:13" x14ac:dyDescent="0.2">
      <c r="B88" s="924"/>
      <c r="C88" s="180" t="s">
        <v>69</v>
      </c>
      <c r="D88" s="266">
        <v>290000</v>
      </c>
      <c r="E88" s="267"/>
      <c r="F88" s="268">
        <v>290000</v>
      </c>
      <c r="G88" s="183"/>
      <c r="H88" s="267"/>
      <c r="I88" s="181"/>
      <c r="J88" s="181"/>
      <c r="K88" s="267">
        <v>60000</v>
      </c>
      <c r="L88" s="181"/>
      <c r="M88" s="184"/>
    </row>
    <row r="89" spans="2:13" x14ac:dyDescent="0.2">
      <c r="B89" s="925"/>
      <c r="C89" s="231" t="s">
        <v>68</v>
      </c>
      <c r="D89" s="282">
        <v>7263608.3500000006</v>
      </c>
      <c r="E89" s="283"/>
      <c r="F89" s="284">
        <v>7263608.3500000006</v>
      </c>
      <c r="G89" s="234"/>
      <c r="H89" s="283"/>
      <c r="I89" s="232"/>
      <c r="J89" s="232"/>
      <c r="K89" s="283">
        <v>1059658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>
        <v>4175584.0000000005</v>
      </c>
      <c r="E90" s="287"/>
      <c r="F90" s="288">
        <v>4175584.0000000005</v>
      </c>
      <c r="G90" s="209"/>
      <c r="H90" s="287"/>
      <c r="I90" s="207"/>
      <c r="J90" s="207"/>
      <c r="K90" s="287">
        <v>514949.99999999988</v>
      </c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/>
      <c r="E94" s="287"/>
      <c r="F94" s="288"/>
      <c r="G94" s="209"/>
      <c r="H94" s="287"/>
      <c r="I94" s="207"/>
      <c r="J94" s="207"/>
      <c r="K94" s="287"/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>
        <v>62557.599999999999</v>
      </c>
      <c r="E95" s="274"/>
      <c r="F95" s="275">
        <v>62557.599999999999</v>
      </c>
      <c r="G95" s="178"/>
      <c r="H95" s="274"/>
      <c r="I95" s="176"/>
      <c r="J95" s="176"/>
      <c r="K95" s="274">
        <v>11170.999999999996</v>
      </c>
      <c r="L95" s="176"/>
      <c r="M95" s="179"/>
    </row>
    <row r="96" spans="2:13" ht="11.25" customHeight="1" x14ac:dyDescent="0.2">
      <c r="B96" s="924"/>
      <c r="C96" s="180" t="s">
        <v>66</v>
      </c>
      <c r="D96" s="266">
        <v>7345.5</v>
      </c>
      <c r="E96" s="267"/>
      <c r="F96" s="268">
        <v>7345.5</v>
      </c>
      <c r="G96" s="183"/>
      <c r="H96" s="267"/>
      <c r="I96" s="181"/>
      <c r="J96" s="181"/>
      <c r="K96" s="267">
        <v>1245</v>
      </c>
      <c r="L96" s="181"/>
      <c r="M96" s="184"/>
    </row>
    <row r="97" spans="2:13" ht="11.25" customHeight="1" x14ac:dyDescent="0.2">
      <c r="B97" s="924"/>
      <c r="C97" s="180" t="s">
        <v>48</v>
      </c>
      <c r="D97" s="266">
        <v>5425</v>
      </c>
      <c r="E97" s="267"/>
      <c r="F97" s="268">
        <v>5425</v>
      </c>
      <c r="G97" s="183"/>
      <c r="H97" s="267"/>
      <c r="I97" s="181"/>
      <c r="J97" s="181"/>
      <c r="K97" s="267">
        <v>1750</v>
      </c>
      <c r="L97" s="181"/>
      <c r="M97" s="184"/>
    </row>
    <row r="98" spans="2:13" x14ac:dyDescent="0.2">
      <c r="B98" s="925"/>
      <c r="C98" s="231" t="s">
        <v>69</v>
      </c>
      <c r="D98" s="282">
        <v>8641</v>
      </c>
      <c r="E98" s="283"/>
      <c r="F98" s="284">
        <v>8641</v>
      </c>
      <c r="G98" s="234"/>
      <c r="H98" s="283"/>
      <c r="I98" s="232"/>
      <c r="J98" s="232"/>
      <c r="K98" s="283">
        <v>1543</v>
      </c>
      <c r="L98" s="232"/>
      <c r="M98" s="235"/>
    </row>
    <row r="99" spans="2:13" x14ac:dyDescent="0.2">
      <c r="B99" s="205" t="s">
        <v>87</v>
      </c>
      <c r="C99" s="285" t="s">
        <v>56</v>
      </c>
      <c r="D99" s="286">
        <v>1858500</v>
      </c>
      <c r="E99" s="287">
        <v>598500</v>
      </c>
      <c r="F99" s="288">
        <v>1260000</v>
      </c>
      <c r="G99" s="209"/>
      <c r="H99" s="287"/>
      <c r="I99" s="207"/>
      <c r="J99" s="207">
        <v>1730</v>
      </c>
      <c r="K99" s="287">
        <v>90000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/>
      <c r="E100" s="287"/>
      <c r="F100" s="288"/>
      <c r="G100" s="209"/>
      <c r="H100" s="287"/>
      <c r="I100" s="207"/>
      <c r="J100" s="207"/>
      <c r="K100" s="287"/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>
        <v>94520</v>
      </c>
      <c r="E102" s="274">
        <v>94520</v>
      </c>
      <c r="F102" s="275"/>
      <c r="G102" s="178"/>
      <c r="H102" s="274"/>
      <c r="I102" s="176"/>
      <c r="J102" s="176">
        <v>278</v>
      </c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3567305</v>
      </c>
      <c r="E103" s="267">
        <v>3567305</v>
      </c>
      <c r="F103" s="268"/>
      <c r="G103" s="183"/>
      <c r="H103" s="267"/>
      <c r="I103" s="181"/>
      <c r="J103" s="181">
        <v>14100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4641900</v>
      </c>
      <c r="E104" s="267"/>
      <c r="F104" s="268">
        <v>4641900</v>
      </c>
      <c r="G104" s="183"/>
      <c r="H104" s="267"/>
      <c r="I104" s="181"/>
      <c r="J104" s="181"/>
      <c r="K104" s="267">
        <v>1123000</v>
      </c>
      <c r="L104" s="181"/>
      <c r="M104" s="184"/>
    </row>
    <row r="105" spans="2:13" x14ac:dyDescent="0.2">
      <c r="B105" s="924"/>
      <c r="C105" s="180" t="s">
        <v>66</v>
      </c>
      <c r="D105" s="266">
        <v>24748953.419999998</v>
      </c>
      <c r="E105" s="267">
        <v>1919157</v>
      </c>
      <c r="F105" s="268">
        <v>22829796.419999998</v>
      </c>
      <c r="G105" s="183"/>
      <c r="H105" s="267"/>
      <c r="I105" s="181"/>
      <c r="J105" s="181">
        <v>8070</v>
      </c>
      <c r="K105" s="267">
        <v>5948979</v>
      </c>
      <c r="L105" s="181"/>
      <c r="M105" s="184"/>
    </row>
    <row r="106" spans="2:13" x14ac:dyDescent="0.2">
      <c r="B106" s="924"/>
      <c r="C106" s="180" t="s">
        <v>73</v>
      </c>
      <c r="D106" s="266">
        <v>2209140</v>
      </c>
      <c r="E106" s="267">
        <v>1500000</v>
      </c>
      <c r="F106" s="268">
        <v>709140</v>
      </c>
      <c r="G106" s="183"/>
      <c r="H106" s="267"/>
      <c r="I106" s="181"/>
      <c r="J106" s="181">
        <v>4500</v>
      </c>
      <c r="K106" s="267">
        <v>277500</v>
      </c>
      <c r="L106" s="181"/>
      <c r="M106" s="184"/>
    </row>
    <row r="107" spans="2:13" x14ac:dyDescent="0.2">
      <c r="B107" s="924"/>
      <c r="C107" s="180" t="s">
        <v>48</v>
      </c>
      <c r="D107" s="266">
        <v>26136804.780000001</v>
      </c>
      <c r="E107" s="267">
        <v>6121256.3900000006</v>
      </c>
      <c r="F107" s="268">
        <v>20015548.390000001</v>
      </c>
      <c r="G107" s="183"/>
      <c r="H107" s="267"/>
      <c r="I107" s="181"/>
      <c r="J107" s="181">
        <v>39931.421999999999</v>
      </c>
      <c r="K107" s="267">
        <v>4059565</v>
      </c>
      <c r="L107" s="181"/>
      <c r="M107" s="184"/>
    </row>
    <row r="108" spans="2:13" x14ac:dyDescent="0.2">
      <c r="B108" s="924"/>
      <c r="C108" s="180" t="s">
        <v>69</v>
      </c>
      <c r="D108" s="266">
        <v>8491944.5599999987</v>
      </c>
      <c r="E108" s="267"/>
      <c r="F108" s="268">
        <v>8491944.5599999987</v>
      </c>
      <c r="G108" s="183"/>
      <c r="H108" s="267"/>
      <c r="I108" s="181"/>
      <c r="J108" s="181"/>
      <c r="K108" s="267">
        <v>1872472</v>
      </c>
      <c r="L108" s="181"/>
      <c r="M108" s="184"/>
    </row>
    <row r="109" spans="2:13" x14ac:dyDescent="0.2">
      <c r="B109" s="925"/>
      <c r="C109" s="231" t="s">
        <v>68</v>
      </c>
      <c r="D109" s="282">
        <v>8763911.8599999994</v>
      </c>
      <c r="E109" s="283"/>
      <c r="F109" s="284">
        <v>8763911.8599999994</v>
      </c>
      <c r="G109" s="234"/>
      <c r="H109" s="283"/>
      <c r="I109" s="232"/>
      <c r="J109" s="232"/>
      <c r="K109" s="283">
        <v>2288635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>
        <v>4806</v>
      </c>
      <c r="E111" s="274"/>
      <c r="F111" s="275">
        <v>4806</v>
      </c>
      <c r="G111" s="178"/>
      <c r="H111" s="274"/>
      <c r="I111" s="176"/>
      <c r="J111" s="176"/>
      <c r="K111" s="274">
        <v>3000</v>
      </c>
      <c r="L111" s="176"/>
      <c r="M111" s="179"/>
    </row>
    <row r="112" spans="2:13" x14ac:dyDescent="0.2">
      <c r="B112" s="922"/>
      <c r="C112" s="281" t="s">
        <v>48</v>
      </c>
      <c r="D112" s="260"/>
      <c r="E112" s="261"/>
      <c r="F112" s="262"/>
      <c r="G112" s="167"/>
      <c r="H112" s="261"/>
      <c r="I112" s="165"/>
      <c r="J112" s="165"/>
      <c r="K112" s="261"/>
      <c r="L112" s="165"/>
      <c r="M112" s="163"/>
    </row>
    <row r="113" spans="2:13" x14ac:dyDescent="0.2">
      <c r="B113" s="923" t="s">
        <v>95</v>
      </c>
      <c r="C113" s="174" t="s">
        <v>51</v>
      </c>
      <c r="D113" s="273"/>
      <c r="E113" s="274"/>
      <c r="F113" s="275"/>
      <c r="G113" s="178"/>
      <c r="H113" s="274"/>
      <c r="I113" s="176"/>
      <c r="J113" s="176"/>
      <c r="K113" s="274"/>
      <c r="L113" s="176"/>
      <c r="M113" s="179"/>
    </row>
    <row r="114" spans="2:13" x14ac:dyDescent="0.2">
      <c r="B114" s="924"/>
      <c r="C114" s="180" t="s">
        <v>48</v>
      </c>
      <c r="D114" s="266">
        <v>5907212.5800000001</v>
      </c>
      <c r="E114" s="267"/>
      <c r="F114" s="268">
        <v>5907212.5800000001</v>
      </c>
      <c r="G114" s="183"/>
      <c r="H114" s="267"/>
      <c r="I114" s="181"/>
      <c r="J114" s="181"/>
      <c r="K114" s="267">
        <v>326243</v>
      </c>
      <c r="L114" s="181"/>
      <c r="M114" s="184"/>
    </row>
    <row r="115" spans="2:13" x14ac:dyDescent="0.2">
      <c r="B115" s="925"/>
      <c r="C115" s="231" t="s">
        <v>69</v>
      </c>
      <c r="D115" s="282">
        <v>88435182.739999995</v>
      </c>
      <c r="E115" s="283"/>
      <c r="F115" s="284">
        <v>88435182.739999995</v>
      </c>
      <c r="G115" s="234"/>
      <c r="H115" s="283"/>
      <c r="I115" s="232"/>
      <c r="J115" s="232"/>
      <c r="K115" s="283">
        <v>5969779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/>
      <c r="E116" s="287"/>
      <c r="F116" s="288"/>
      <c r="G116" s="209"/>
      <c r="H116" s="287"/>
      <c r="I116" s="207"/>
      <c r="J116" s="207"/>
      <c r="K116" s="287"/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>
        <v>286000</v>
      </c>
      <c r="E120" s="267"/>
      <c r="F120" s="268">
        <v>286000</v>
      </c>
      <c r="G120" s="183"/>
      <c r="H120" s="267"/>
      <c r="I120" s="181"/>
      <c r="J120" s="181"/>
      <c r="K120" s="267">
        <v>70000</v>
      </c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/>
      <c r="E122" s="274"/>
      <c r="F122" s="275"/>
      <c r="G122" s="178"/>
      <c r="H122" s="274"/>
      <c r="I122" s="176"/>
      <c r="J122" s="176"/>
      <c r="K122" s="274"/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647429.79999999993</v>
      </c>
      <c r="E125" s="287">
        <v>241199.99999999994</v>
      </c>
      <c r="F125" s="288">
        <v>406229.8</v>
      </c>
      <c r="G125" s="209"/>
      <c r="H125" s="287"/>
      <c r="I125" s="207"/>
      <c r="J125" s="207">
        <v>654</v>
      </c>
      <c r="K125" s="287">
        <v>34154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29820733.5</v>
      </c>
      <c r="E126" s="274">
        <v>2642324</v>
      </c>
      <c r="F126" s="275">
        <v>27178409.5</v>
      </c>
      <c r="G126" s="178"/>
      <c r="H126" s="274"/>
      <c r="I126" s="176">
        <v>2334.6999999999998</v>
      </c>
      <c r="J126" s="176">
        <v>416.3</v>
      </c>
      <c r="K126" s="274">
        <v>3614595.8800000004</v>
      </c>
      <c r="L126" s="176"/>
      <c r="M126" s="179">
        <v>0.35499999999999998</v>
      </c>
    </row>
    <row r="127" spans="2:13" ht="11.25" customHeight="1" x14ac:dyDescent="0.2">
      <c r="B127" s="924"/>
      <c r="C127" s="180" t="s">
        <v>57</v>
      </c>
      <c r="D127" s="266">
        <v>518685</v>
      </c>
      <c r="E127" s="267"/>
      <c r="F127" s="268">
        <v>518685</v>
      </c>
      <c r="G127" s="183"/>
      <c r="H127" s="267"/>
      <c r="I127" s="181"/>
      <c r="J127" s="181"/>
      <c r="K127" s="267">
        <v>64835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926280</v>
      </c>
      <c r="E128" s="267">
        <v>42600</v>
      </c>
      <c r="F128" s="268">
        <v>883680</v>
      </c>
      <c r="G128" s="183"/>
      <c r="H128" s="267"/>
      <c r="I128" s="181"/>
      <c r="J128" s="181">
        <v>50</v>
      </c>
      <c r="K128" s="267">
        <v>112000</v>
      </c>
      <c r="L128" s="181"/>
      <c r="M128" s="184"/>
    </row>
    <row r="129" spans="2:13" x14ac:dyDescent="0.2">
      <c r="B129" s="924"/>
      <c r="C129" s="180" t="s">
        <v>59</v>
      </c>
      <c r="D129" s="266">
        <v>3594186</v>
      </c>
      <c r="E129" s="267"/>
      <c r="F129" s="268">
        <v>3594186</v>
      </c>
      <c r="G129" s="183"/>
      <c r="H129" s="267"/>
      <c r="I129" s="181"/>
      <c r="J129" s="181"/>
      <c r="K129" s="267">
        <v>541000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>
        <v>105000</v>
      </c>
      <c r="E131" s="283"/>
      <c r="F131" s="284">
        <v>105000</v>
      </c>
      <c r="G131" s="234"/>
      <c r="H131" s="283"/>
      <c r="I131" s="232"/>
      <c r="J131" s="232"/>
      <c r="K131" s="283">
        <v>15000</v>
      </c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>
        <v>6</v>
      </c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>
        <v>2890</v>
      </c>
      <c r="E133" s="287"/>
      <c r="F133" s="288">
        <v>2890</v>
      </c>
      <c r="G133" s="209"/>
      <c r="H133" s="300"/>
      <c r="I133" s="301"/>
      <c r="J133" s="301"/>
      <c r="K133" s="300">
        <v>922</v>
      </c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316592356.03000402</v>
      </c>
      <c r="E134" s="303">
        <v>28645534.570000052</v>
      </c>
      <c r="F134" s="304">
        <v>287946821.46000397</v>
      </c>
      <c r="G134" s="305">
        <v>362727.79</v>
      </c>
      <c r="H134" s="306"/>
      <c r="I134" s="307">
        <v>6423.2199999999993</v>
      </c>
      <c r="J134" s="307">
        <v>143411.51699999999</v>
      </c>
      <c r="K134" s="303">
        <v>61157103.980000004</v>
      </c>
      <c r="L134" s="308"/>
      <c r="M134" s="309">
        <v>32.027000000000001</v>
      </c>
    </row>
    <row r="135" spans="2:13" ht="14.25" thickTop="1" thickBot="1" x14ac:dyDescent="0.25">
      <c r="B135" s="919" t="s">
        <v>101</v>
      </c>
      <c r="C135" s="920"/>
      <c r="D135" s="310">
        <v>455300650.28000396</v>
      </c>
      <c r="E135" s="311">
        <v>30065789.720000088</v>
      </c>
      <c r="F135" s="312">
        <v>425234860.56000388</v>
      </c>
      <c r="G135" s="313">
        <v>362727.79</v>
      </c>
      <c r="H135" s="314"/>
      <c r="I135" s="315">
        <v>9123.2199999999993</v>
      </c>
      <c r="J135" s="315">
        <v>370547.21299999999</v>
      </c>
      <c r="K135" s="311">
        <v>298836557.03000003</v>
      </c>
      <c r="L135" s="316"/>
      <c r="M135" s="317">
        <v>48.053999999999995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141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5050000</v>
      </c>
      <c r="E6" s="261">
        <v>350000</v>
      </c>
      <c r="F6" s="262">
        <v>4700000</v>
      </c>
      <c r="G6" s="167">
        <v>45000</v>
      </c>
      <c r="H6" s="261"/>
      <c r="I6" s="165"/>
      <c r="J6" s="165"/>
      <c r="K6" s="261">
        <v>200000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8800</v>
      </c>
      <c r="E8" s="267"/>
      <c r="F8" s="268">
        <v>8800</v>
      </c>
      <c r="G8" s="183"/>
      <c r="H8" s="267"/>
      <c r="I8" s="181"/>
      <c r="J8" s="181"/>
      <c r="K8" s="267">
        <v>800</v>
      </c>
      <c r="L8" s="181"/>
      <c r="M8" s="184"/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30600</v>
      </c>
      <c r="E10" s="264"/>
      <c r="F10" s="265">
        <v>30600</v>
      </c>
      <c r="G10" s="172">
        <v>56.3</v>
      </c>
      <c r="H10" s="264"/>
      <c r="I10" s="170">
        <v>566.6</v>
      </c>
      <c r="J10" s="170">
        <v>135.02199999999999</v>
      </c>
      <c r="K10" s="264">
        <v>15300</v>
      </c>
      <c r="L10" s="170"/>
      <c r="M10" s="173">
        <v>0.246</v>
      </c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/>
      <c r="J11" s="181">
        <v>545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/>
      <c r="H12" s="267"/>
      <c r="I12" s="181">
        <v>40</v>
      </c>
      <c r="J12" s="181">
        <v>140</v>
      </c>
      <c r="K12" s="267">
        <v>12000</v>
      </c>
      <c r="L12" s="181"/>
      <c r="M12" s="184"/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65</v>
      </c>
      <c r="J13" s="181">
        <v>3</v>
      </c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>
        <v>70</v>
      </c>
      <c r="H14" s="267"/>
      <c r="I14" s="181">
        <v>134</v>
      </c>
      <c r="J14" s="181">
        <v>9</v>
      </c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>
        <v>735</v>
      </c>
      <c r="H16" s="264"/>
      <c r="I16" s="170">
        <v>1222.5</v>
      </c>
      <c r="J16" s="170">
        <v>1294.3429999999998</v>
      </c>
      <c r="K16" s="264">
        <v>699</v>
      </c>
      <c r="L16" s="170"/>
      <c r="M16" s="173">
        <v>5.56</v>
      </c>
    </row>
    <row r="17" spans="2:13" ht="11.25" customHeight="1" x14ac:dyDescent="0.2">
      <c r="B17" s="924"/>
      <c r="C17" s="180" t="s">
        <v>57</v>
      </c>
      <c r="D17" s="266">
        <v>10231.42</v>
      </c>
      <c r="E17" s="267">
        <v>10231.42</v>
      </c>
      <c r="F17" s="268"/>
      <c r="G17" s="183"/>
      <c r="H17" s="267"/>
      <c r="I17" s="181"/>
      <c r="J17" s="181">
        <v>580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/>
      <c r="J18" s="181">
        <v>24</v>
      </c>
      <c r="K18" s="267"/>
      <c r="L18" s="181"/>
      <c r="M18" s="184">
        <v>0.39200000000000002</v>
      </c>
    </row>
    <row r="19" spans="2:13" x14ac:dyDescent="0.2">
      <c r="B19" s="924"/>
      <c r="C19" s="180" t="s">
        <v>59</v>
      </c>
      <c r="D19" s="266">
        <v>16500</v>
      </c>
      <c r="E19" s="267"/>
      <c r="F19" s="268">
        <v>16500</v>
      </c>
      <c r="G19" s="183"/>
      <c r="H19" s="267"/>
      <c r="I19" s="181"/>
      <c r="J19" s="181">
        <v>25</v>
      </c>
      <c r="K19" s="267">
        <v>2267</v>
      </c>
      <c r="L19" s="181"/>
      <c r="M19" s="184"/>
    </row>
    <row r="20" spans="2:13" x14ac:dyDescent="0.2">
      <c r="B20" s="924"/>
      <c r="C20" s="180" t="s">
        <v>60</v>
      </c>
      <c r="D20" s="266">
        <v>1400</v>
      </c>
      <c r="E20" s="267">
        <v>1400</v>
      </c>
      <c r="F20" s="268"/>
      <c r="G20" s="183">
        <v>70</v>
      </c>
      <c r="H20" s="267"/>
      <c r="I20" s="181">
        <v>85.1</v>
      </c>
      <c r="J20" s="181">
        <v>120</v>
      </c>
      <c r="K20" s="267"/>
      <c r="L20" s="181"/>
      <c r="M20" s="184">
        <v>0.25</v>
      </c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>
        <v>250</v>
      </c>
      <c r="J21" s="181">
        <v>350</v>
      </c>
      <c r="K21" s="267"/>
      <c r="L21" s="181"/>
      <c r="M21" s="184"/>
    </row>
    <row r="22" spans="2:13" x14ac:dyDescent="0.2">
      <c r="B22" s="924"/>
      <c r="C22" s="180" t="s">
        <v>50</v>
      </c>
      <c r="D22" s="266">
        <v>20000</v>
      </c>
      <c r="E22" s="267"/>
      <c r="F22" s="268">
        <v>20000</v>
      </c>
      <c r="G22" s="183">
        <v>190</v>
      </c>
      <c r="H22" s="267"/>
      <c r="I22" s="181">
        <v>290</v>
      </c>
      <c r="J22" s="181">
        <v>114</v>
      </c>
      <c r="K22" s="267">
        <v>33500</v>
      </c>
      <c r="L22" s="181"/>
      <c r="M22" s="184">
        <v>4.0750000000000002</v>
      </c>
    </row>
    <row r="23" spans="2:13" x14ac:dyDescent="0.2">
      <c r="B23" s="924"/>
      <c r="C23" s="180" t="s">
        <v>63</v>
      </c>
      <c r="D23" s="266"/>
      <c r="E23" s="267"/>
      <c r="F23" s="268"/>
      <c r="G23" s="183"/>
      <c r="H23" s="267"/>
      <c r="I23" s="181">
        <v>322</v>
      </c>
      <c r="J23" s="181">
        <v>197.256</v>
      </c>
      <c r="K23" s="267">
        <v>39000</v>
      </c>
      <c r="L23" s="181"/>
      <c r="M23" s="184">
        <v>40</v>
      </c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>
        <v>16</v>
      </c>
      <c r="J24" s="181">
        <v>0.7</v>
      </c>
      <c r="K24" s="267">
        <v>10920</v>
      </c>
      <c r="L24" s="181"/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>
        <v>410</v>
      </c>
      <c r="J25" s="181"/>
      <c r="K25" s="267">
        <v>5000</v>
      </c>
      <c r="L25" s="181"/>
      <c r="M25" s="184"/>
    </row>
    <row r="26" spans="2:13" x14ac:dyDescent="0.2">
      <c r="B26" s="924"/>
      <c r="C26" s="180" t="s">
        <v>51</v>
      </c>
      <c r="D26" s="266">
        <v>17000</v>
      </c>
      <c r="E26" s="267"/>
      <c r="F26" s="268">
        <v>17000</v>
      </c>
      <c r="G26" s="183"/>
      <c r="H26" s="267"/>
      <c r="I26" s="181">
        <v>4000</v>
      </c>
      <c r="J26" s="181"/>
      <c r="K26" s="267">
        <v>38875</v>
      </c>
      <c r="L26" s="181"/>
      <c r="M26" s="184"/>
    </row>
    <row r="27" spans="2:13" x14ac:dyDescent="0.2">
      <c r="B27" s="926"/>
      <c r="C27" s="187" t="s">
        <v>48</v>
      </c>
      <c r="D27" s="260">
        <v>2000</v>
      </c>
      <c r="E27" s="261"/>
      <c r="F27" s="262">
        <v>2000</v>
      </c>
      <c r="G27" s="167"/>
      <c r="H27" s="261"/>
      <c r="I27" s="165"/>
      <c r="J27" s="165"/>
      <c r="K27" s="261">
        <v>1000</v>
      </c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/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26597138.150000002</v>
      </c>
      <c r="E29" s="264">
        <v>2075195.3900000043</v>
      </c>
      <c r="F29" s="265">
        <v>24521942.759999998</v>
      </c>
      <c r="G29" s="172">
        <v>118609</v>
      </c>
      <c r="H29" s="264"/>
      <c r="I29" s="170"/>
      <c r="J29" s="170">
        <v>14820.22</v>
      </c>
      <c r="K29" s="264">
        <v>10816643</v>
      </c>
      <c r="L29" s="170"/>
      <c r="M29" s="173"/>
    </row>
    <row r="30" spans="2:13" ht="11.25" customHeight="1" x14ac:dyDescent="0.2">
      <c r="B30" s="924"/>
      <c r="C30" s="180" t="s">
        <v>57</v>
      </c>
      <c r="D30" s="266">
        <v>4061942.84</v>
      </c>
      <c r="E30" s="267"/>
      <c r="F30" s="268">
        <v>4061942.84</v>
      </c>
      <c r="G30" s="183"/>
      <c r="H30" s="267"/>
      <c r="I30" s="181"/>
      <c r="J30" s="181"/>
      <c r="K30" s="267">
        <v>1846000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806500</v>
      </c>
      <c r="E31" s="267">
        <v>340000</v>
      </c>
      <c r="F31" s="268">
        <v>466500</v>
      </c>
      <c r="G31" s="183"/>
      <c r="H31" s="267"/>
      <c r="I31" s="181"/>
      <c r="J31" s="181">
        <v>1350</v>
      </c>
      <c r="K31" s="267">
        <v>220900</v>
      </c>
      <c r="L31" s="181"/>
      <c r="M31" s="184"/>
    </row>
    <row r="32" spans="2:13" x14ac:dyDescent="0.2">
      <c r="B32" s="924"/>
      <c r="C32" s="180" t="s">
        <v>59</v>
      </c>
      <c r="D32" s="266">
        <v>1514340</v>
      </c>
      <c r="E32" s="267"/>
      <c r="F32" s="268">
        <v>1514340</v>
      </c>
      <c r="G32" s="183"/>
      <c r="H32" s="267"/>
      <c r="I32" s="181"/>
      <c r="J32" s="181"/>
      <c r="K32" s="267">
        <v>728100</v>
      </c>
      <c r="L32" s="181"/>
      <c r="M32" s="184"/>
    </row>
    <row r="33" spans="2:13" x14ac:dyDescent="0.2">
      <c r="B33" s="924"/>
      <c r="C33" s="180" t="s">
        <v>60</v>
      </c>
      <c r="D33" s="266">
        <v>3587534.63</v>
      </c>
      <c r="E33" s="267">
        <v>105000</v>
      </c>
      <c r="F33" s="268">
        <v>3482534.63</v>
      </c>
      <c r="G33" s="183"/>
      <c r="H33" s="267"/>
      <c r="I33" s="181">
        <v>1500</v>
      </c>
      <c r="J33" s="181"/>
      <c r="K33" s="267">
        <v>2598161</v>
      </c>
      <c r="L33" s="181"/>
      <c r="M33" s="184"/>
    </row>
    <row r="34" spans="2:13" x14ac:dyDescent="0.2">
      <c r="B34" s="924"/>
      <c r="C34" s="180" t="s">
        <v>62</v>
      </c>
      <c r="D34" s="266">
        <v>3365000</v>
      </c>
      <c r="E34" s="267"/>
      <c r="F34" s="268">
        <v>3365000</v>
      </c>
      <c r="G34" s="183"/>
      <c r="H34" s="267"/>
      <c r="I34" s="181"/>
      <c r="J34" s="181"/>
      <c r="K34" s="267">
        <v>2150000</v>
      </c>
      <c r="L34" s="181"/>
      <c r="M34" s="184"/>
    </row>
    <row r="35" spans="2:13" x14ac:dyDescent="0.2">
      <c r="B35" s="924"/>
      <c r="C35" s="180" t="s">
        <v>50</v>
      </c>
      <c r="D35" s="266">
        <v>4734000</v>
      </c>
      <c r="E35" s="267">
        <v>1613000</v>
      </c>
      <c r="F35" s="268">
        <v>3121000</v>
      </c>
      <c r="G35" s="183">
        <v>100205</v>
      </c>
      <c r="H35" s="267"/>
      <c r="I35" s="181">
        <v>170</v>
      </c>
      <c r="J35" s="181">
        <v>5160.1000000000004</v>
      </c>
      <c r="K35" s="267">
        <v>1724000</v>
      </c>
      <c r="L35" s="181"/>
      <c r="M35" s="184">
        <v>8.67</v>
      </c>
    </row>
    <row r="36" spans="2:13" x14ac:dyDescent="0.2">
      <c r="B36" s="924"/>
      <c r="C36" s="180" t="s">
        <v>63</v>
      </c>
      <c r="D36" s="266">
        <v>14060700.949999999</v>
      </c>
      <c r="E36" s="267">
        <v>1530800</v>
      </c>
      <c r="F36" s="268">
        <v>12529900.949999999</v>
      </c>
      <c r="G36" s="183"/>
      <c r="H36" s="267"/>
      <c r="I36" s="181"/>
      <c r="J36" s="181">
        <v>27310</v>
      </c>
      <c r="K36" s="267">
        <v>6655800</v>
      </c>
      <c r="L36" s="181"/>
      <c r="M36" s="184">
        <v>46.2</v>
      </c>
    </row>
    <row r="37" spans="2:13" x14ac:dyDescent="0.2">
      <c r="B37" s="924"/>
      <c r="C37" s="180" t="s">
        <v>64</v>
      </c>
      <c r="D37" s="266">
        <v>4456201.54</v>
      </c>
      <c r="E37" s="267">
        <v>688844.83000000007</v>
      </c>
      <c r="F37" s="268">
        <v>3767356.71</v>
      </c>
      <c r="G37" s="183">
        <v>41500</v>
      </c>
      <c r="H37" s="267"/>
      <c r="I37" s="181"/>
      <c r="J37" s="181">
        <v>6211.8</v>
      </c>
      <c r="K37" s="267">
        <v>2598500</v>
      </c>
      <c r="L37" s="181"/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3344000</v>
      </c>
      <c r="E39" s="267"/>
      <c r="F39" s="268">
        <v>3344000</v>
      </c>
      <c r="G39" s="183"/>
      <c r="H39" s="267"/>
      <c r="I39" s="181"/>
      <c r="J39" s="181"/>
      <c r="K39" s="267">
        <v>1844625</v>
      </c>
      <c r="L39" s="181"/>
      <c r="M39" s="184"/>
    </row>
    <row r="40" spans="2:13" x14ac:dyDescent="0.2">
      <c r="B40" s="924"/>
      <c r="C40" s="180" t="s">
        <v>66</v>
      </c>
      <c r="D40" s="266">
        <v>192000</v>
      </c>
      <c r="E40" s="267"/>
      <c r="F40" s="268">
        <v>192000</v>
      </c>
      <c r="G40" s="183"/>
      <c r="H40" s="267"/>
      <c r="I40" s="181"/>
      <c r="J40" s="181"/>
      <c r="K40" s="267">
        <v>127505</v>
      </c>
      <c r="L40" s="181"/>
      <c r="M40" s="184"/>
    </row>
    <row r="41" spans="2:13" x14ac:dyDescent="0.2">
      <c r="B41" s="924"/>
      <c r="C41" s="180" t="s">
        <v>48</v>
      </c>
      <c r="D41" s="266">
        <v>5667962.9999999991</v>
      </c>
      <c r="E41" s="267"/>
      <c r="F41" s="268">
        <v>5667962.9999999991</v>
      </c>
      <c r="G41" s="183"/>
      <c r="H41" s="267"/>
      <c r="I41" s="181"/>
      <c r="J41" s="181"/>
      <c r="K41" s="267">
        <v>2463000</v>
      </c>
      <c r="L41" s="181"/>
      <c r="M41" s="184"/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8000</v>
      </c>
      <c r="L42" s="181"/>
      <c r="M42" s="184"/>
    </row>
    <row r="43" spans="2:13" x14ac:dyDescent="0.2">
      <c r="B43" s="926"/>
      <c r="C43" s="187" t="s">
        <v>68</v>
      </c>
      <c r="D43" s="260">
        <v>30000</v>
      </c>
      <c r="E43" s="261"/>
      <c r="F43" s="262">
        <v>30000</v>
      </c>
      <c r="G43" s="167"/>
      <c r="H43" s="261"/>
      <c r="I43" s="165"/>
      <c r="J43" s="165"/>
      <c r="K43" s="261">
        <v>10000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>
        <v>2</v>
      </c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/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37866.21</v>
      </c>
      <c r="E48" s="267">
        <v>26644.32</v>
      </c>
      <c r="F48" s="268">
        <v>11221.89</v>
      </c>
      <c r="G48" s="183"/>
      <c r="H48" s="267"/>
      <c r="I48" s="181"/>
      <c r="J48" s="181">
        <v>250</v>
      </c>
      <c r="K48" s="267">
        <v>2362.5</v>
      </c>
      <c r="L48" s="181"/>
      <c r="M48" s="184"/>
    </row>
    <row r="49" spans="2:13" x14ac:dyDescent="0.2">
      <c r="B49" s="924"/>
      <c r="C49" s="180" t="s">
        <v>51</v>
      </c>
      <c r="D49" s="266"/>
      <c r="E49" s="267"/>
      <c r="F49" s="268"/>
      <c r="G49" s="183"/>
      <c r="H49" s="267"/>
      <c r="I49" s="181"/>
      <c r="J49" s="181"/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>
        <v>8</v>
      </c>
      <c r="J50" s="181"/>
      <c r="K50" s="267"/>
      <c r="L50" s="181"/>
      <c r="M50" s="184"/>
    </row>
    <row r="51" spans="2:13" x14ac:dyDescent="0.2">
      <c r="B51" s="924"/>
      <c r="C51" s="180" t="s">
        <v>73</v>
      </c>
      <c r="D51" s="266">
        <v>5700</v>
      </c>
      <c r="E51" s="267"/>
      <c r="F51" s="268">
        <v>5700</v>
      </c>
      <c r="G51" s="183"/>
      <c r="H51" s="267"/>
      <c r="I51" s="181"/>
      <c r="J51" s="181"/>
      <c r="K51" s="267">
        <v>1200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>
        <v>1</v>
      </c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304000</v>
      </c>
      <c r="E54" s="267">
        <v>144000</v>
      </c>
      <c r="F54" s="268">
        <v>160000</v>
      </c>
      <c r="G54" s="183"/>
      <c r="H54" s="267"/>
      <c r="I54" s="181"/>
      <c r="J54" s="181">
        <v>1255</v>
      </c>
      <c r="K54" s="267">
        <v>20000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374651.20999999996</v>
      </c>
      <c r="E55" s="267">
        <v>168184.52999999997</v>
      </c>
      <c r="F55" s="268">
        <v>206466.68</v>
      </c>
      <c r="G55" s="183"/>
      <c r="H55" s="267"/>
      <c r="I55" s="181">
        <v>2261</v>
      </c>
      <c r="J55" s="181">
        <v>234</v>
      </c>
      <c r="K55" s="267">
        <v>35550.5</v>
      </c>
      <c r="L55" s="181"/>
      <c r="M55" s="184">
        <v>1.4999999999999999E-2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>
        <v>2</v>
      </c>
      <c r="J56" s="181"/>
      <c r="K56" s="267"/>
      <c r="L56" s="181"/>
      <c r="M56" s="184"/>
    </row>
    <row r="57" spans="2:13" x14ac:dyDescent="0.2">
      <c r="B57" s="925"/>
      <c r="C57" s="187" t="s">
        <v>73</v>
      </c>
      <c r="D57" s="260">
        <v>9000</v>
      </c>
      <c r="E57" s="261"/>
      <c r="F57" s="262">
        <v>9000</v>
      </c>
      <c r="G57" s="167"/>
      <c r="H57" s="261"/>
      <c r="I57" s="165"/>
      <c r="J57" s="165"/>
      <c r="K57" s="261">
        <v>200</v>
      </c>
      <c r="L57" s="165"/>
      <c r="M57" s="163"/>
    </row>
    <row r="58" spans="2:13" x14ac:dyDescent="0.2">
      <c r="B58" s="242" t="s">
        <v>104</v>
      </c>
      <c r="C58" s="276" t="s">
        <v>73</v>
      </c>
      <c r="D58" s="277">
        <v>54000</v>
      </c>
      <c r="E58" s="278">
        <v>54000</v>
      </c>
      <c r="F58" s="279"/>
      <c r="G58" s="203"/>
      <c r="H58" s="278"/>
      <c r="I58" s="201"/>
      <c r="J58" s="201">
        <v>60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/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/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/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/>
      <c r="K65" s="261"/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/>
      <c r="E66" s="274"/>
      <c r="F66" s="275"/>
      <c r="G66" s="178"/>
      <c r="H66" s="274"/>
      <c r="I66" s="176"/>
      <c r="J66" s="176"/>
      <c r="K66" s="274"/>
      <c r="L66" s="176"/>
      <c r="M66" s="179"/>
    </row>
    <row r="67" spans="2:13" ht="11.25" customHeight="1" x14ac:dyDescent="0.2">
      <c r="B67" s="924"/>
      <c r="C67" s="180" t="s">
        <v>51</v>
      </c>
      <c r="D67" s="266">
        <v>276750</v>
      </c>
      <c r="E67" s="267"/>
      <c r="F67" s="268">
        <v>276750</v>
      </c>
      <c r="G67" s="183"/>
      <c r="H67" s="267"/>
      <c r="I67" s="181"/>
      <c r="J67" s="181"/>
      <c r="K67" s="267">
        <v>41000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1724000</v>
      </c>
      <c r="E68" s="267"/>
      <c r="F68" s="268">
        <v>1724000</v>
      </c>
      <c r="G68" s="183"/>
      <c r="H68" s="267"/>
      <c r="I68" s="181"/>
      <c r="J68" s="181">
        <v>20</v>
      </c>
      <c r="K68" s="267">
        <v>264800</v>
      </c>
      <c r="L68" s="181"/>
      <c r="M68" s="184"/>
    </row>
    <row r="69" spans="2:13" x14ac:dyDescent="0.2">
      <c r="B69" s="925"/>
      <c r="C69" s="231" t="s">
        <v>48</v>
      </c>
      <c r="D69" s="282">
        <v>178755.97</v>
      </c>
      <c r="E69" s="283"/>
      <c r="F69" s="284">
        <v>178755.97</v>
      </c>
      <c r="G69" s="234"/>
      <c r="H69" s="283"/>
      <c r="I69" s="232"/>
      <c r="J69" s="232"/>
      <c r="K69" s="283">
        <v>33077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/>
      <c r="E70" s="287"/>
      <c r="F70" s="288"/>
      <c r="G70" s="209"/>
      <c r="H70" s="287"/>
      <c r="I70" s="207"/>
      <c r="J70" s="207"/>
      <c r="K70" s="287"/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/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>
        <v>9000</v>
      </c>
      <c r="E73" s="287"/>
      <c r="F73" s="288">
        <v>9000</v>
      </c>
      <c r="G73" s="209"/>
      <c r="H73" s="287"/>
      <c r="I73" s="207"/>
      <c r="J73" s="207"/>
      <c r="K73" s="287">
        <v>240</v>
      </c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/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16271</v>
      </c>
      <c r="E76" s="274">
        <v>16271</v>
      </c>
      <c r="F76" s="275"/>
      <c r="G76" s="178"/>
      <c r="H76" s="274"/>
      <c r="I76" s="176"/>
      <c r="J76" s="176">
        <v>54.238</v>
      </c>
      <c r="K76" s="274"/>
      <c r="L76" s="176"/>
      <c r="M76" s="179"/>
    </row>
    <row r="77" spans="2:13" x14ac:dyDescent="0.2">
      <c r="B77" s="922"/>
      <c r="C77" s="281" t="s">
        <v>48</v>
      </c>
      <c r="D77" s="260"/>
      <c r="E77" s="261"/>
      <c r="F77" s="262"/>
      <c r="G77" s="167"/>
      <c r="H77" s="261"/>
      <c r="I77" s="165"/>
      <c r="J77" s="165"/>
      <c r="K77" s="261"/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389650.65</v>
      </c>
      <c r="E79" s="287"/>
      <c r="F79" s="288">
        <v>389650.65</v>
      </c>
      <c r="G79" s="209"/>
      <c r="H79" s="287"/>
      <c r="I79" s="207"/>
      <c r="J79" s="207"/>
      <c r="K79" s="287">
        <v>127041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/>
      <c r="E81" s="287"/>
      <c r="F81" s="288"/>
      <c r="G81" s="209"/>
      <c r="H81" s="287"/>
      <c r="I81" s="207"/>
      <c r="J81" s="207"/>
      <c r="K81" s="287"/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745177</v>
      </c>
      <c r="E83" s="267">
        <v>745177</v>
      </c>
      <c r="F83" s="268"/>
      <c r="G83" s="183"/>
      <c r="H83" s="267"/>
      <c r="I83" s="181"/>
      <c r="J83" s="181">
        <v>4000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3070061.85</v>
      </c>
      <c r="E84" s="267">
        <v>900000</v>
      </c>
      <c r="F84" s="268">
        <v>2170061.85</v>
      </c>
      <c r="G84" s="183"/>
      <c r="H84" s="267"/>
      <c r="I84" s="181">
        <v>6000</v>
      </c>
      <c r="J84" s="181"/>
      <c r="K84" s="267">
        <v>454153</v>
      </c>
      <c r="L84" s="181"/>
      <c r="M84" s="184"/>
    </row>
    <row r="85" spans="2:13" x14ac:dyDescent="0.2">
      <c r="B85" s="924"/>
      <c r="C85" s="180" t="s">
        <v>66</v>
      </c>
      <c r="D85" s="266">
        <v>2180201</v>
      </c>
      <c r="E85" s="267"/>
      <c r="F85" s="268">
        <v>2180201</v>
      </c>
      <c r="G85" s="183"/>
      <c r="H85" s="267"/>
      <c r="I85" s="181"/>
      <c r="J85" s="181"/>
      <c r="K85" s="267">
        <v>435706</v>
      </c>
      <c r="L85" s="181"/>
      <c r="M85" s="184"/>
    </row>
    <row r="86" spans="2:13" x14ac:dyDescent="0.2">
      <c r="B86" s="924"/>
      <c r="C86" s="180" t="s">
        <v>73</v>
      </c>
      <c r="D86" s="266">
        <v>181174.44</v>
      </c>
      <c r="E86" s="267">
        <v>162174.44</v>
      </c>
      <c r="F86" s="268">
        <v>19000</v>
      </c>
      <c r="G86" s="183"/>
      <c r="H86" s="267"/>
      <c r="I86" s="181"/>
      <c r="J86" s="181">
        <v>500</v>
      </c>
      <c r="K86" s="267">
        <v>2900</v>
      </c>
      <c r="L86" s="181"/>
      <c r="M86" s="184"/>
    </row>
    <row r="87" spans="2:13" x14ac:dyDescent="0.2">
      <c r="B87" s="924"/>
      <c r="C87" s="180" t="s">
        <v>48</v>
      </c>
      <c r="D87" s="266">
        <v>14473510.609999999</v>
      </c>
      <c r="E87" s="267">
        <v>3064362</v>
      </c>
      <c r="F87" s="268">
        <v>11409148.609999999</v>
      </c>
      <c r="G87" s="183"/>
      <c r="H87" s="267"/>
      <c r="I87" s="181"/>
      <c r="J87" s="181">
        <v>7530.3109999999997</v>
      </c>
      <c r="K87" s="267">
        <v>1767259.21</v>
      </c>
      <c r="L87" s="181"/>
      <c r="M87" s="184"/>
    </row>
    <row r="88" spans="2:13" x14ac:dyDescent="0.2">
      <c r="B88" s="924"/>
      <c r="C88" s="180" t="s">
        <v>69</v>
      </c>
      <c r="D88" s="266">
        <v>5267361.0000000009</v>
      </c>
      <c r="E88" s="267"/>
      <c r="F88" s="268">
        <v>5267361.0000000009</v>
      </c>
      <c r="G88" s="183"/>
      <c r="H88" s="267"/>
      <c r="I88" s="181"/>
      <c r="J88" s="181"/>
      <c r="K88" s="267">
        <v>750453.99999999988</v>
      </c>
      <c r="L88" s="181"/>
      <c r="M88" s="184"/>
    </row>
    <row r="89" spans="2:13" x14ac:dyDescent="0.2">
      <c r="B89" s="925"/>
      <c r="C89" s="231" t="s">
        <v>68</v>
      </c>
      <c r="D89" s="282">
        <v>2123500</v>
      </c>
      <c r="E89" s="283"/>
      <c r="F89" s="284">
        <v>2123500</v>
      </c>
      <c r="G89" s="234"/>
      <c r="H89" s="283"/>
      <c r="I89" s="232"/>
      <c r="J89" s="232"/>
      <c r="K89" s="283">
        <v>430000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>
        <v>1800</v>
      </c>
      <c r="E91" s="287"/>
      <c r="F91" s="288">
        <v>1800</v>
      </c>
      <c r="G91" s="209"/>
      <c r="H91" s="287"/>
      <c r="I91" s="207"/>
      <c r="J91" s="207"/>
      <c r="K91" s="287">
        <v>120</v>
      </c>
      <c r="L91" s="207"/>
      <c r="M91" s="210"/>
    </row>
    <row r="92" spans="2:13" x14ac:dyDescent="0.2">
      <c r="B92" s="205" t="s">
        <v>105</v>
      </c>
      <c r="C92" s="285" t="s">
        <v>65</v>
      </c>
      <c r="D92" s="286">
        <v>11448.74</v>
      </c>
      <c r="E92" s="287"/>
      <c r="F92" s="288">
        <v>11448.74</v>
      </c>
      <c r="G92" s="209"/>
      <c r="H92" s="287"/>
      <c r="I92" s="207"/>
      <c r="J92" s="207"/>
      <c r="K92" s="287">
        <v>1762.5</v>
      </c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>
        <v>30100</v>
      </c>
      <c r="E94" s="287"/>
      <c r="F94" s="288">
        <v>30100</v>
      </c>
      <c r="G94" s="209"/>
      <c r="H94" s="287"/>
      <c r="I94" s="207"/>
      <c r="J94" s="207"/>
      <c r="K94" s="287">
        <v>10000</v>
      </c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>
        <v>16231</v>
      </c>
      <c r="E95" s="274"/>
      <c r="F95" s="275">
        <v>16231</v>
      </c>
      <c r="G95" s="178"/>
      <c r="H95" s="274"/>
      <c r="I95" s="176"/>
      <c r="J95" s="176"/>
      <c r="K95" s="274">
        <v>2751</v>
      </c>
      <c r="L95" s="176"/>
      <c r="M95" s="179"/>
    </row>
    <row r="96" spans="2:13" ht="11.25" customHeight="1" x14ac:dyDescent="0.2">
      <c r="B96" s="924"/>
      <c r="C96" s="180" t="s">
        <v>66</v>
      </c>
      <c r="D96" s="266"/>
      <c r="E96" s="267"/>
      <c r="F96" s="268"/>
      <c r="G96" s="183"/>
      <c r="H96" s="267"/>
      <c r="I96" s="181"/>
      <c r="J96" s="181"/>
      <c r="K96" s="267"/>
      <c r="L96" s="181"/>
      <c r="M96" s="184"/>
    </row>
    <row r="97" spans="2:13" ht="11.25" customHeight="1" x14ac:dyDescent="0.2">
      <c r="B97" s="924"/>
      <c r="C97" s="180" t="s">
        <v>48</v>
      </c>
      <c r="D97" s="266"/>
      <c r="E97" s="267"/>
      <c r="F97" s="268"/>
      <c r="G97" s="183"/>
      <c r="H97" s="267"/>
      <c r="I97" s="181"/>
      <c r="J97" s="181"/>
      <c r="K97" s="267"/>
      <c r="L97" s="181"/>
      <c r="M97" s="184"/>
    </row>
    <row r="98" spans="2:13" x14ac:dyDescent="0.2">
      <c r="B98" s="925"/>
      <c r="C98" s="231" t="s">
        <v>69</v>
      </c>
      <c r="D98" s="282"/>
      <c r="E98" s="283"/>
      <c r="F98" s="284"/>
      <c r="G98" s="234"/>
      <c r="H98" s="283"/>
      <c r="I98" s="232"/>
      <c r="J98" s="232"/>
      <c r="K98" s="283"/>
      <c r="L98" s="232"/>
      <c r="M98" s="235"/>
    </row>
    <row r="99" spans="2:13" x14ac:dyDescent="0.2">
      <c r="B99" s="205" t="s">
        <v>87</v>
      </c>
      <c r="C99" s="285" t="s">
        <v>56</v>
      </c>
      <c r="D99" s="286">
        <v>893681.02</v>
      </c>
      <c r="E99" s="287">
        <v>540040.88</v>
      </c>
      <c r="F99" s="288">
        <v>353640.14</v>
      </c>
      <c r="G99" s="209"/>
      <c r="H99" s="287"/>
      <c r="I99" s="207"/>
      <c r="J99" s="207">
        <v>1665</v>
      </c>
      <c r="K99" s="287">
        <v>21891.5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/>
      <c r="E100" s="287"/>
      <c r="F100" s="288"/>
      <c r="G100" s="209"/>
      <c r="H100" s="287"/>
      <c r="I100" s="207"/>
      <c r="J100" s="207"/>
      <c r="K100" s="287"/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3251465</v>
      </c>
      <c r="E103" s="267">
        <v>3251465</v>
      </c>
      <c r="F103" s="268"/>
      <c r="G103" s="183"/>
      <c r="H103" s="267"/>
      <c r="I103" s="181"/>
      <c r="J103" s="181">
        <v>13500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4856465.5999999996</v>
      </c>
      <c r="E104" s="267"/>
      <c r="F104" s="268">
        <v>4856465.5999999996</v>
      </c>
      <c r="G104" s="183"/>
      <c r="H104" s="267"/>
      <c r="I104" s="181"/>
      <c r="J104" s="181"/>
      <c r="K104" s="267">
        <v>1209686</v>
      </c>
      <c r="L104" s="181"/>
      <c r="M104" s="184"/>
    </row>
    <row r="105" spans="2:13" x14ac:dyDescent="0.2">
      <c r="B105" s="924"/>
      <c r="C105" s="180" t="s">
        <v>66</v>
      </c>
      <c r="D105" s="266">
        <v>20910749.029999997</v>
      </c>
      <c r="E105" s="267">
        <v>3952981.0299999975</v>
      </c>
      <c r="F105" s="268">
        <v>16957768</v>
      </c>
      <c r="G105" s="183"/>
      <c r="H105" s="267"/>
      <c r="I105" s="181"/>
      <c r="J105" s="181">
        <v>10338.831</v>
      </c>
      <c r="K105" s="267">
        <v>4201392</v>
      </c>
      <c r="L105" s="181"/>
      <c r="M105" s="184"/>
    </row>
    <row r="106" spans="2:13" x14ac:dyDescent="0.2">
      <c r="B106" s="924"/>
      <c r="C106" s="180" t="s">
        <v>73</v>
      </c>
      <c r="D106" s="266">
        <v>2165892.08</v>
      </c>
      <c r="E106" s="267">
        <v>1924392.08</v>
      </c>
      <c r="F106" s="268">
        <v>241500</v>
      </c>
      <c r="G106" s="183"/>
      <c r="H106" s="267"/>
      <c r="I106" s="181"/>
      <c r="J106" s="181">
        <v>6000</v>
      </c>
      <c r="K106" s="267">
        <v>51500</v>
      </c>
      <c r="L106" s="181"/>
      <c r="M106" s="184"/>
    </row>
    <row r="107" spans="2:13" x14ac:dyDescent="0.2">
      <c r="B107" s="924"/>
      <c r="C107" s="180" t="s">
        <v>48</v>
      </c>
      <c r="D107" s="266">
        <v>29104721.5</v>
      </c>
      <c r="E107" s="267">
        <v>9148686.1099999994</v>
      </c>
      <c r="F107" s="268">
        <v>19956035.390000001</v>
      </c>
      <c r="G107" s="183"/>
      <c r="H107" s="267"/>
      <c r="I107" s="181"/>
      <c r="J107" s="181">
        <v>34893.123</v>
      </c>
      <c r="K107" s="267">
        <v>4331962.22</v>
      </c>
      <c r="L107" s="181"/>
      <c r="M107" s="184"/>
    </row>
    <row r="108" spans="2:13" x14ac:dyDescent="0.2">
      <c r="B108" s="924"/>
      <c r="C108" s="180" t="s">
        <v>69</v>
      </c>
      <c r="D108" s="266">
        <v>6864053</v>
      </c>
      <c r="E108" s="267"/>
      <c r="F108" s="268">
        <v>6864053</v>
      </c>
      <c r="G108" s="183"/>
      <c r="H108" s="267"/>
      <c r="I108" s="181"/>
      <c r="J108" s="181"/>
      <c r="K108" s="267">
        <v>1561438</v>
      </c>
      <c r="L108" s="181"/>
      <c r="M108" s="184"/>
    </row>
    <row r="109" spans="2:13" x14ac:dyDescent="0.2">
      <c r="B109" s="925"/>
      <c r="C109" s="231" t="s">
        <v>68</v>
      </c>
      <c r="D109" s="282">
        <v>11021275.859999999</v>
      </c>
      <c r="E109" s="283"/>
      <c r="F109" s="284">
        <v>11021275.859999999</v>
      </c>
      <c r="G109" s="234"/>
      <c r="H109" s="283"/>
      <c r="I109" s="232"/>
      <c r="J109" s="232"/>
      <c r="K109" s="283">
        <v>2470221.7999999998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>
        <v>70000</v>
      </c>
      <c r="E111" s="274"/>
      <c r="F111" s="275">
        <v>70000</v>
      </c>
      <c r="G111" s="178"/>
      <c r="H111" s="274"/>
      <c r="I111" s="176"/>
      <c r="J111" s="176"/>
      <c r="K111" s="274">
        <v>27400</v>
      </c>
      <c r="L111" s="176"/>
      <c r="M111" s="179"/>
    </row>
    <row r="112" spans="2:13" x14ac:dyDescent="0.2">
      <c r="B112" s="922"/>
      <c r="C112" s="281" t="s">
        <v>48</v>
      </c>
      <c r="D112" s="260">
        <v>126212</v>
      </c>
      <c r="E112" s="261"/>
      <c r="F112" s="262">
        <v>126212</v>
      </c>
      <c r="G112" s="167"/>
      <c r="H112" s="261"/>
      <c r="I112" s="165"/>
      <c r="J112" s="165"/>
      <c r="K112" s="261">
        <v>30000</v>
      </c>
      <c r="L112" s="165"/>
      <c r="M112" s="163"/>
    </row>
    <row r="113" spans="2:13" x14ac:dyDescent="0.2">
      <c r="B113" s="923" t="s">
        <v>95</v>
      </c>
      <c r="C113" s="174" t="s">
        <v>51</v>
      </c>
      <c r="D113" s="273"/>
      <c r="E113" s="274"/>
      <c r="F113" s="275"/>
      <c r="G113" s="178"/>
      <c r="H113" s="274"/>
      <c r="I113" s="176"/>
      <c r="J113" s="176"/>
      <c r="K113" s="274"/>
      <c r="L113" s="176"/>
      <c r="M113" s="179"/>
    </row>
    <row r="114" spans="2:13" x14ac:dyDescent="0.2">
      <c r="B114" s="924"/>
      <c r="C114" s="180" t="s">
        <v>48</v>
      </c>
      <c r="D114" s="266">
        <v>97048.09</v>
      </c>
      <c r="E114" s="267"/>
      <c r="F114" s="268">
        <v>97048.09</v>
      </c>
      <c r="G114" s="183"/>
      <c r="H114" s="267"/>
      <c r="I114" s="181"/>
      <c r="J114" s="181"/>
      <c r="K114" s="267">
        <v>13969</v>
      </c>
      <c r="L114" s="181"/>
      <c r="M114" s="184"/>
    </row>
    <row r="115" spans="2:13" x14ac:dyDescent="0.2">
      <c r="B115" s="925"/>
      <c r="C115" s="231" t="s">
        <v>69</v>
      </c>
      <c r="D115" s="282">
        <v>69416063</v>
      </c>
      <c r="E115" s="283"/>
      <c r="F115" s="284">
        <v>69416063</v>
      </c>
      <c r="G115" s="234"/>
      <c r="H115" s="283"/>
      <c r="I115" s="232"/>
      <c r="J115" s="232"/>
      <c r="K115" s="283">
        <v>5180127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>
        <v>90000</v>
      </c>
      <c r="E116" s="287"/>
      <c r="F116" s="288">
        <v>90000</v>
      </c>
      <c r="G116" s="209"/>
      <c r="H116" s="287"/>
      <c r="I116" s="207"/>
      <c r="J116" s="207"/>
      <c r="K116" s="287">
        <v>45000</v>
      </c>
      <c r="L116" s="207"/>
      <c r="M116" s="210"/>
    </row>
    <row r="117" spans="2:13" x14ac:dyDescent="0.2">
      <c r="B117" s="205" t="s">
        <v>130</v>
      </c>
      <c r="C117" s="285" t="s">
        <v>68</v>
      </c>
      <c r="D117" s="286"/>
      <c r="E117" s="287"/>
      <c r="F117" s="288"/>
      <c r="G117" s="209"/>
      <c r="H117" s="287"/>
      <c r="I117" s="207"/>
      <c r="J117" s="207"/>
      <c r="K117" s="287"/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/>
      <c r="E119" s="267"/>
      <c r="F119" s="268"/>
      <c r="G119" s="183"/>
      <c r="H119" s="267"/>
      <c r="I119" s="181"/>
      <c r="J119" s="181"/>
      <c r="K119" s="267"/>
      <c r="L119" s="181"/>
      <c r="M119" s="184"/>
    </row>
    <row r="120" spans="2:13" ht="11.25" customHeight="1" x14ac:dyDescent="0.2">
      <c r="B120" s="924"/>
      <c r="C120" s="180" t="s">
        <v>73</v>
      </c>
      <c r="D120" s="266">
        <v>200000</v>
      </c>
      <c r="E120" s="267"/>
      <c r="F120" s="268">
        <v>200000</v>
      </c>
      <c r="G120" s="183"/>
      <c r="H120" s="267"/>
      <c r="I120" s="181"/>
      <c r="J120" s="181"/>
      <c r="K120" s="267">
        <v>20000</v>
      </c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/>
      <c r="E122" s="274"/>
      <c r="F122" s="275"/>
      <c r="G122" s="178"/>
      <c r="H122" s="274"/>
      <c r="I122" s="176"/>
      <c r="J122" s="176"/>
      <c r="K122" s="274"/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1554903.54</v>
      </c>
      <c r="E125" s="287">
        <v>997597</v>
      </c>
      <c r="F125" s="288">
        <v>557306.54</v>
      </c>
      <c r="G125" s="209"/>
      <c r="H125" s="287"/>
      <c r="I125" s="207"/>
      <c r="J125" s="207">
        <v>1442.5</v>
      </c>
      <c r="K125" s="287">
        <v>43345.94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27668039</v>
      </c>
      <c r="E126" s="274">
        <v>1409039</v>
      </c>
      <c r="F126" s="275">
        <v>26259000</v>
      </c>
      <c r="G126" s="178"/>
      <c r="H126" s="274"/>
      <c r="I126" s="176"/>
      <c r="J126" s="176">
        <v>1546.7329999999999</v>
      </c>
      <c r="K126" s="274">
        <v>2957637</v>
      </c>
      <c r="L126" s="176"/>
      <c r="M126" s="179"/>
    </row>
    <row r="127" spans="2:13" ht="11.25" customHeight="1" x14ac:dyDescent="0.2">
      <c r="B127" s="924"/>
      <c r="C127" s="180" t="s">
        <v>57</v>
      </c>
      <c r="D127" s="266">
        <v>1100000</v>
      </c>
      <c r="E127" s="267"/>
      <c r="F127" s="268">
        <v>1100000</v>
      </c>
      <c r="G127" s="183"/>
      <c r="H127" s="267"/>
      <c r="I127" s="181"/>
      <c r="J127" s="181"/>
      <c r="K127" s="267">
        <v>250000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1267265.0000000002</v>
      </c>
      <c r="E128" s="267">
        <v>42500</v>
      </c>
      <c r="F128" s="268">
        <v>1224765.0000000002</v>
      </c>
      <c r="G128" s="183"/>
      <c r="H128" s="267"/>
      <c r="I128" s="181"/>
      <c r="J128" s="181">
        <v>50</v>
      </c>
      <c r="K128" s="267">
        <v>154000</v>
      </c>
      <c r="L128" s="181"/>
      <c r="M128" s="184"/>
    </row>
    <row r="129" spans="2:13" x14ac:dyDescent="0.2">
      <c r="B129" s="924"/>
      <c r="C129" s="180" t="s">
        <v>59</v>
      </c>
      <c r="D129" s="266">
        <v>3830000</v>
      </c>
      <c r="E129" s="267"/>
      <c r="F129" s="268">
        <v>3830000</v>
      </c>
      <c r="G129" s="183"/>
      <c r="H129" s="267"/>
      <c r="I129" s="181"/>
      <c r="J129" s="181"/>
      <c r="K129" s="267">
        <v>490000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>
        <v>5895</v>
      </c>
      <c r="E131" s="283"/>
      <c r="F131" s="284">
        <v>5895</v>
      </c>
      <c r="G131" s="234"/>
      <c r="H131" s="283"/>
      <c r="I131" s="232"/>
      <c r="J131" s="232"/>
      <c r="K131" s="283">
        <v>655</v>
      </c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>
        <v>6</v>
      </c>
      <c r="J132" s="207"/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293547791.93000001</v>
      </c>
      <c r="E134" s="303">
        <v>33261986.029999971</v>
      </c>
      <c r="F134" s="304">
        <v>260285805.90000004</v>
      </c>
      <c r="G134" s="305">
        <v>306435.3</v>
      </c>
      <c r="H134" s="306"/>
      <c r="I134" s="307">
        <v>17348.2</v>
      </c>
      <c r="J134" s="307">
        <v>141732.177</v>
      </c>
      <c r="K134" s="303">
        <v>61591397.170000002</v>
      </c>
      <c r="L134" s="308"/>
      <c r="M134" s="309">
        <v>105.408</v>
      </c>
    </row>
    <row r="135" spans="2:13" ht="14.25" thickTop="1" thickBot="1" x14ac:dyDescent="0.25">
      <c r="B135" s="919" t="s">
        <v>101</v>
      </c>
      <c r="C135" s="920"/>
      <c r="D135" s="310">
        <v>430078810.06</v>
      </c>
      <c r="E135" s="311">
        <v>35506030.359999955</v>
      </c>
      <c r="F135" s="312">
        <v>394572779.70000005</v>
      </c>
      <c r="G135" s="313">
        <v>306435.3</v>
      </c>
      <c r="H135" s="314"/>
      <c r="I135" s="315">
        <v>128730.2</v>
      </c>
      <c r="J135" s="315">
        <v>371331.337</v>
      </c>
      <c r="K135" s="311">
        <v>272717226.22000009</v>
      </c>
      <c r="L135" s="316"/>
      <c r="M135" s="317">
        <v>105.408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rintOptions horizontalCentered="1"/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37"/>
  <sheetViews>
    <sheetView showGridLines="0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230" customWidth="1"/>
    <col min="2" max="2" width="29.140625" style="239" customWidth="1"/>
    <col min="3" max="3" width="26.5703125" style="239" customWidth="1"/>
    <col min="4" max="13" width="16.140625" style="239" customWidth="1"/>
    <col min="14" max="16" width="27.140625" style="230" bestFit="1" customWidth="1"/>
    <col min="17" max="17" width="17.7109375" style="230" bestFit="1" customWidth="1"/>
    <col min="18" max="18" width="14" style="230" bestFit="1" customWidth="1"/>
    <col min="19" max="19" width="17.42578125" style="230" bestFit="1" customWidth="1"/>
    <col min="20" max="20" width="14.28515625" style="230" bestFit="1" customWidth="1"/>
    <col min="21" max="21" width="17.42578125" style="230" bestFit="1" customWidth="1"/>
    <col min="22" max="22" width="14.28515625" style="230" bestFit="1" customWidth="1"/>
    <col min="23" max="23" width="17.42578125" style="230" bestFit="1" customWidth="1"/>
    <col min="24" max="24" width="14.28515625" style="230" bestFit="1" customWidth="1"/>
    <col min="25" max="25" width="17.7109375" style="230" bestFit="1" customWidth="1"/>
    <col min="26" max="26" width="14.5703125" style="230" bestFit="1" customWidth="1"/>
    <col min="27" max="27" width="17.42578125" style="230" bestFit="1" customWidth="1"/>
    <col min="28" max="28" width="14.28515625" style="230" bestFit="1" customWidth="1"/>
    <col min="29" max="29" width="17.42578125" style="230" bestFit="1" customWidth="1"/>
    <col min="30" max="30" width="14.28515625" style="230" bestFit="1" customWidth="1"/>
    <col min="31" max="31" width="15.42578125" style="230" bestFit="1" customWidth="1"/>
    <col min="32" max="32" width="12.42578125" style="230" bestFit="1" customWidth="1"/>
    <col min="33" max="33" width="15.140625" style="230" bestFit="1" customWidth="1"/>
    <col min="34" max="34" width="12.140625" style="230" bestFit="1" customWidth="1"/>
    <col min="35" max="35" width="14.42578125" style="230" bestFit="1" customWidth="1"/>
    <col min="36" max="256" width="11.42578125" style="230"/>
    <col min="257" max="257" width="2.28515625" style="230" customWidth="1"/>
    <col min="258" max="258" width="29.140625" style="230" customWidth="1"/>
    <col min="259" max="259" width="26.5703125" style="230" customWidth="1"/>
    <col min="260" max="269" width="16.140625" style="230" customWidth="1"/>
    <col min="270" max="272" width="27.140625" style="230" bestFit="1" customWidth="1"/>
    <col min="273" max="273" width="17.7109375" style="230" bestFit="1" customWidth="1"/>
    <col min="274" max="274" width="14" style="230" bestFit="1" customWidth="1"/>
    <col min="275" max="275" width="17.42578125" style="230" bestFit="1" customWidth="1"/>
    <col min="276" max="276" width="14.28515625" style="230" bestFit="1" customWidth="1"/>
    <col min="277" max="277" width="17.42578125" style="230" bestFit="1" customWidth="1"/>
    <col min="278" max="278" width="14.28515625" style="230" bestFit="1" customWidth="1"/>
    <col min="279" max="279" width="17.42578125" style="230" bestFit="1" customWidth="1"/>
    <col min="280" max="280" width="14.28515625" style="230" bestFit="1" customWidth="1"/>
    <col min="281" max="281" width="17.7109375" style="230" bestFit="1" customWidth="1"/>
    <col min="282" max="282" width="14.5703125" style="230" bestFit="1" customWidth="1"/>
    <col min="283" max="283" width="17.42578125" style="230" bestFit="1" customWidth="1"/>
    <col min="284" max="284" width="14.28515625" style="230" bestFit="1" customWidth="1"/>
    <col min="285" max="285" width="17.42578125" style="230" bestFit="1" customWidth="1"/>
    <col min="286" max="286" width="14.28515625" style="230" bestFit="1" customWidth="1"/>
    <col min="287" max="287" width="15.42578125" style="230" bestFit="1" customWidth="1"/>
    <col min="288" max="288" width="12.42578125" style="230" bestFit="1" customWidth="1"/>
    <col min="289" max="289" width="15.140625" style="230" bestFit="1" customWidth="1"/>
    <col min="290" max="290" width="12.140625" style="230" bestFit="1" customWidth="1"/>
    <col min="291" max="291" width="14.42578125" style="230" bestFit="1" customWidth="1"/>
    <col min="292" max="512" width="11.42578125" style="230"/>
    <col min="513" max="513" width="2.28515625" style="230" customWidth="1"/>
    <col min="514" max="514" width="29.140625" style="230" customWidth="1"/>
    <col min="515" max="515" width="26.5703125" style="230" customWidth="1"/>
    <col min="516" max="525" width="16.140625" style="230" customWidth="1"/>
    <col min="526" max="528" width="27.140625" style="230" bestFit="1" customWidth="1"/>
    <col min="529" max="529" width="17.7109375" style="230" bestFit="1" customWidth="1"/>
    <col min="530" max="530" width="14" style="230" bestFit="1" customWidth="1"/>
    <col min="531" max="531" width="17.42578125" style="230" bestFit="1" customWidth="1"/>
    <col min="532" max="532" width="14.28515625" style="230" bestFit="1" customWidth="1"/>
    <col min="533" max="533" width="17.42578125" style="230" bestFit="1" customWidth="1"/>
    <col min="534" max="534" width="14.28515625" style="230" bestFit="1" customWidth="1"/>
    <col min="535" max="535" width="17.42578125" style="230" bestFit="1" customWidth="1"/>
    <col min="536" max="536" width="14.28515625" style="230" bestFit="1" customWidth="1"/>
    <col min="537" max="537" width="17.7109375" style="230" bestFit="1" customWidth="1"/>
    <col min="538" max="538" width="14.5703125" style="230" bestFit="1" customWidth="1"/>
    <col min="539" max="539" width="17.42578125" style="230" bestFit="1" customWidth="1"/>
    <col min="540" max="540" width="14.28515625" style="230" bestFit="1" customWidth="1"/>
    <col min="541" max="541" width="17.42578125" style="230" bestFit="1" customWidth="1"/>
    <col min="542" max="542" width="14.28515625" style="230" bestFit="1" customWidth="1"/>
    <col min="543" max="543" width="15.42578125" style="230" bestFit="1" customWidth="1"/>
    <col min="544" max="544" width="12.42578125" style="230" bestFit="1" customWidth="1"/>
    <col min="545" max="545" width="15.140625" style="230" bestFit="1" customWidth="1"/>
    <col min="546" max="546" width="12.140625" style="230" bestFit="1" customWidth="1"/>
    <col min="547" max="547" width="14.42578125" style="230" bestFit="1" customWidth="1"/>
    <col min="548" max="768" width="11.42578125" style="230"/>
    <col min="769" max="769" width="2.28515625" style="230" customWidth="1"/>
    <col min="770" max="770" width="29.140625" style="230" customWidth="1"/>
    <col min="771" max="771" width="26.5703125" style="230" customWidth="1"/>
    <col min="772" max="781" width="16.140625" style="230" customWidth="1"/>
    <col min="782" max="784" width="27.140625" style="230" bestFit="1" customWidth="1"/>
    <col min="785" max="785" width="17.7109375" style="230" bestFit="1" customWidth="1"/>
    <col min="786" max="786" width="14" style="230" bestFit="1" customWidth="1"/>
    <col min="787" max="787" width="17.42578125" style="230" bestFit="1" customWidth="1"/>
    <col min="788" max="788" width="14.28515625" style="230" bestFit="1" customWidth="1"/>
    <col min="789" max="789" width="17.42578125" style="230" bestFit="1" customWidth="1"/>
    <col min="790" max="790" width="14.28515625" style="230" bestFit="1" customWidth="1"/>
    <col min="791" max="791" width="17.42578125" style="230" bestFit="1" customWidth="1"/>
    <col min="792" max="792" width="14.28515625" style="230" bestFit="1" customWidth="1"/>
    <col min="793" max="793" width="17.7109375" style="230" bestFit="1" customWidth="1"/>
    <col min="794" max="794" width="14.5703125" style="230" bestFit="1" customWidth="1"/>
    <col min="795" max="795" width="17.42578125" style="230" bestFit="1" customWidth="1"/>
    <col min="796" max="796" width="14.28515625" style="230" bestFit="1" customWidth="1"/>
    <col min="797" max="797" width="17.42578125" style="230" bestFit="1" customWidth="1"/>
    <col min="798" max="798" width="14.28515625" style="230" bestFit="1" customWidth="1"/>
    <col min="799" max="799" width="15.42578125" style="230" bestFit="1" customWidth="1"/>
    <col min="800" max="800" width="12.42578125" style="230" bestFit="1" customWidth="1"/>
    <col min="801" max="801" width="15.140625" style="230" bestFit="1" customWidth="1"/>
    <col min="802" max="802" width="12.140625" style="230" bestFit="1" customWidth="1"/>
    <col min="803" max="803" width="14.42578125" style="230" bestFit="1" customWidth="1"/>
    <col min="804" max="1024" width="11.42578125" style="230"/>
    <col min="1025" max="1025" width="2.28515625" style="230" customWidth="1"/>
    <col min="1026" max="1026" width="29.140625" style="230" customWidth="1"/>
    <col min="1027" max="1027" width="26.5703125" style="230" customWidth="1"/>
    <col min="1028" max="1037" width="16.140625" style="230" customWidth="1"/>
    <col min="1038" max="1040" width="27.140625" style="230" bestFit="1" customWidth="1"/>
    <col min="1041" max="1041" width="17.7109375" style="230" bestFit="1" customWidth="1"/>
    <col min="1042" max="1042" width="14" style="230" bestFit="1" customWidth="1"/>
    <col min="1043" max="1043" width="17.42578125" style="230" bestFit="1" customWidth="1"/>
    <col min="1044" max="1044" width="14.28515625" style="230" bestFit="1" customWidth="1"/>
    <col min="1045" max="1045" width="17.42578125" style="230" bestFit="1" customWidth="1"/>
    <col min="1046" max="1046" width="14.28515625" style="230" bestFit="1" customWidth="1"/>
    <col min="1047" max="1047" width="17.42578125" style="230" bestFit="1" customWidth="1"/>
    <col min="1048" max="1048" width="14.28515625" style="230" bestFit="1" customWidth="1"/>
    <col min="1049" max="1049" width="17.7109375" style="230" bestFit="1" customWidth="1"/>
    <col min="1050" max="1050" width="14.5703125" style="230" bestFit="1" customWidth="1"/>
    <col min="1051" max="1051" width="17.42578125" style="230" bestFit="1" customWidth="1"/>
    <col min="1052" max="1052" width="14.28515625" style="230" bestFit="1" customWidth="1"/>
    <col min="1053" max="1053" width="17.42578125" style="230" bestFit="1" customWidth="1"/>
    <col min="1054" max="1054" width="14.28515625" style="230" bestFit="1" customWidth="1"/>
    <col min="1055" max="1055" width="15.42578125" style="230" bestFit="1" customWidth="1"/>
    <col min="1056" max="1056" width="12.42578125" style="230" bestFit="1" customWidth="1"/>
    <col min="1057" max="1057" width="15.140625" style="230" bestFit="1" customWidth="1"/>
    <col min="1058" max="1058" width="12.140625" style="230" bestFit="1" customWidth="1"/>
    <col min="1059" max="1059" width="14.42578125" style="230" bestFit="1" customWidth="1"/>
    <col min="1060" max="1280" width="11.42578125" style="230"/>
    <col min="1281" max="1281" width="2.28515625" style="230" customWidth="1"/>
    <col min="1282" max="1282" width="29.140625" style="230" customWidth="1"/>
    <col min="1283" max="1283" width="26.5703125" style="230" customWidth="1"/>
    <col min="1284" max="1293" width="16.140625" style="230" customWidth="1"/>
    <col min="1294" max="1296" width="27.140625" style="230" bestFit="1" customWidth="1"/>
    <col min="1297" max="1297" width="17.7109375" style="230" bestFit="1" customWidth="1"/>
    <col min="1298" max="1298" width="14" style="230" bestFit="1" customWidth="1"/>
    <col min="1299" max="1299" width="17.42578125" style="230" bestFit="1" customWidth="1"/>
    <col min="1300" max="1300" width="14.28515625" style="230" bestFit="1" customWidth="1"/>
    <col min="1301" max="1301" width="17.42578125" style="230" bestFit="1" customWidth="1"/>
    <col min="1302" max="1302" width="14.28515625" style="230" bestFit="1" customWidth="1"/>
    <col min="1303" max="1303" width="17.42578125" style="230" bestFit="1" customWidth="1"/>
    <col min="1304" max="1304" width="14.28515625" style="230" bestFit="1" customWidth="1"/>
    <col min="1305" max="1305" width="17.7109375" style="230" bestFit="1" customWidth="1"/>
    <col min="1306" max="1306" width="14.5703125" style="230" bestFit="1" customWidth="1"/>
    <col min="1307" max="1307" width="17.42578125" style="230" bestFit="1" customWidth="1"/>
    <col min="1308" max="1308" width="14.28515625" style="230" bestFit="1" customWidth="1"/>
    <col min="1309" max="1309" width="17.42578125" style="230" bestFit="1" customWidth="1"/>
    <col min="1310" max="1310" width="14.28515625" style="230" bestFit="1" customWidth="1"/>
    <col min="1311" max="1311" width="15.42578125" style="230" bestFit="1" customWidth="1"/>
    <col min="1312" max="1312" width="12.42578125" style="230" bestFit="1" customWidth="1"/>
    <col min="1313" max="1313" width="15.140625" style="230" bestFit="1" customWidth="1"/>
    <col min="1314" max="1314" width="12.140625" style="230" bestFit="1" customWidth="1"/>
    <col min="1315" max="1315" width="14.42578125" style="230" bestFit="1" customWidth="1"/>
    <col min="1316" max="1536" width="11.42578125" style="230"/>
    <col min="1537" max="1537" width="2.28515625" style="230" customWidth="1"/>
    <col min="1538" max="1538" width="29.140625" style="230" customWidth="1"/>
    <col min="1539" max="1539" width="26.5703125" style="230" customWidth="1"/>
    <col min="1540" max="1549" width="16.140625" style="230" customWidth="1"/>
    <col min="1550" max="1552" width="27.140625" style="230" bestFit="1" customWidth="1"/>
    <col min="1553" max="1553" width="17.7109375" style="230" bestFit="1" customWidth="1"/>
    <col min="1554" max="1554" width="14" style="230" bestFit="1" customWidth="1"/>
    <col min="1555" max="1555" width="17.42578125" style="230" bestFit="1" customWidth="1"/>
    <col min="1556" max="1556" width="14.28515625" style="230" bestFit="1" customWidth="1"/>
    <col min="1557" max="1557" width="17.42578125" style="230" bestFit="1" customWidth="1"/>
    <col min="1558" max="1558" width="14.28515625" style="230" bestFit="1" customWidth="1"/>
    <col min="1559" max="1559" width="17.42578125" style="230" bestFit="1" customWidth="1"/>
    <col min="1560" max="1560" width="14.28515625" style="230" bestFit="1" customWidth="1"/>
    <col min="1561" max="1561" width="17.7109375" style="230" bestFit="1" customWidth="1"/>
    <col min="1562" max="1562" width="14.5703125" style="230" bestFit="1" customWidth="1"/>
    <col min="1563" max="1563" width="17.42578125" style="230" bestFit="1" customWidth="1"/>
    <col min="1564" max="1564" width="14.28515625" style="230" bestFit="1" customWidth="1"/>
    <col min="1565" max="1565" width="17.42578125" style="230" bestFit="1" customWidth="1"/>
    <col min="1566" max="1566" width="14.28515625" style="230" bestFit="1" customWidth="1"/>
    <col min="1567" max="1567" width="15.42578125" style="230" bestFit="1" customWidth="1"/>
    <col min="1568" max="1568" width="12.42578125" style="230" bestFit="1" customWidth="1"/>
    <col min="1569" max="1569" width="15.140625" style="230" bestFit="1" customWidth="1"/>
    <col min="1570" max="1570" width="12.140625" style="230" bestFit="1" customWidth="1"/>
    <col min="1571" max="1571" width="14.42578125" style="230" bestFit="1" customWidth="1"/>
    <col min="1572" max="1792" width="11.42578125" style="230"/>
    <col min="1793" max="1793" width="2.28515625" style="230" customWidth="1"/>
    <col min="1794" max="1794" width="29.140625" style="230" customWidth="1"/>
    <col min="1795" max="1795" width="26.5703125" style="230" customWidth="1"/>
    <col min="1796" max="1805" width="16.140625" style="230" customWidth="1"/>
    <col min="1806" max="1808" width="27.140625" style="230" bestFit="1" customWidth="1"/>
    <col min="1809" max="1809" width="17.7109375" style="230" bestFit="1" customWidth="1"/>
    <col min="1810" max="1810" width="14" style="230" bestFit="1" customWidth="1"/>
    <col min="1811" max="1811" width="17.42578125" style="230" bestFit="1" customWidth="1"/>
    <col min="1812" max="1812" width="14.28515625" style="230" bestFit="1" customWidth="1"/>
    <col min="1813" max="1813" width="17.42578125" style="230" bestFit="1" customWidth="1"/>
    <col min="1814" max="1814" width="14.28515625" style="230" bestFit="1" customWidth="1"/>
    <col min="1815" max="1815" width="17.42578125" style="230" bestFit="1" customWidth="1"/>
    <col min="1816" max="1816" width="14.28515625" style="230" bestFit="1" customWidth="1"/>
    <col min="1817" max="1817" width="17.7109375" style="230" bestFit="1" customWidth="1"/>
    <col min="1818" max="1818" width="14.5703125" style="230" bestFit="1" customWidth="1"/>
    <col min="1819" max="1819" width="17.42578125" style="230" bestFit="1" customWidth="1"/>
    <col min="1820" max="1820" width="14.28515625" style="230" bestFit="1" customWidth="1"/>
    <col min="1821" max="1821" width="17.42578125" style="230" bestFit="1" customWidth="1"/>
    <col min="1822" max="1822" width="14.28515625" style="230" bestFit="1" customWidth="1"/>
    <col min="1823" max="1823" width="15.42578125" style="230" bestFit="1" customWidth="1"/>
    <col min="1824" max="1824" width="12.42578125" style="230" bestFit="1" customWidth="1"/>
    <col min="1825" max="1825" width="15.140625" style="230" bestFit="1" customWidth="1"/>
    <col min="1826" max="1826" width="12.140625" style="230" bestFit="1" customWidth="1"/>
    <col min="1827" max="1827" width="14.42578125" style="230" bestFit="1" customWidth="1"/>
    <col min="1828" max="2048" width="11.42578125" style="230"/>
    <col min="2049" max="2049" width="2.28515625" style="230" customWidth="1"/>
    <col min="2050" max="2050" width="29.140625" style="230" customWidth="1"/>
    <col min="2051" max="2051" width="26.5703125" style="230" customWidth="1"/>
    <col min="2052" max="2061" width="16.140625" style="230" customWidth="1"/>
    <col min="2062" max="2064" width="27.140625" style="230" bestFit="1" customWidth="1"/>
    <col min="2065" max="2065" width="17.7109375" style="230" bestFit="1" customWidth="1"/>
    <col min="2066" max="2066" width="14" style="230" bestFit="1" customWidth="1"/>
    <col min="2067" max="2067" width="17.42578125" style="230" bestFit="1" customWidth="1"/>
    <col min="2068" max="2068" width="14.28515625" style="230" bestFit="1" customWidth="1"/>
    <col min="2069" max="2069" width="17.42578125" style="230" bestFit="1" customWidth="1"/>
    <col min="2070" max="2070" width="14.28515625" style="230" bestFit="1" customWidth="1"/>
    <col min="2071" max="2071" width="17.42578125" style="230" bestFit="1" customWidth="1"/>
    <col min="2072" max="2072" width="14.28515625" style="230" bestFit="1" customWidth="1"/>
    <col min="2073" max="2073" width="17.7109375" style="230" bestFit="1" customWidth="1"/>
    <col min="2074" max="2074" width="14.5703125" style="230" bestFit="1" customWidth="1"/>
    <col min="2075" max="2075" width="17.42578125" style="230" bestFit="1" customWidth="1"/>
    <col min="2076" max="2076" width="14.28515625" style="230" bestFit="1" customWidth="1"/>
    <col min="2077" max="2077" width="17.42578125" style="230" bestFit="1" customWidth="1"/>
    <col min="2078" max="2078" width="14.28515625" style="230" bestFit="1" customWidth="1"/>
    <col min="2079" max="2079" width="15.42578125" style="230" bestFit="1" customWidth="1"/>
    <col min="2080" max="2080" width="12.42578125" style="230" bestFit="1" customWidth="1"/>
    <col min="2081" max="2081" width="15.140625" style="230" bestFit="1" customWidth="1"/>
    <col min="2082" max="2082" width="12.140625" style="230" bestFit="1" customWidth="1"/>
    <col min="2083" max="2083" width="14.42578125" style="230" bestFit="1" customWidth="1"/>
    <col min="2084" max="2304" width="11.42578125" style="230"/>
    <col min="2305" max="2305" width="2.28515625" style="230" customWidth="1"/>
    <col min="2306" max="2306" width="29.140625" style="230" customWidth="1"/>
    <col min="2307" max="2307" width="26.5703125" style="230" customWidth="1"/>
    <col min="2308" max="2317" width="16.140625" style="230" customWidth="1"/>
    <col min="2318" max="2320" width="27.140625" style="230" bestFit="1" customWidth="1"/>
    <col min="2321" max="2321" width="17.7109375" style="230" bestFit="1" customWidth="1"/>
    <col min="2322" max="2322" width="14" style="230" bestFit="1" customWidth="1"/>
    <col min="2323" max="2323" width="17.42578125" style="230" bestFit="1" customWidth="1"/>
    <col min="2324" max="2324" width="14.28515625" style="230" bestFit="1" customWidth="1"/>
    <col min="2325" max="2325" width="17.42578125" style="230" bestFit="1" customWidth="1"/>
    <col min="2326" max="2326" width="14.28515625" style="230" bestFit="1" customWidth="1"/>
    <col min="2327" max="2327" width="17.42578125" style="230" bestFit="1" customWidth="1"/>
    <col min="2328" max="2328" width="14.28515625" style="230" bestFit="1" customWidth="1"/>
    <col min="2329" max="2329" width="17.7109375" style="230" bestFit="1" customWidth="1"/>
    <col min="2330" max="2330" width="14.5703125" style="230" bestFit="1" customWidth="1"/>
    <col min="2331" max="2331" width="17.42578125" style="230" bestFit="1" customWidth="1"/>
    <col min="2332" max="2332" width="14.28515625" style="230" bestFit="1" customWidth="1"/>
    <col min="2333" max="2333" width="17.42578125" style="230" bestFit="1" customWidth="1"/>
    <col min="2334" max="2334" width="14.28515625" style="230" bestFit="1" customWidth="1"/>
    <col min="2335" max="2335" width="15.42578125" style="230" bestFit="1" customWidth="1"/>
    <col min="2336" max="2336" width="12.42578125" style="230" bestFit="1" customWidth="1"/>
    <col min="2337" max="2337" width="15.140625" style="230" bestFit="1" customWidth="1"/>
    <col min="2338" max="2338" width="12.140625" style="230" bestFit="1" customWidth="1"/>
    <col min="2339" max="2339" width="14.42578125" style="230" bestFit="1" customWidth="1"/>
    <col min="2340" max="2560" width="11.42578125" style="230"/>
    <col min="2561" max="2561" width="2.28515625" style="230" customWidth="1"/>
    <col min="2562" max="2562" width="29.140625" style="230" customWidth="1"/>
    <col min="2563" max="2563" width="26.5703125" style="230" customWidth="1"/>
    <col min="2564" max="2573" width="16.140625" style="230" customWidth="1"/>
    <col min="2574" max="2576" width="27.140625" style="230" bestFit="1" customWidth="1"/>
    <col min="2577" max="2577" width="17.7109375" style="230" bestFit="1" customWidth="1"/>
    <col min="2578" max="2578" width="14" style="230" bestFit="1" customWidth="1"/>
    <col min="2579" max="2579" width="17.42578125" style="230" bestFit="1" customWidth="1"/>
    <col min="2580" max="2580" width="14.28515625" style="230" bestFit="1" customWidth="1"/>
    <col min="2581" max="2581" width="17.42578125" style="230" bestFit="1" customWidth="1"/>
    <col min="2582" max="2582" width="14.28515625" style="230" bestFit="1" customWidth="1"/>
    <col min="2583" max="2583" width="17.42578125" style="230" bestFit="1" customWidth="1"/>
    <col min="2584" max="2584" width="14.28515625" style="230" bestFit="1" customWidth="1"/>
    <col min="2585" max="2585" width="17.7109375" style="230" bestFit="1" customWidth="1"/>
    <col min="2586" max="2586" width="14.5703125" style="230" bestFit="1" customWidth="1"/>
    <col min="2587" max="2587" width="17.42578125" style="230" bestFit="1" customWidth="1"/>
    <col min="2588" max="2588" width="14.28515625" style="230" bestFit="1" customWidth="1"/>
    <col min="2589" max="2589" width="17.42578125" style="230" bestFit="1" customWidth="1"/>
    <col min="2590" max="2590" width="14.28515625" style="230" bestFit="1" customWidth="1"/>
    <col min="2591" max="2591" width="15.42578125" style="230" bestFit="1" customWidth="1"/>
    <col min="2592" max="2592" width="12.42578125" style="230" bestFit="1" customWidth="1"/>
    <col min="2593" max="2593" width="15.140625" style="230" bestFit="1" customWidth="1"/>
    <col min="2594" max="2594" width="12.140625" style="230" bestFit="1" customWidth="1"/>
    <col min="2595" max="2595" width="14.42578125" style="230" bestFit="1" customWidth="1"/>
    <col min="2596" max="2816" width="11.42578125" style="230"/>
    <col min="2817" max="2817" width="2.28515625" style="230" customWidth="1"/>
    <col min="2818" max="2818" width="29.140625" style="230" customWidth="1"/>
    <col min="2819" max="2819" width="26.5703125" style="230" customWidth="1"/>
    <col min="2820" max="2829" width="16.140625" style="230" customWidth="1"/>
    <col min="2830" max="2832" width="27.140625" style="230" bestFit="1" customWidth="1"/>
    <col min="2833" max="2833" width="17.7109375" style="230" bestFit="1" customWidth="1"/>
    <col min="2834" max="2834" width="14" style="230" bestFit="1" customWidth="1"/>
    <col min="2835" max="2835" width="17.42578125" style="230" bestFit="1" customWidth="1"/>
    <col min="2836" max="2836" width="14.28515625" style="230" bestFit="1" customWidth="1"/>
    <col min="2837" max="2837" width="17.42578125" style="230" bestFit="1" customWidth="1"/>
    <col min="2838" max="2838" width="14.28515625" style="230" bestFit="1" customWidth="1"/>
    <col min="2839" max="2839" width="17.42578125" style="230" bestFit="1" customWidth="1"/>
    <col min="2840" max="2840" width="14.28515625" style="230" bestFit="1" customWidth="1"/>
    <col min="2841" max="2841" width="17.7109375" style="230" bestFit="1" customWidth="1"/>
    <col min="2842" max="2842" width="14.5703125" style="230" bestFit="1" customWidth="1"/>
    <col min="2843" max="2843" width="17.42578125" style="230" bestFit="1" customWidth="1"/>
    <col min="2844" max="2844" width="14.28515625" style="230" bestFit="1" customWidth="1"/>
    <col min="2845" max="2845" width="17.42578125" style="230" bestFit="1" customWidth="1"/>
    <col min="2846" max="2846" width="14.28515625" style="230" bestFit="1" customWidth="1"/>
    <col min="2847" max="2847" width="15.42578125" style="230" bestFit="1" customWidth="1"/>
    <col min="2848" max="2848" width="12.42578125" style="230" bestFit="1" customWidth="1"/>
    <col min="2849" max="2849" width="15.140625" style="230" bestFit="1" customWidth="1"/>
    <col min="2850" max="2850" width="12.140625" style="230" bestFit="1" customWidth="1"/>
    <col min="2851" max="2851" width="14.42578125" style="230" bestFit="1" customWidth="1"/>
    <col min="2852" max="3072" width="11.42578125" style="230"/>
    <col min="3073" max="3073" width="2.28515625" style="230" customWidth="1"/>
    <col min="3074" max="3074" width="29.140625" style="230" customWidth="1"/>
    <col min="3075" max="3075" width="26.5703125" style="230" customWidth="1"/>
    <col min="3076" max="3085" width="16.140625" style="230" customWidth="1"/>
    <col min="3086" max="3088" width="27.140625" style="230" bestFit="1" customWidth="1"/>
    <col min="3089" max="3089" width="17.7109375" style="230" bestFit="1" customWidth="1"/>
    <col min="3090" max="3090" width="14" style="230" bestFit="1" customWidth="1"/>
    <col min="3091" max="3091" width="17.42578125" style="230" bestFit="1" customWidth="1"/>
    <col min="3092" max="3092" width="14.28515625" style="230" bestFit="1" customWidth="1"/>
    <col min="3093" max="3093" width="17.42578125" style="230" bestFit="1" customWidth="1"/>
    <col min="3094" max="3094" width="14.28515625" style="230" bestFit="1" customWidth="1"/>
    <col min="3095" max="3095" width="17.42578125" style="230" bestFit="1" customWidth="1"/>
    <col min="3096" max="3096" width="14.28515625" style="230" bestFit="1" customWidth="1"/>
    <col min="3097" max="3097" width="17.7109375" style="230" bestFit="1" customWidth="1"/>
    <col min="3098" max="3098" width="14.5703125" style="230" bestFit="1" customWidth="1"/>
    <col min="3099" max="3099" width="17.42578125" style="230" bestFit="1" customWidth="1"/>
    <col min="3100" max="3100" width="14.28515625" style="230" bestFit="1" customWidth="1"/>
    <col min="3101" max="3101" width="17.42578125" style="230" bestFit="1" customWidth="1"/>
    <col min="3102" max="3102" width="14.28515625" style="230" bestFit="1" customWidth="1"/>
    <col min="3103" max="3103" width="15.42578125" style="230" bestFit="1" customWidth="1"/>
    <col min="3104" max="3104" width="12.42578125" style="230" bestFit="1" customWidth="1"/>
    <col min="3105" max="3105" width="15.140625" style="230" bestFit="1" customWidth="1"/>
    <col min="3106" max="3106" width="12.140625" style="230" bestFit="1" customWidth="1"/>
    <col min="3107" max="3107" width="14.42578125" style="230" bestFit="1" customWidth="1"/>
    <col min="3108" max="3328" width="11.42578125" style="230"/>
    <col min="3329" max="3329" width="2.28515625" style="230" customWidth="1"/>
    <col min="3330" max="3330" width="29.140625" style="230" customWidth="1"/>
    <col min="3331" max="3331" width="26.5703125" style="230" customWidth="1"/>
    <col min="3332" max="3341" width="16.140625" style="230" customWidth="1"/>
    <col min="3342" max="3344" width="27.140625" style="230" bestFit="1" customWidth="1"/>
    <col min="3345" max="3345" width="17.7109375" style="230" bestFit="1" customWidth="1"/>
    <col min="3346" max="3346" width="14" style="230" bestFit="1" customWidth="1"/>
    <col min="3347" max="3347" width="17.42578125" style="230" bestFit="1" customWidth="1"/>
    <col min="3348" max="3348" width="14.28515625" style="230" bestFit="1" customWidth="1"/>
    <col min="3349" max="3349" width="17.42578125" style="230" bestFit="1" customWidth="1"/>
    <col min="3350" max="3350" width="14.28515625" style="230" bestFit="1" customWidth="1"/>
    <col min="3351" max="3351" width="17.42578125" style="230" bestFit="1" customWidth="1"/>
    <col min="3352" max="3352" width="14.28515625" style="230" bestFit="1" customWidth="1"/>
    <col min="3353" max="3353" width="17.7109375" style="230" bestFit="1" customWidth="1"/>
    <col min="3354" max="3354" width="14.5703125" style="230" bestFit="1" customWidth="1"/>
    <col min="3355" max="3355" width="17.42578125" style="230" bestFit="1" customWidth="1"/>
    <col min="3356" max="3356" width="14.28515625" style="230" bestFit="1" customWidth="1"/>
    <col min="3357" max="3357" width="17.42578125" style="230" bestFit="1" customWidth="1"/>
    <col min="3358" max="3358" width="14.28515625" style="230" bestFit="1" customWidth="1"/>
    <col min="3359" max="3359" width="15.42578125" style="230" bestFit="1" customWidth="1"/>
    <col min="3360" max="3360" width="12.42578125" style="230" bestFit="1" customWidth="1"/>
    <col min="3361" max="3361" width="15.140625" style="230" bestFit="1" customWidth="1"/>
    <col min="3362" max="3362" width="12.140625" style="230" bestFit="1" customWidth="1"/>
    <col min="3363" max="3363" width="14.42578125" style="230" bestFit="1" customWidth="1"/>
    <col min="3364" max="3584" width="11.42578125" style="230"/>
    <col min="3585" max="3585" width="2.28515625" style="230" customWidth="1"/>
    <col min="3586" max="3586" width="29.140625" style="230" customWidth="1"/>
    <col min="3587" max="3587" width="26.5703125" style="230" customWidth="1"/>
    <col min="3588" max="3597" width="16.140625" style="230" customWidth="1"/>
    <col min="3598" max="3600" width="27.140625" style="230" bestFit="1" customWidth="1"/>
    <col min="3601" max="3601" width="17.7109375" style="230" bestFit="1" customWidth="1"/>
    <col min="3602" max="3602" width="14" style="230" bestFit="1" customWidth="1"/>
    <col min="3603" max="3603" width="17.42578125" style="230" bestFit="1" customWidth="1"/>
    <col min="3604" max="3604" width="14.28515625" style="230" bestFit="1" customWidth="1"/>
    <col min="3605" max="3605" width="17.42578125" style="230" bestFit="1" customWidth="1"/>
    <col min="3606" max="3606" width="14.28515625" style="230" bestFit="1" customWidth="1"/>
    <col min="3607" max="3607" width="17.42578125" style="230" bestFit="1" customWidth="1"/>
    <col min="3608" max="3608" width="14.28515625" style="230" bestFit="1" customWidth="1"/>
    <col min="3609" max="3609" width="17.7109375" style="230" bestFit="1" customWidth="1"/>
    <col min="3610" max="3610" width="14.5703125" style="230" bestFit="1" customWidth="1"/>
    <col min="3611" max="3611" width="17.42578125" style="230" bestFit="1" customWidth="1"/>
    <col min="3612" max="3612" width="14.28515625" style="230" bestFit="1" customWidth="1"/>
    <col min="3613" max="3613" width="17.42578125" style="230" bestFit="1" customWidth="1"/>
    <col min="3614" max="3614" width="14.28515625" style="230" bestFit="1" customWidth="1"/>
    <col min="3615" max="3615" width="15.42578125" style="230" bestFit="1" customWidth="1"/>
    <col min="3616" max="3616" width="12.42578125" style="230" bestFit="1" customWidth="1"/>
    <col min="3617" max="3617" width="15.140625" style="230" bestFit="1" customWidth="1"/>
    <col min="3618" max="3618" width="12.140625" style="230" bestFit="1" customWidth="1"/>
    <col min="3619" max="3619" width="14.42578125" style="230" bestFit="1" customWidth="1"/>
    <col min="3620" max="3840" width="11.42578125" style="230"/>
    <col min="3841" max="3841" width="2.28515625" style="230" customWidth="1"/>
    <col min="3842" max="3842" width="29.140625" style="230" customWidth="1"/>
    <col min="3843" max="3843" width="26.5703125" style="230" customWidth="1"/>
    <col min="3844" max="3853" width="16.140625" style="230" customWidth="1"/>
    <col min="3854" max="3856" width="27.140625" style="230" bestFit="1" customWidth="1"/>
    <col min="3857" max="3857" width="17.7109375" style="230" bestFit="1" customWidth="1"/>
    <col min="3858" max="3858" width="14" style="230" bestFit="1" customWidth="1"/>
    <col min="3859" max="3859" width="17.42578125" style="230" bestFit="1" customWidth="1"/>
    <col min="3860" max="3860" width="14.28515625" style="230" bestFit="1" customWidth="1"/>
    <col min="3861" max="3861" width="17.42578125" style="230" bestFit="1" customWidth="1"/>
    <col min="3862" max="3862" width="14.28515625" style="230" bestFit="1" customWidth="1"/>
    <col min="3863" max="3863" width="17.42578125" style="230" bestFit="1" customWidth="1"/>
    <col min="3864" max="3864" width="14.28515625" style="230" bestFit="1" customWidth="1"/>
    <col min="3865" max="3865" width="17.7109375" style="230" bestFit="1" customWidth="1"/>
    <col min="3866" max="3866" width="14.5703125" style="230" bestFit="1" customWidth="1"/>
    <col min="3867" max="3867" width="17.42578125" style="230" bestFit="1" customWidth="1"/>
    <col min="3868" max="3868" width="14.28515625" style="230" bestFit="1" customWidth="1"/>
    <col min="3869" max="3869" width="17.42578125" style="230" bestFit="1" customWidth="1"/>
    <col min="3870" max="3870" width="14.28515625" style="230" bestFit="1" customWidth="1"/>
    <col min="3871" max="3871" width="15.42578125" style="230" bestFit="1" customWidth="1"/>
    <col min="3872" max="3872" width="12.42578125" style="230" bestFit="1" customWidth="1"/>
    <col min="3873" max="3873" width="15.140625" style="230" bestFit="1" customWidth="1"/>
    <col min="3874" max="3874" width="12.140625" style="230" bestFit="1" customWidth="1"/>
    <col min="3875" max="3875" width="14.42578125" style="230" bestFit="1" customWidth="1"/>
    <col min="3876" max="4096" width="11.42578125" style="230"/>
    <col min="4097" max="4097" width="2.28515625" style="230" customWidth="1"/>
    <col min="4098" max="4098" width="29.140625" style="230" customWidth="1"/>
    <col min="4099" max="4099" width="26.5703125" style="230" customWidth="1"/>
    <col min="4100" max="4109" width="16.140625" style="230" customWidth="1"/>
    <col min="4110" max="4112" width="27.140625" style="230" bestFit="1" customWidth="1"/>
    <col min="4113" max="4113" width="17.7109375" style="230" bestFit="1" customWidth="1"/>
    <col min="4114" max="4114" width="14" style="230" bestFit="1" customWidth="1"/>
    <col min="4115" max="4115" width="17.42578125" style="230" bestFit="1" customWidth="1"/>
    <col min="4116" max="4116" width="14.28515625" style="230" bestFit="1" customWidth="1"/>
    <col min="4117" max="4117" width="17.42578125" style="230" bestFit="1" customWidth="1"/>
    <col min="4118" max="4118" width="14.28515625" style="230" bestFit="1" customWidth="1"/>
    <col min="4119" max="4119" width="17.42578125" style="230" bestFit="1" customWidth="1"/>
    <col min="4120" max="4120" width="14.28515625" style="230" bestFit="1" customWidth="1"/>
    <col min="4121" max="4121" width="17.7109375" style="230" bestFit="1" customWidth="1"/>
    <col min="4122" max="4122" width="14.5703125" style="230" bestFit="1" customWidth="1"/>
    <col min="4123" max="4123" width="17.42578125" style="230" bestFit="1" customWidth="1"/>
    <col min="4124" max="4124" width="14.28515625" style="230" bestFit="1" customWidth="1"/>
    <col min="4125" max="4125" width="17.42578125" style="230" bestFit="1" customWidth="1"/>
    <col min="4126" max="4126" width="14.28515625" style="230" bestFit="1" customWidth="1"/>
    <col min="4127" max="4127" width="15.42578125" style="230" bestFit="1" customWidth="1"/>
    <col min="4128" max="4128" width="12.42578125" style="230" bestFit="1" customWidth="1"/>
    <col min="4129" max="4129" width="15.140625" style="230" bestFit="1" customWidth="1"/>
    <col min="4130" max="4130" width="12.140625" style="230" bestFit="1" customWidth="1"/>
    <col min="4131" max="4131" width="14.42578125" style="230" bestFit="1" customWidth="1"/>
    <col min="4132" max="4352" width="11.42578125" style="230"/>
    <col min="4353" max="4353" width="2.28515625" style="230" customWidth="1"/>
    <col min="4354" max="4354" width="29.140625" style="230" customWidth="1"/>
    <col min="4355" max="4355" width="26.5703125" style="230" customWidth="1"/>
    <col min="4356" max="4365" width="16.140625" style="230" customWidth="1"/>
    <col min="4366" max="4368" width="27.140625" style="230" bestFit="1" customWidth="1"/>
    <col min="4369" max="4369" width="17.7109375" style="230" bestFit="1" customWidth="1"/>
    <col min="4370" max="4370" width="14" style="230" bestFit="1" customWidth="1"/>
    <col min="4371" max="4371" width="17.42578125" style="230" bestFit="1" customWidth="1"/>
    <col min="4372" max="4372" width="14.28515625" style="230" bestFit="1" customWidth="1"/>
    <col min="4373" max="4373" width="17.42578125" style="230" bestFit="1" customWidth="1"/>
    <col min="4374" max="4374" width="14.28515625" style="230" bestFit="1" customWidth="1"/>
    <col min="4375" max="4375" width="17.42578125" style="230" bestFit="1" customWidth="1"/>
    <col min="4376" max="4376" width="14.28515625" style="230" bestFit="1" customWidth="1"/>
    <col min="4377" max="4377" width="17.7109375" style="230" bestFit="1" customWidth="1"/>
    <col min="4378" max="4378" width="14.5703125" style="230" bestFit="1" customWidth="1"/>
    <col min="4379" max="4379" width="17.42578125" style="230" bestFit="1" customWidth="1"/>
    <col min="4380" max="4380" width="14.28515625" style="230" bestFit="1" customWidth="1"/>
    <col min="4381" max="4381" width="17.42578125" style="230" bestFit="1" customWidth="1"/>
    <col min="4382" max="4382" width="14.28515625" style="230" bestFit="1" customWidth="1"/>
    <col min="4383" max="4383" width="15.42578125" style="230" bestFit="1" customWidth="1"/>
    <col min="4384" max="4384" width="12.42578125" style="230" bestFit="1" customWidth="1"/>
    <col min="4385" max="4385" width="15.140625" style="230" bestFit="1" customWidth="1"/>
    <col min="4386" max="4386" width="12.140625" style="230" bestFit="1" customWidth="1"/>
    <col min="4387" max="4387" width="14.42578125" style="230" bestFit="1" customWidth="1"/>
    <col min="4388" max="4608" width="11.42578125" style="230"/>
    <col min="4609" max="4609" width="2.28515625" style="230" customWidth="1"/>
    <col min="4610" max="4610" width="29.140625" style="230" customWidth="1"/>
    <col min="4611" max="4611" width="26.5703125" style="230" customWidth="1"/>
    <col min="4612" max="4621" width="16.140625" style="230" customWidth="1"/>
    <col min="4622" max="4624" width="27.140625" style="230" bestFit="1" customWidth="1"/>
    <col min="4625" max="4625" width="17.7109375" style="230" bestFit="1" customWidth="1"/>
    <col min="4626" max="4626" width="14" style="230" bestFit="1" customWidth="1"/>
    <col min="4627" max="4627" width="17.42578125" style="230" bestFit="1" customWidth="1"/>
    <col min="4628" max="4628" width="14.28515625" style="230" bestFit="1" customWidth="1"/>
    <col min="4629" max="4629" width="17.42578125" style="230" bestFit="1" customWidth="1"/>
    <col min="4630" max="4630" width="14.28515625" style="230" bestFit="1" customWidth="1"/>
    <col min="4631" max="4631" width="17.42578125" style="230" bestFit="1" customWidth="1"/>
    <col min="4632" max="4632" width="14.28515625" style="230" bestFit="1" customWidth="1"/>
    <col min="4633" max="4633" width="17.7109375" style="230" bestFit="1" customWidth="1"/>
    <col min="4634" max="4634" width="14.5703125" style="230" bestFit="1" customWidth="1"/>
    <col min="4635" max="4635" width="17.42578125" style="230" bestFit="1" customWidth="1"/>
    <col min="4636" max="4636" width="14.28515625" style="230" bestFit="1" customWidth="1"/>
    <col min="4637" max="4637" width="17.42578125" style="230" bestFit="1" customWidth="1"/>
    <col min="4638" max="4638" width="14.28515625" style="230" bestFit="1" customWidth="1"/>
    <col min="4639" max="4639" width="15.42578125" style="230" bestFit="1" customWidth="1"/>
    <col min="4640" max="4640" width="12.42578125" style="230" bestFit="1" customWidth="1"/>
    <col min="4641" max="4641" width="15.140625" style="230" bestFit="1" customWidth="1"/>
    <col min="4642" max="4642" width="12.140625" style="230" bestFit="1" customWidth="1"/>
    <col min="4643" max="4643" width="14.42578125" style="230" bestFit="1" customWidth="1"/>
    <col min="4644" max="4864" width="11.42578125" style="230"/>
    <col min="4865" max="4865" width="2.28515625" style="230" customWidth="1"/>
    <col min="4866" max="4866" width="29.140625" style="230" customWidth="1"/>
    <col min="4867" max="4867" width="26.5703125" style="230" customWidth="1"/>
    <col min="4868" max="4877" width="16.140625" style="230" customWidth="1"/>
    <col min="4878" max="4880" width="27.140625" style="230" bestFit="1" customWidth="1"/>
    <col min="4881" max="4881" width="17.7109375" style="230" bestFit="1" customWidth="1"/>
    <col min="4882" max="4882" width="14" style="230" bestFit="1" customWidth="1"/>
    <col min="4883" max="4883" width="17.42578125" style="230" bestFit="1" customWidth="1"/>
    <col min="4884" max="4884" width="14.28515625" style="230" bestFit="1" customWidth="1"/>
    <col min="4885" max="4885" width="17.42578125" style="230" bestFit="1" customWidth="1"/>
    <col min="4886" max="4886" width="14.28515625" style="230" bestFit="1" customWidth="1"/>
    <col min="4887" max="4887" width="17.42578125" style="230" bestFit="1" customWidth="1"/>
    <col min="4888" max="4888" width="14.28515625" style="230" bestFit="1" customWidth="1"/>
    <col min="4889" max="4889" width="17.7109375" style="230" bestFit="1" customWidth="1"/>
    <col min="4890" max="4890" width="14.5703125" style="230" bestFit="1" customWidth="1"/>
    <col min="4891" max="4891" width="17.42578125" style="230" bestFit="1" customWidth="1"/>
    <col min="4892" max="4892" width="14.28515625" style="230" bestFit="1" customWidth="1"/>
    <col min="4893" max="4893" width="17.42578125" style="230" bestFit="1" customWidth="1"/>
    <col min="4894" max="4894" width="14.28515625" style="230" bestFit="1" customWidth="1"/>
    <col min="4895" max="4895" width="15.42578125" style="230" bestFit="1" customWidth="1"/>
    <col min="4896" max="4896" width="12.42578125" style="230" bestFit="1" customWidth="1"/>
    <col min="4897" max="4897" width="15.140625" style="230" bestFit="1" customWidth="1"/>
    <col min="4898" max="4898" width="12.140625" style="230" bestFit="1" customWidth="1"/>
    <col min="4899" max="4899" width="14.42578125" style="230" bestFit="1" customWidth="1"/>
    <col min="4900" max="5120" width="11.42578125" style="230"/>
    <col min="5121" max="5121" width="2.28515625" style="230" customWidth="1"/>
    <col min="5122" max="5122" width="29.140625" style="230" customWidth="1"/>
    <col min="5123" max="5123" width="26.5703125" style="230" customWidth="1"/>
    <col min="5124" max="5133" width="16.140625" style="230" customWidth="1"/>
    <col min="5134" max="5136" width="27.140625" style="230" bestFit="1" customWidth="1"/>
    <col min="5137" max="5137" width="17.7109375" style="230" bestFit="1" customWidth="1"/>
    <col min="5138" max="5138" width="14" style="230" bestFit="1" customWidth="1"/>
    <col min="5139" max="5139" width="17.42578125" style="230" bestFit="1" customWidth="1"/>
    <col min="5140" max="5140" width="14.28515625" style="230" bestFit="1" customWidth="1"/>
    <col min="5141" max="5141" width="17.42578125" style="230" bestFit="1" customWidth="1"/>
    <col min="5142" max="5142" width="14.28515625" style="230" bestFit="1" customWidth="1"/>
    <col min="5143" max="5143" width="17.42578125" style="230" bestFit="1" customWidth="1"/>
    <col min="5144" max="5144" width="14.28515625" style="230" bestFit="1" customWidth="1"/>
    <col min="5145" max="5145" width="17.7109375" style="230" bestFit="1" customWidth="1"/>
    <col min="5146" max="5146" width="14.5703125" style="230" bestFit="1" customWidth="1"/>
    <col min="5147" max="5147" width="17.42578125" style="230" bestFit="1" customWidth="1"/>
    <col min="5148" max="5148" width="14.28515625" style="230" bestFit="1" customWidth="1"/>
    <col min="5149" max="5149" width="17.42578125" style="230" bestFit="1" customWidth="1"/>
    <col min="5150" max="5150" width="14.28515625" style="230" bestFit="1" customWidth="1"/>
    <col min="5151" max="5151" width="15.42578125" style="230" bestFit="1" customWidth="1"/>
    <col min="5152" max="5152" width="12.42578125" style="230" bestFit="1" customWidth="1"/>
    <col min="5153" max="5153" width="15.140625" style="230" bestFit="1" customWidth="1"/>
    <col min="5154" max="5154" width="12.140625" style="230" bestFit="1" customWidth="1"/>
    <col min="5155" max="5155" width="14.42578125" style="230" bestFit="1" customWidth="1"/>
    <col min="5156" max="5376" width="11.42578125" style="230"/>
    <col min="5377" max="5377" width="2.28515625" style="230" customWidth="1"/>
    <col min="5378" max="5378" width="29.140625" style="230" customWidth="1"/>
    <col min="5379" max="5379" width="26.5703125" style="230" customWidth="1"/>
    <col min="5380" max="5389" width="16.140625" style="230" customWidth="1"/>
    <col min="5390" max="5392" width="27.140625" style="230" bestFit="1" customWidth="1"/>
    <col min="5393" max="5393" width="17.7109375" style="230" bestFit="1" customWidth="1"/>
    <col min="5394" max="5394" width="14" style="230" bestFit="1" customWidth="1"/>
    <col min="5395" max="5395" width="17.42578125" style="230" bestFit="1" customWidth="1"/>
    <col min="5396" max="5396" width="14.28515625" style="230" bestFit="1" customWidth="1"/>
    <col min="5397" max="5397" width="17.42578125" style="230" bestFit="1" customWidth="1"/>
    <col min="5398" max="5398" width="14.28515625" style="230" bestFit="1" customWidth="1"/>
    <col min="5399" max="5399" width="17.42578125" style="230" bestFit="1" customWidth="1"/>
    <col min="5400" max="5400" width="14.28515625" style="230" bestFit="1" customWidth="1"/>
    <col min="5401" max="5401" width="17.7109375" style="230" bestFit="1" customWidth="1"/>
    <col min="5402" max="5402" width="14.5703125" style="230" bestFit="1" customWidth="1"/>
    <col min="5403" max="5403" width="17.42578125" style="230" bestFit="1" customWidth="1"/>
    <col min="5404" max="5404" width="14.28515625" style="230" bestFit="1" customWidth="1"/>
    <col min="5405" max="5405" width="17.42578125" style="230" bestFit="1" customWidth="1"/>
    <col min="5406" max="5406" width="14.28515625" style="230" bestFit="1" customWidth="1"/>
    <col min="5407" max="5407" width="15.42578125" style="230" bestFit="1" customWidth="1"/>
    <col min="5408" max="5408" width="12.42578125" style="230" bestFit="1" customWidth="1"/>
    <col min="5409" max="5409" width="15.140625" style="230" bestFit="1" customWidth="1"/>
    <col min="5410" max="5410" width="12.140625" style="230" bestFit="1" customWidth="1"/>
    <col min="5411" max="5411" width="14.42578125" style="230" bestFit="1" customWidth="1"/>
    <col min="5412" max="5632" width="11.42578125" style="230"/>
    <col min="5633" max="5633" width="2.28515625" style="230" customWidth="1"/>
    <col min="5634" max="5634" width="29.140625" style="230" customWidth="1"/>
    <col min="5635" max="5635" width="26.5703125" style="230" customWidth="1"/>
    <col min="5636" max="5645" width="16.140625" style="230" customWidth="1"/>
    <col min="5646" max="5648" width="27.140625" style="230" bestFit="1" customWidth="1"/>
    <col min="5649" max="5649" width="17.7109375" style="230" bestFit="1" customWidth="1"/>
    <col min="5650" max="5650" width="14" style="230" bestFit="1" customWidth="1"/>
    <col min="5651" max="5651" width="17.42578125" style="230" bestFit="1" customWidth="1"/>
    <col min="5652" max="5652" width="14.28515625" style="230" bestFit="1" customWidth="1"/>
    <col min="5653" max="5653" width="17.42578125" style="230" bestFit="1" customWidth="1"/>
    <col min="5654" max="5654" width="14.28515625" style="230" bestFit="1" customWidth="1"/>
    <col min="5655" max="5655" width="17.42578125" style="230" bestFit="1" customWidth="1"/>
    <col min="5656" max="5656" width="14.28515625" style="230" bestFit="1" customWidth="1"/>
    <col min="5657" max="5657" width="17.7109375" style="230" bestFit="1" customWidth="1"/>
    <col min="5658" max="5658" width="14.5703125" style="230" bestFit="1" customWidth="1"/>
    <col min="5659" max="5659" width="17.42578125" style="230" bestFit="1" customWidth="1"/>
    <col min="5660" max="5660" width="14.28515625" style="230" bestFit="1" customWidth="1"/>
    <col min="5661" max="5661" width="17.42578125" style="230" bestFit="1" customWidth="1"/>
    <col min="5662" max="5662" width="14.28515625" style="230" bestFit="1" customWidth="1"/>
    <col min="5663" max="5663" width="15.42578125" style="230" bestFit="1" customWidth="1"/>
    <col min="5664" max="5664" width="12.42578125" style="230" bestFit="1" customWidth="1"/>
    <col min="5665" max="5665" width="15.140625" style="230" bestFit="1" customWidth="1"/>
    <col min="5666" max="5666" width="12.140625" style="230" bestFit="1" customWidth="1"/>
    <col min="5667" max="5667" width="14.42578125" style="230" bestFit="1" customWidth="1"/>
    <col min="5668" max="5888" width="11.42578125" style="230"/>
    <col min="5889" max="5889" width="2.28515625" style="230" customWidth="1"/>
    <col min="5890" max="5890" width="29.140625" style="230" customWidth="1"/>
    <col min="5891" max="5891" width="26.5703125" style="230" customWidth="1"/>
    <col min="5892" max="5901" width="16.140625" style="230" customWidth="1"/>
    <col min="5902" max="5904" width="27.140625" style="230" bestFit="1" customWidth="1"/>
    <col min="5905" max="5905" width="17.7109375" style="230" bestFit="1" customWidth="1"/>
    <col min="5906" max="5906" width="14" style="230" bestFit="1" customWidth="1"/>
    <col min="5907" max="5907" width="17.42578125" style="230" bestFit="1" customWidth="1"/>
    <col min="5908" max="5908" width="14.28515625" style="230" bestFit="1" customWidth="1"/>
    <col min="5909" max="5909" width="17.42578125" style="230" bestFit="1" customWidth="1"/>
    <col min="5910" max="5910" width="14.28515625" style="230" bestFit="1" customWidth="1"/>
    <col min="5911" max="5911" width="17.42578125" style="230" bestFit="1" customWidth="1"/>
    <col min="5912" max="5912" width="14.28515625" style="230" bestFit="1" customWidth="1"/>
    <col min="5913" max="5913" width="17.7109375" style="230" bestFit="1" customWidth="1"/>
    <col min="5914" max="5914" width="14.5703125" style="230" bestFit="1" customWidth="1"/>
    <col min="5915" max="5915" width="17.42578125" style="230" bestFit="1" customWidth="1"/>
    <col min="5916" max="5916" width="14.28515625" style="230" bestFit="1" customWidth="1"/>
    <col min="5917" max="5917" width="17.42578125" style="230" bestFit="1" customWidth="1"/>
    <col min="5918" max="5918" width="14.28515625" style="230" bestFit="1" customWidth="1"/>
    <col min="5919" max="5919" width="15.42578125" style="230" bestFit="1" customWidth="1"/>
    <col min="5920" max="5920" width="12.42578125" style="230" bestFit="1" customWidth="1"/>
    <col min="5921" max="5921" width="15.140625" style="230" bestFit="1" customWidth="1"/>
    <col min="5922" max="5922" width="12.140625" style="230" bestFit="1" customWidth="1"/>
    <col min="5923" max="5923" width="14.42578125" style="230" bestFit="1" customWidth="1"/>
    <col min="5924" max="6144" width="11.42578125" style="230"/>
    <col min="6145" max="6145" width="2.28515625" style="230" customWidth="1"/>
    <col min="6146" max="6146" width="29.140625" style="230" customWidth="1"/>
    <col min="6147" max="6147" width="26.5703125" style="230" customWidth="1"/>
    <col min="6148" max="6157" width="16.140625" style="230" customWidth="1"/>
    <col min="6158" max="6160" width="27.140625" style="230" bestFit="1" customWidth="1"/>
    <col min="6161" max="6161" width="17.7109375" style="230" bestFit="1" customWidth="1"/>
    <col min="6162" max="6162" width="14" style="230" bestFit="1" customWidth="1"/>
    <col min="6163" max="6163" width="17.42578125" style="230" bestFit="1" customWidth="1"/>
    <col min="6164" max="6164" width="14.28515625" style="230" bestFit="1" customWidth="1"/>
    <col min="6165" max="6165" width="17.42578125" style="230" bestFit="1" customWidth="1"/>
    <col min="6166" max="6166" width="14.28515625" style="230" bestFit="1" customWidth="1"/>
    <col min="6167" max="6167" width="17.42578125" style="230" bestFit="1" customWidth="1"/>
    <col min="6168" max="6168" width="14.28515625" style="230" bestFit="1" customWidth="1"/>
    <col min="6169" max="6169" width="17.7109375" style="230" bestFit="1" customWidth="1"/>
    <col min="6170" max="6170" width="14.5703125" style="230" bestFit="1" customWidth="1"/>
    <col min="6171" max="6171" width="17.42578125" style="230" bestFit="1" customWidth="1"/>
    <col min="6172" max="6172" width="14.28515625" style="230" bestFit="1" customWidth="1"/>
    <col min="6173" max="6173" width="17.42578125" style="230" bestFit="1" customWidth="1"/>
    <col min="6174" max="6174" width="14.28515625" style="230" bestFit="1" customWidth="1"/>
    <col min="6175" max="6175" width="15.42578125" style="230" bestFit="1" customWidth="1"/>
    <col min="6176" max="6176" width="12.42578125" style="230" bestFit="1" customWidth="1"/>
    <col min="6177" max="6177" width="15.140625" style="230" bestFit="1" customWidth="1"/>
    <col min="6178" max="6178" width="12.140625" style="230" bestFit="1" customWidth="1"/>
    <col min="6179" max="6179" width="14.42578125" style="230" bestFit="1" customWidth="1"/>
    <col min="6180" max="6400" width="11.42578125" style="230"/>
    <col min="6401" max="6401" width="2.28515625" style="230" customWidth="1"/>
    <col min="6402" max="6402" width="29.140625" style="230" customWidth="1"/>
    <col min="6403" max="6403" width="26.5703125" style="230" customWidth="1"/>
    <col min="6404" max="6413" width="16.140625" style="230" customWidth="1"/>
    <col min="6414" max="6416" width="27.140625" style="230" bestFit="1" customWidth="1"/>
    <col min="6417" max="6417" width="17.7109375" style="230" bestFit="1" customWidth="1"/>
    <col min="6418" max="6418" width="14" style="230" bestFit="1" customWidth="1"/>
    <col min="6419" max="6419" width="17.42578125" style="230" bestFit="1" customWidth="1"/>
    <col min="6420" max="6420" width="14.28515625" style="230" bestFit="1" customWidth="1"/>
    <col min="6421" max="6421" width="17.42578125" style="230" bestFit="1" customWidth="1"/>
    <col min="6422" max="6422" width="14.28515625" style="230" bestFit="1" customWidth="1"/>
    <col min="6423" max="6423" width="17.42578125" style="230" bestFit="1" customWidth="1"/>
    <col min="6424" max="6424" width="14.28515625" style="230" bestFit="1" customWidth="1"/>
    <col min="6425" max="6425" width="17.7109375" style="230" bestFit="1" customWidth="1"/>
    <col min="6426" max="6426" width="14.5703125" style="230" bestFit="1" customWidth="1"/>
    <col min="6427" max="6427" width="17.42578125" style="230" bestFit="1" customWidth="1"/>
    <col min="6428" max="6428" width="14.28515625" style="230" bestFit="1" customWidth="1"/>
    <col min="6429" max="6429" width="17.42578125" style="230" bestFit="1" customWidth="1"/>
    <col min="6430" max="6430" width="14.28515625" style="230" bestFit="1" customWidth="1"/>
    <col min="6431" max="6431" width="15.42578125" style="230" bestFit="1" customWidth="1"/>
    <col min="6432" max="6432" width="12.42578125" style="230" bestFit="1" customWidth="1"/>
    <col min="6433" max="6433" width="15.140625" style="230" bestFit="1" customWidth="1"/>
    <col min="6434" max="6434" width="12.140625" style="230" bestFit="1" customWidth="1"/>
    <col min="6435" max="6435" width="14.42578125" style="230" bestFit="1" customWidth="1"/>
    <col min="6436" max="6656" width="11.42578125" style="230"/>
    <col min="6657" max="6657" width="2.28515625" style="230" customWidth="1"/>
    <col min="6658" max="6658" width="29.140625" style="230" customWidth="1"/>
    <col min="6659" max="6659" width="26.5703125" style="230" customWidth="1"/>
    <col min="6660" max="6669" width="16.140625" style="230" customWidth="1"/>
    <col min="6670" max="6672" width="27.140625" style="230" bestFit="1" customWidth="1"/>
    <col min="6673" max="6673" width="17.7109375" style="230" bestFit="1" customWidth="1"/>
    <col min="6674" max="6674" width="14" style="230" bestFit="1" customWidth="1"/>
    <col min="6675" max="6675" width="17.42578125" style="230" bestFit="1" customWidth="1"/>
    <col min="6676" max="6676" width="14.28515625" style="230" bestFit="1" customWidth="1"/>
    <col min="6677" max="6677" width="17.42578125" style="230" bestFit="1" customWidth="1"/>
    <col min="6678" max="6678" width="14.28515625" style="230" bestFit="1" customWidth="1"/>
    <col min="6679" max="6679" width="17.42578125" style="230" bestFit="1" customWidth="1"/>
    <col min="6680" max="6680" width="14.28515625" style="230" bestFit="1" customWidth="1"/>
    <col min="6681" max="6681" width="17.7109375" style="230" bestFit="1" customWidth="1"/>
    <col min="6682" max="6682" width="14.5703125" style="230" bestFit="1" customWidth="1"/>
    <col min="6683" max="6683" width="17.42578125" style="230" bestFit="1" customWidth="1"/>
    <col min="6684" max="6684" width="14.28515625" style="230" bestFit="1" customWidth="1"/>
    <col min="6685" max="6685" width="17.42578125" style="230" bestFit="1" customWidth="1"/>
    <col min="6686" max="6686" width="14.28515625" style="230" bestFit="1" customWidth="1"/>
    <col min="6687" max="6687" width="15.42578125" style="230" bestFit="1" customWidth="1"/>
    <col min="6688" max="6688" width="12.42578125" style="230" bestFit="1" customWidth="1"/>
    <col min="6689" max="6689" width="15.140625" style="230" bestFit="1" customWidth="1"/>
    <col min="6690" max="6690" width="12.140625" style="230" bestFit="1" customWidth="1"/>
    <col min="6691" max="6691" width="14.42578125" style="230" bestFit="1" customWidth="1"/>
    <col min="6692" max="6912" width="11.42578125" style="230"/>
    <col min="6913" max="6913" width="2.28515625" style="230" customWidth="1"/>
    <col min="6914" max="6914" width="29.140625" style="230" customWidth="1"/>
    <col min="6915" max="6915" width="26.5703125" style="230" customWidth="1"/>
    <col min="6916" max="6925" width="16.140625" style="230" customWidth="1"/>
    <col min="6926" max="6928" width="27.140625" style="230" bestFit="1" customWidth="1"/>
    <col min="6929" max="6929" width="17.7109375" style="230" bestFit="1" customWidth="1"/>
    <col min="6930" max="6930" width="14" style="230" bestFit="1" customWidth="1"/>
    <col min="6931" max="6931" width="17.42578125" style="230" bestFit="1" customWidth="1"/>
    <col min="6932" max="6932" width="14.28515625" style="230" bestFit="1" customWidth="1"/>
    <col min="6933" max="6933" width="17.42578125" style="230" bestFit="1" customWidth="1"/>
    <col min="6934" max="6934" width="14.28515625" style="230" bestFit="1" customWidth="1"/>
    <col min="6935" max="6935" width="17.42578125" style="230" bestFit="1" customWidth="1"/>
    <col min="6936" max="6936" width="14.28515625" style="230" bestFit="1" customWidth="1"/>
    <col min="6937" max="6937" width="17.7109375" style="230" bestFit="1" customWidth="1"/>
    <col min="6938" max="6938" width="14.5703125" style="230" bestFit="1" customWidth="1"/>
    <col min="6939" max="6939" width="17.42578125" style="230" bestFit="1" customWidth="1"/>
    <col min="6940" max="6940" width="14.28515625" style="230" bestFit="1" customWidth="1"/>
    <col min="6941" max="6941" width="17.42578125" style="230" bestFit="1" customWidth="1"/>
    <col min="6942" max="6942" width="14.28515625" style="230" bestFit="1" customWidth="1"/>
    <col min="6943" max="6943" width="15.42578125" style="230" bestFit="1" customWidth="1"/>
    <col min="6944" max="6944" width="12.42578125" style="230" bestFit="1" customWidth="1"/>
    <col min="6945" max="6945" width="15.140625" style="230" bestFit="1" customWidth="1"/>
    <col min="6946" max="6946" width="12.140625" style="230" bestFit="1" customWidth="1"/>
    <col min="6947" max="6947" width="14.42578125" style="230" bestFit="1" customWidth="1"/>
    <col min="6948" max="7168" width="11.42578125" style="230"/>
    <col min="7169" max="7169" width="2.28515625" style="230" customWidth="1"/>
    <col min="7170" max="7170" width="29.140625" style="230" customWidth="1"/>
    <col min="7171" max="7171" width="26.5703125" style="230" customWidth="1"/>
    <col min="7172" max="7181" width="16.140625" style="230" customWidth="1"/>
    <col min="7182" max="7184" width="27.140625" style="230" bestFit="1" customWidth="1"/>
    <col min="7185" max="7185" width="17.7109375" style="230" bestFit="1" customWidth="1"/>
    <col min="7186" max="7186" width="14" style="230" bestFit="1" customWidth="1"/>
    <col min="7187" max="7187" width="17.42578125" style="230" bestFit="1" customWidth="1"/>
    <col min="7188" max="7188" width="14.28515625" style="230" bestFit="1" customWidth="1"/>
    <col min="7189" max="7189" width="17.42578125" style="230" bestFit="1" customWidth="1"/>
    <col min="7190" max="7190" width="14.28515625" style="230" bestFit="1" customWidth="1"/>
    <col min="7191" max="7191" width="17.42578125" style="230" bestFit="1" customWidth="1"/>
    <col min="7192" max="7192" width="14.28515625" style="230" bestFit="1" customWidth="1"/>
    <col min="7193" max="7193" width="17.7109375" style="230" bestFit="1" customWidth="1"/>
    <col min="7194" max="7194" width="14.5703125" style="230" bestFit="1" customWidth="1"/>
    <col min="7195" max="7195" width="17.42578125" style="230" bestFit="1" customWidth="1"/>
    <col min="7196" max="7196" width="14.28515625" style="230" bestFit="1" customWidth="1"/>
    <col min="7197" max="7197" width="17.42578125" style="230" bestFit="1" customWidth="1"/>
    <col min="7198" max="7198" width="14.28515625" style="230" bestFit="1" customWidth="1"/>
    <col min="7199" max="7199" width="15.42578125" style="230" bestFit="1" customWidth="1"/>
    <col min="7200" max="7200" width="12.42578125" style="230" bestFit="1" customWidth="1"/>
    <col min="7201" max="7201" width="15.140625" style="230" bestFit="1" customWidth="1"/>
    <col min="7202" max="7202" width="12.140625" style="230" bestFit="1" customWidth="1"/>
    <col min="7203" max="7203" width="14.42578125" style="230" bestFit="1" customWidth="1"/>
    <col min="7204" max="7424" width="11.42578125" style="230"/>
    <col min="7425" max="7425" width="2.28515625" style="230" customWidth="1"/>
    <col min="7426" max="7426" width="29.140625" style="230" customWidth="1"/>
    <col min="7427" max="7427" width="26.5703125" style="230" customWidth="1"/>
    <col min="7428" max="7437" width="16.140625" style="230" customWidth="1"/>
    <col min="7438" max="7440" width="27.140625" style="230" bestFit="1" customWidth="1"/>
    <col min="7441" max="7441" width="17.7109375" style="230" bestFit="1" customWidth="1"/>
    <col min="7442" max="7442" width="14" style="230" bestFit="1" customWidth="1"/>
    <col min="7443" max="7443" width="17.42578125" style="230" bestFit="1" customWidth="1"/>
    <col min="7444" max="7444" width="14.28515625" style="230" bestFit="1" customWidth="1"/>
    <col min="7445" max="7445" width="17.42578125" style="230" bestFit="1" customWidth="1"/>
    <col min="7446" max="7446" width="14.28515625" style="230" bestFit="1" customWidth="1"/>
    <col min="7447" max="7447" width="17.42578125" style="230" bestFit="1" customWidth="1"/>
    <col min="7448" max="7448" width="14.28515625" style="230" bestFit="1" customWidth="1"/>
    <col min="7449" max="7449" width="17.7109375" style="230" bestFit="1" customWidth="1"/>
    <col min="7450" max="7450" width="14.5703125" style="230" bestFit="1" customWidth="1"/>
    <col min="7451" max="7451" width="17.42578125" style="230" bestFit="1" customWidth="1"/>
    <col min="7452" max="7452" width="14.28515625" style="230" bestFit="1" customWidth="1"/>
    <col min="7453" max="7453" width="17.42578125" style="230" bestFit="1" customWidth="1"/>
    <col min="7454" max="7454" width="14.28515625" style="230" bestFit="1" customWidth="1"/>
    <col min="7455" max="7455" width="15.42578125" style="230" bestFit="1" customWidth="1"/>
    <col min="7456" max="7456" width="12.42578125" style="230" bestFit="1" customWidth="1"/>
    <col min="7457" max="7457" width="15.140625" style="230" bestFit="1" customWidth="1"/>
    <col min="7458" max="7458" width="12.140625" style="230" bestFit="1" customWidth="1"/>
    <col min="7459" max="7459" width="14.42578125" style="230" bestFit="1" customWidth="1"/>
    <col min="7460" max="7680" width="11.42578125" style="230"/>
    <col min="7681" max="7681" width="2.28515625" style="230" customWidth="1"/>
    <col min="7682" max="7682" width="29.140625" style="230" customWidth="1"/>
    <col min="7683" max="7683" width="26.5703125" style="230" customWidth="1"/>
    <col min="7684" max="7693" width="16.140625" style="230" customWidth="1"/>
    <col min="7694" max="7696" width="27.140625" style="230" bestFit="1" customWidth="1"/>
    <col min="7697" max="7697" width="17.7109375" style="230" bestFit="1" customWidth="1"/>
    <col min="7698" max="7698" width="14" style="230" bestFit="1" customWidth="1"/>
    <col min="7699" max="7699" width="17.42578125" style="230" bestFit="1" customWidth="1"/>
    <col min="7700" max="7700" width="14.28515625" style="230" bestFit="1" customWidth="1"/>
    <col min="7701" max="7701" width="17.42578125" style="230" bestFit="1" customWidth="1"/>
    <col min="7702" max="7702" width="14.28515625" style="230" bestFit="1" customWidth="1"/>
    <col min="7703" max="7703" width="17.42578125" style="230" bestFit="1" customWidth="1"/>
    <col min="7704" max="7704" width="14.28515625" style="230" bestFit="1" customWidth="1"/>
    <col min="7705" max="7705" width="17.7109375" style="230" bestFit="1" customWidth="1"/>
    <col min="7706" max="7706" width="14.5703125" style="230" bestFit="1" customWidth="1"/>
    <col min="7707" max="7707" width="17.42578125" style="230" bestFit="1" customWidth="1"/>
    <col min="7708" max="7708" width="14.28515625" style="230" bestFit="1" customWidth="1"/>
    <col min="7709" max="7709" width="17.42578125" style="230" bestFit="1" customWidth="1"/>
    <col min="7710" max="7710" width="14.28515625" style="230" bestFit="1" customWidth="1"/>
    <col min="7711" max="7711" width="15.42578125" style="230" bestFit="1" customWidth="1"/>
    <col min="7712" max="7712" width="12.42578125" style="230" bestFit="1" customWidth="1"/>
    <col min="7713" max="7713" width="15.140625" style="230" bestFit="1" customWidth="1"/>
    <col min="7714" max="7714" width="12.140625" style="230" bestFit="1" customWidth="1"/>
    <col min="7715" max="7715" width="14.42578125" style="230" bestFit="1" customWidth="1"/>
    <col min="7716" max="7936" width="11.42578125" style="230"/>
    <col min="7937" max="7937" width="2.28515625" style="230" customWidth="1"/>
    <col min="7938" max="7938" width="29.140625" style="230" customWidth="1"/>
    <col min="7939" max="7939" width="26.5703125" style="230" customWidth="1"/>
    <col min="7940" max="7949" width="16.140625" style="230" customWidth="1"/>
    <col min="7950" max="7952" width="27.140625" style="230" bestFit="1" customWidth="1"/>
    <col min="7953" max="7953" width="17.7109375" style="230" bestFit="1" customWidth="1"/>
    <col min="7954" max="7954" width="14" style="230" bestFit="1" customWidth="1"/>
    <col min="7955" max="7955" width="17.42578125" style="230" bestFit="1" customWidth="1"/>
    <col min="7956" max="7956" width="14.28515625" style="230" bestFit="1" customWidth="1"/>
    <col min="7957" max="7957" width="17.42578125" style="230" bestFit="1" customWidth="1"/>
    <col min="7958" max="7958" width="14.28515625" style="230" bestFit="1" customWidth="1"/>
    <col min="7959" max="7959" width="17.42578125" style="230" bestFit="1" customWidth="1"/>
    <col min="7960" max="7960" width="14.28515625" style="230" bestFit="1" customWidth="1"/>
    <col min="7961" max="7961" width="17.7109375" style="230" bestFit="1" customWidth="1"/>
    <col min="7962" max="7962" width="14.5703125" style="230" bestFit="1" customWidth="1"/>
    <col min="7963" max="7963" width="17.42578125" style="230" bestFit="1" customWidth="1"/>
    <col min="7964" max="7964" width="14.28515625" style="230" bestFit="1" customWidth="1"/>
    <col min="7965" max="7965" width="17.42578125" style="230" bestFit="1" customWidth="1"/>
    <col min="7966" max="7966" width="14.28515625" style="230" bestFit="1" customWidth="1"/>
    <col min="7967" max="7967" width="15.42578125" style="230" bestFit="1" customWidth="1"/>
    <col min="7968" max="7968" width="12.42578125" style="230" bestFit="1" customWidth="1"/>
    <col min="7969" max="7969" width="15.140625" style="230" bestFit="1" customWidth="1"/>
    <col min="7970" max="7970" width="12.140625" style="230" bestFit="1" customWidth="1"/>
    <col min="7971" max="7971" width="14.42578125" style="230" bestFit="1" customWidth="1"/>
    <col min="7972" max="8192" width="11.42578125" style="230"/>
    <col min="8193" max="8193" width="2.28515625" style="230" customWidth="1"/>
    <col min="8194" max="8194" width="29.140625" style="230" customWidth="1"/>
    <col min="8195" max="8195" width="26.5703125" style="230" customWidth="1"/>
    <col min="8196" max="8205" width="16.140625" style="230" customWidth="1"/>
    <col min="8206" max="8208" width="27.140625" style="230" bestFit="1" customWidth="1"/>
    <col min="8209" max="8209" width="17.7109375" style="230" bestFit="1" customWidth="1"/>
    <col min="8210" max="8210" width="14" style="230" bestFit="1" customWidth="1"/>
    <col min="8211" max="8211" width="17.42578125" style="230" bestFit="1" customWidth="1"/>
    <col min="8212" max="8212" width="14.28515625" style="230" bestFit="1" customWidth="1"/>
    <col min="8213" max="8213" width="17.42578125" style="230" bestFit="1" customWidth="1"/>
    <col min="8214" max="8214" width="14.28515625" style="230" bestFit="1" customWidth="1"/>
    <col min="8215" max="8215" width="17.42578125" style="230" bestFit="1" customWidth="1"/>
    <col min="8216" max="8216" width="14.28515625" style="230" bestFit="1" customWidth="1"/>
    <col min="8217" max="8217" width="17.7109375" style="230" bestFit="1" customWidth="1"/>
    <col min="8218" max="8218" width="14.5703125" style="230" bestFit="1" customWidth="1"/>
    <col min="8219" max="8219" width="17.42578125" style="230" bestFit="1" customWidth="1"/>
    <col min="8220" max="8220" width="14.28515625" style="230" bestFit="1" customWidth="1"/>
    <col min="8221" max="8221" width="17.42578125" style="230" bestFit="1" customWidth="1"/>
    <col min="8222" max="8222" width="14.28515625" style="230" bestFit="1" customWidth="1"/>
    <col min="8223" max="8223" width="15.42578125" style="230" bestFit="1" customWidth="1"/>
    <col min="8224" max="8224" width="12.42578125" style="230" bestFit="1" customWidth="1"/>
    <col min="8225" max="8225" width="15.140625" style="230" bestFit="1" customWidth="1"/>
    <col min="8226" max="8226" width="12.140625" style="230" bestFit="1" customWidth="1"/>
    <col min="8227" max="8227" width="14.42578125" style="230" bestFit="1" customWidth="1"/>
    <col min="8228" max="8448" width="11.42578125" style="230"/>
    <col min="8449" max="8449" width="2.28515625" style="230" customWidth="1"/>
    <col min="8450" max="8450" width="29.140625" style="230" customWidth="1"/>
    <col min="8451" max="8451" width="26.5703125" style="230" customWidth="1"/>
    <col min="8452" max="8461" width="16.140625" style="230" customWidth="1"/>
    <col min="8462" max="8464" width="27.140625" style="230" bestFit="1" customWidth="1"/>
    <col min="8465" max="8465" width="17.7109375" style="230" bestFit="1" customWidth="1"/>
    <col min="8466" max="8466" width="14" style="230" bestFit="1" customWidth="1"/>
    <col min="8467" max="8467" width="17.42578125" style="230" bestFit="1" customWidth="1"/>
    <col min="8468" max="8468" width="14.28515625" style="230" bestFit="1" customWidth="1"/>
    <col min="8469" max="8469" width="17.42578125" style="230" bestFit="1" customWidth="1"/>
    <col min="8470" max="8470" width="14.28515625" style="230" bestFit="1" customWidth="1"/>
    <col min="8471" max="8471" width="17.42578125" style="230" bestFit="1" customWidth="1"/>
    <col min="8472" max="8472" width="14.28515625" style="230" bestFit="1" customWidth="1"/>
    <col min="8473" max="8473" width="17.7109375" style="230" bestFit="1" customWidth="1"/>
    <col min="8474" max="8474" width="14.5703125" style="230" bestFit="1" customWidth="1"/>
    <col min="8475" max="8475" width="17.42578125" style="230" bestFit="1" customWidth="1"/>
    <col min="8476" max="8476" width="14.28515625" style="230" bestFit="1" customWidth="1"/>
    <col min="8477" max="8477" width="17.42578125" style="230" bestFit="1" customWidth="1"/>
    <col min="8478" max="8478" width="14.28515625" style="230" bestFit="1" customWidth="1"/>
    <col min="8479" max="8479" width="15.42578125" style="230" bestFit="1" customWidth="1"/>
    <col min="8480" max="8480" width="12.42578125" style="230" bestFit="1" customWidth="1"/>
    <col min="8481" max="8481" width="15.140625" style="230" bestFit="1" customWidth="1"/>
    <col min="8482" max="8482" width="12.140625" style="230" bestFit="1" customWidth="1"/>
    <col min="8483" max="8483" width="14.42578125" style="230" bestFit="1" customWidth="1"/>
    <col min="8484" max="8704" width="11.42578125" style="230"/>
    <col min="8705" max="8705" width="2.28515625" style="230" customWidth="1"/>
    <col min="8706" max="8706" width="29.140625" style="230" customWidth="1"/>
    <col min="8707" max="8707" width="26.5703125" style="230" customWidth="1"/>
    <col min="8708" max="8717" width="16.140625" style="230" customWidth="1"/>
    <col min="8718" max="8720" width="27.140625" style="230" bestFit="1" customWidth="1"/>
    <col min="8721" max="8721" width="17.7109375" style="230" bestFit="1" customWidth="1"/>
    <col min="8722" max="8722" width="14" style="230" bestFit="1" customWidth="1"/>
    <col min="8723" max="8723" width="17.42578125" style="230" bestFit="1" customWidth="1"/>
    <col min="8724" max="8724" width="14.28515625" style="230" bestFit="1" customWidth="1"/>
    <col min="8725" max="8725" width="17.42578125" style="230" bestFit="1" customWidth="1"/>
    <col min="8726" max="8726" width="14.28515625" style="230" bestFit="1" customWidth="1"/>
    <col min="8727" max="8727" width="17.42578125" style="230" bestFit="1" customWidth="1"/>
    <col min="8728" max="8728" width="14.28515625" style="230" bestFit="1" customWidth="1"/>
    <col min="8729" max="8729" width="17.7109375" style="230" bestFit="1" customWidth="1"/>
    <col min="8730" max="8730" width="14.5703125" style="230" bestFit="1" customWidth="1"/>
    <col min="8731" max="8731" width="17.42578125" style="230" bestFit="1" customWidth="1"/>
    <col min="8732" max="8732" width="14.28515625" style="230" bestFit="1" customWidth="1"/>
    <col min="8733" max="8733" width="17.42578125" style="230" bestFit="1" customWidth="1"/>
    <col min="8734" max="8734" width="14.28515625" style="230" bestFit="1" customWidth="1"/>
    <col min="8735" max="8735" width="15.42578125" style="230" bestFit="1" customWidth="1"/>
    <col min="8736" max="8736" width="12.42578125" style="230" bestFit="1" customWidth="1"/>
    <col min="8737" max="8737" width="15.140625" style="230" bestFit="1" customWidth="1"/>
    <col min="8738" max="8738" width="12.140625" style="230" bestFit="1" customWidth="1"/>
    <col min="8739" max="8739" width="14.42578125" style="230" bestFit="1" customWidth="1"/>
    <col min="8740" max="8960" width="11.42578125" style="230"/>
    <col min="8961" max="8961" width="2.28515625" style="230" customWidth="1"/>
    <col min="8962" max="8962" width="29.140625" style="230" customWidth="1"/>
    <col min="8963" max="8963" width="26.5703125" style="230" customWidth="1"/>
    <col min="8964" max="8973" width="16.140625" style="230" customWidth="1"/>
    <col min="8974" max="8976" width="27.140625" style="230" bestFit="1" customWidth="1"/>
    <col min="8977" max="8977" width="17.7109375" style="230" bestFit="1" customWidth="1"/>
    <col min="8978" max="8978" width="14" style="230" bestFit="1" customWidth="1"/>
    <col min="8979" max="8979" width="17.42578125" style="230" bestFit="1" customWidth="1"/>
    <col min="8980" max="8980" width="14.28515625" style="230" bestFit="1" customWidth="1"/>
    <col min="8981" max="8981" width="17.42578125" style="230" bestFit="1" customWidth="1"/>
    <col min="8982" max="8982" width="14.28515625" style="230" bestFit="1" customWidth="1"/>
    <col min="8983" max="8983" width="17.42578125" style="230" bestFit="1" customWidth="1"/>
    <col min="8984" max="8984" width="14.28515625" style="230" bestFit="1" customWidth="1"/>
    <col min="8985" max="8985" width="17.7109375" style="230" bestFit="1" customWidth="1"/>
    <col min="8986" max="8986" width="14.5703125" style="230" bestFit="1" customWidth="1"/>
    <col min="8987" max="8987" width="17.42578125" style="230" bestFit="1" customWidth="1"/>
    <col min="8988" max="8988" width="14.28515625" style="230" bestFit="1" customWidth="1"/>
    <col min="8989" max="8989" width="17.42578125" style="230" bestFit="1" customWidth="1"/>
    <col min="8990" max="8990" width="14.28515625" style="230" bestFit="1" customWidth="1"/>
    <col min="8991" max="8991" width="15.42578125" style="230" bestFit="1" customWidth="1"/>
    <col min="8992" max="8992" width="12.42578125" style="230" bestFit="1" customWidth="1"/>
    <col min="8993" max="8993" width="15.140625" style="230" bestFit="1" customWidth="1"/>
    <col min="8994" max="8994" width="12.140625" style="230" bestFit="1" customWidth="1"/>
    <col min="8995" max="8995" width="14.42578125" style="230" bestFit="1" customWidth="1"/>
    <col min="8996" max="9216" width="11.42578125" style="230"/>
    <col min="9217" max="9217" width="2.28515625" style="230" customWidth="1"/>
    <col min="9218" max="9218" width="29.140625" style="230" customWidth="1"/>
    <col min="9219" max="9219" width="26.5703125" style="230" customWidth="1"/>
    <col min="9220" max="9229" width="16.140625" style="230" customWidth="1"/>
    <col min="9230" max="9232" width="27.140625" style="230" bestFit="1" customWidth="1"/>
    <col min="9233" max="9233" width="17.7109375" style="230" bestFit="1" customWidth="1"/>
    <col min="9234" max="9234" width="14" style="230" bestFit="1" customWidth="1"/>
    <col min="9235" max="9235" width="17.42578125" style="230" bestFit="1" customWidth="1"/>
    <col min="9236" max="9236" width="14.28515625" style="230" bestFit="1" customWidth="1"/>
    <col min="9237" max="9237" width="17.42578125" style="230" bestFit="1" customWidth="1"/>
    <col min="9238" max="9238" width="14.28515625" style="230" bestFit="1" customWidth="1"/>
    <col min="9239" max="9239" width="17.42578125" style="230" bestFit="1" customWidth="1"/>
    <col min="9240" max="9240" width="14.28515625" style="230" bestFit="1" customWidth="1"/>
    <col min="9241" max="9241" width="17.7109375" style="230" bestFit="1" customWidth="1"/>
    <col min="9242" max="9242" width="14.5703125" style="230" bestFit="1" customWidth="1"/>
    <col min="9243" max="9243" width="17.42578125" style="230" bestFit="1" customWidth="1"/>
    <col min="9244" max="9244" width="14.28515625" style="230" bestFit="1" customWidth="1"/>
    <col min="9245" max="9245" width="17.42578125" style="230" bestFit="1" customWidth="1"/>
    <col min="9246" max="9246" width="14.28515625" style="230" bestFit="1" customWidth="1"/>
    <col min="9247" max="9247" width="15.42578125" style="230" bestFit="1" customWidth="1"/>
    <col min="9248" max="9248" width="12.42578125" style="230" bestFit="1" customWidth="1"/>
    <col min="9249" max="9249" width="15.140625" style="230" bestFit="1" customWidth="1"/>
    <col min="9250" max="9250" width="12.140625" style="230" bestFit="1" customWidth="1"/>
    <col min="9251" max="9251" width="14.42578125" style="230" bestFit="1" customWidth="1"/>
    <col min="9252" max="9472" width="11.42578125" style="230"/>
    <col min="9473" max="9473" width="2.28515625" style="230" customWidth="1"/>
    <col min="9474" max="9474" width="29.140625" style="230" customWidth="1"/>
    <col min="9475" max="9475" width="26.5703125" style="230" customWidth="1"/>
    <col min="9476" max="9485" width="16.140625" style="230" customWidth="1"/>
    <col min="9486" max="9488" width="27.140625" style="230" bestFit="1" customWidth="1"/>
    <col min="9489" max="9489" width="17.7109375" style="230" bestFit="1" customWidth="1"/>
    <col min="9490" max="9490" width="14" style="230" bestFit="1" customWidth="1"/>
    <col min="9491" max="9491" width="17.42578125" style="230" bestFit="1" customWidth="1"/>
    <col min="9492" max="9492" width="14.28515625" style="230" bestFit="1" customWidth="1"/>
    <col min="9493" max="9493" width="17.42578125" style="230" bestFit="1" customWidth="1"/>
    <col min="9494" max="9494" width="14.28515625" style="230" bestFit="1" customWidth="1"/>
    <col min="9495" max="9495" width="17.42578125" style="230" bestFit="1" customWidth="1"/>
    <col min="9496" max="9496" width="14.28515625" style="230" bestFit="1" customWidth="1"/>
    <col min="9497" max="9497" width="17.7109375" style="230" bestFit="1" customWidth="1"/>
    <col min="9498" max="9498" width="14.5703125" style="230" bestFit="1" customWidth="1"/>
    <col min="9499" max="9499" width="17.42578125" style="230" bestFit="1" customWidth="1"/>
    <col min="9500" max="9500" width="14.28515625" style="230" bestFit="1" customWidth="1"/>
    <col min="9501" max="9501" width="17.42578125" style="230" bestFit="1" customWidth="1"/>
    <col min="9502" max="9502" width="14.28515625" style="230" bestFit="1" customWidth="1"/>
    <col min="9503" max="9503" width="15.42578125" style="230" bestFit="1" customWidth="1"/>
    <col min="9504" max="9504" width="12.42578125" style="230" bestFit="1" customWidth="1"/>
    <col min="9505" max="9505" width="15.140625" style="230" bestFit="1" customWidth="1"/>
    <col min="9506" max="9506" width="12.140625" style="230" bestFit="1" customWidth="1"/>
    <col min="9507" max="9507" width="14.42578125" style="230" bestFit="1" customWidth="1"/>
    <col min="9508" max="9728" width="11.42578125" style="230"/>
    <col min="9729" max="9729" width="2.28515625" style="230" customWidth="1"/>
    <col min="9730" max="9730" width="29.140625" style="230" customWidth="1"/>
    <col min="9731" max="9731" width="26.5703125" style="230" customWidth="1"/>
    <col min="9732" max="9741" width="16.140625" style="230" customWidth="1"/>
    <col min="9742" max="9744" width="27.140625" style="230" bestFit="1" customWidth="1"/>
    <col min="9745" max="9745" width="17.7109375" style="230" bestFit="1" customWidth="1"/>
    <col min="9746" max="9746" width="14" style="230" bestFit="1" customWidth="1"/>
    <col min="9747" max="9747" width="17.42578125" style="230" bestFit="1" customWidth="1"/>
    <col min="9748" max="9748" width="14.28515625" style="230" bestFit="1" customWidth="1"/>
    <col min="9749" max="9749" width="17.42578125" style="230" bestFit="1" customWidth="1"/>
    <col min="9750" max="9750" width="14.28515625" style="230" bestFit="1" customWidth="1"/>
    <col min="9751" max="9751" width="17.42578125" style="230" bestFit="1" customWidth="1"/>
    <col min="9752" max="9752" width="14.28515625" style="230" bestFit="1" customWidth="1"/>
    <col min="9753" max="9753" width="17.7109375" style="230" bestFit="1" customWidth="1"/>
    <col min="9754" max="9754" width="14.5703125" style="230" bestFit="1" customWidth="1"/>
    <col min="9755" max="9755" width="17.42578125" style="230" bestFit="1" customWidth="1"/>
    <col min="9756" max="9756" width="14.28515625" style="230" bestFit="1" customWidth="1"/>
    <col min="9757" max="9757" width="17.42578125" style="230" bestFit="1" customWidth="1"/>
    <col min="9758" max="9758" width="14.28515625" style="230" bestFit="1" customWidth="1"/>
    <col min="9759" max="9759" width="15.42578125" style="230" bestFit="1" customWidth="1"/>
    <col min="9760" max="9760" width="12.42578125" style="230" bestFit="1" customWidth="1"/>
    <col min="9761" max="9761" width="15.140625" style="230" bestFit="1" customWidth="1"/>
    <col min="9762" max="9762" width="12.140625" style="230" bestFit="1" customWidth="1"/>
    <col min="9763" max="9763" width="14.42578125" style="230" bestFit="1" customWidth="1"/>
    <col min="9764" max="9984" width="11.42578125" style="230"/>
    <col min="9985" max="9985" width="2.28515625" style="230" customWidth="1"/>
    <col min="9986" max="9986" width="29.140625" style="230" customWidth="1"/>
    <col min="9987" max="9987" width="26.5703125" style="230" customWidth="1"/>
    <col min="9988" max="9997" width="16.140625" style="230" customWidth="1"/>
    <col min="9998" max="10000" width="27.140625" style="230" bestFit="1" customWidth="1"/>
    <col min="10001" max="10001" width="17.7109375" style="230" bestFit="1" customWidth="1"/>
    <col min="10002" max="10002" width="14" style="230" bestFit="1" customWidth="1"/>
    <col min="10003" max="10003" width="17.42578125" style="230" bestFit="1" customWidth="1"/>
    <col min="10004" max="10004" width="14.28515625" style="230" bestFit="1" customWidth="1"/>
    <col min="10005" max="10005" width="17.42578125" style="230" bestFit="1" customWidth="1"/>
    <col min="10006" max="10006" width="14.28515625" style="230" bestFit="1" customWidth="1"/>
    <col min="10007" max="10007" width="17.42578125" style="230" bestFit="1" customWidth="1"/>
    <col min="10008" max="10008" width="14.28515625" style="230" bestFit="1" customWidth="1"/>
    <col min="10009" max="10009" width="17.7109375" style="230" bestFit="1" customWidth="1"/>
    <col min="10010" max="10010" width="14.5703125" style="230" bestFit="1" customWidth="1"/>
    <col min="10011" max="10011" width="17.42578125" style="230" bestFit="1" customWidth="1"/>
    <col min="10012" max="10012" width="14.28515625" style="230" bestFit="1" customWidth="1"/>
    <col min="10013" max="10013" width="17.42578125" style="230" bestFit="1" customWidth="1"/>
    <col min="10014" max="10014" width="14.28515625" style="230" bestFit="1" customWidth="1"/>
    <col min="10015" max="10015" width="15.42578125" style="230" bestFit="1" customWidth="1"/>
    <col min="10016" max="10016" width="12.42578125" style="230" bestFit="1" customWidth="1"/>
    <col min="10017" max="10017" width="15.140625" style="230" bestFit="1" customWidth="1"/>
    <col min="10018" max="10018" width="12.140625" style="230" bestFit="1" customWidth="1"/>
    <col min="10019" max="10019" width="14.42578125" style="230" bestFit="1" customWidth="1"/>
    <col min="10020" max="10240" width="11.42578125" style="230"/>
    <col min="10241" max="10241" width="2.28515625" style="230" customWidth="1"/>
    <col min="10242" max="10242" width="29.140625" style="230" customWidth="1"/>
    <col min="10243" max="10243" width="26.5703125" style="230" customWidth="1"/>
    <col min="10244" max="10253" width="16.140625" style="230" customWidth="1"/>
    <col min="10254" max="10256" width="27.140625" style="230" bestFit="1" customWidth="1"/>
    <col min="10257" max="10257" width="17.7109375" style="230" bestFit="1" customWidth="1"/>
    <col min="10258" max="10258" width="14" style="230" bestFit="1" customWidth="1"/>
    <col min="10259" max="10259" width="17.42578125" style="230" bestFit="1" customWidth="1"/>
    <col min="10260" max="10260" width="14.28515625" style="230" bestFit="1" customWidth="1"/>
    <col min="10261" max="10261" width="17.42578125" style="230" bestFit="1" customWidth="1"/>
    <col min="10262" max="10262" width="14.28515625" style="230" bestFit="1" customWidth="1"/>
    <col min="10263" max="10263" width="17.42578125" style="230" bestFit="1" customWidth="1"/>
    <col min="10264" max="10264" width="14.28515625" style="230" bestFit="1" customWidth="1"/>
    <col min="10265" max="10265" width="17.7109375" style="230" bestFit="1" customWidth="1"/>
    <col min="10266" max="10266" width="14.5703125" style="230" bestFit="1" customWidth="1"/>
    <col min="10267" max="10267" width="17.42578125" style="230" bestFit="1" customWidth="1"/>
    <col min="10268" max="10268" width="14.28515625" style="230" bestFit="1" customWidth="1"/>
    <col min="10269" max="10269" width="17.42578125" style="230" bestFit="1" customWidth="1"/>
    <col min="10270" max="10270" width="14.28515625" style="230" bestFit="1" customWidth="1"/>
    <col min="10271" max="10271" width="15.42578125" style="230" bestFit="1" customWidth="1"/>
    <col min="10272" max="10272" width="12.42578125" style="230" bestFit="1" customWidth="1"/>
    <col min="10273" max="10273" width="15.140625" style="230" bestFit="1" customWidth="1"/>
    <col min="10274" max="10274" width="12.140625" style="230" bestFit="1" customWidth="1"/>
    <col min="10275" max="10275" width="14.42578125" style="230" bestFit="1" customWidth="1"/>
    <col min="10276" max="10496" width="11.42578125" style="230"/>
    <col min="10497" max="10497" width="2.28515625" style="230" customWidth="1"/>
    <col min="10498" max="10498" width="29.140625" style="230" customWidth="1"/>
    <col min="10499" max="10499" width="26.5703125" style="230" customWidth="1"/>
    <col min="10500" max="10509" width="16.140625" style="230" customWidth="1"/>
    <col min="10510" max="10512" width="27.140625" style="230" bestFit="1" customWidth="1"/>
    <col min="10513" max="10513" width="17.7109375" style="230" bestFit="1" customWidth="1"/>
    <col min="10514" max="10514" width="14" style="230" bestFit="1" customWidth="1"/>
    <col min="10515" max="10515" width="17.42578125" style="230" bestFit="1" customWidth="1"/>
    <col min="10516" max="10516" width="14.28515625" style="230" bestFit="1" customWidth="1"/>
    <col min="10517" max="10517" width="17.42578125" style="230" bestFit="1" customWidth="1"/>
    <col min="10518" max="10518" width="14.28515625" style="230" bestFit="1" customWidth="1"/>
    <col min="10519" max="10519" width="17.42578125" style="230" bestFit="1" customWidth="1"/>
    <col min="10520" max="10520" width="14.28515625" style="230" bestFit="1" customWidth="1"/>
    <col min="10521" max="10521" width="17.7109375" style="230" bestFit="1" customWidth="1"/>
    <col min="10522" max="10522" width="14.5703125" style="230" bestFit="1" customWidth="1"/>
    <col min="10523" max="10523" width="17.42578125" style="230" bestFit="1" customWidth="1"/>
    <col min="10524" max="10524" width="14.28515625" style="230" bestFit="1" customWidth="1"/>
    <col min="10525" max="10525" width="17.42578125" style="230" bestFit="1" customWidth="1"/>
    <col min="10526" max="10526" width="14.28515625" style="230" bestFit="1" customWidth="1"/>
    <col min="10527" max="10527" width="15.42578125" style="230" bestFit="1" customWidth="1"/>
    <col min="10528" max="10528" width="12.42578125" style="230" bestFit="1" customWidth="1"/>
    <col min="10529" max="10529" width="15.140625" style="230" bestFit="1" customWidth="1"/>
    <col min="10530" max="10530" width="12.140625" style="230" bestFit="1" customWidth="1"/>
    <col min="10531" max="10531" width="14.42578125" style="230" bestFit="1" customWidth="1"/>
    <col min="10532" max="10752" width="11.42578125" style="230"/>
    <col min="10753" max="10753" width="2.28515625" style="230" customWidth="1"/>
    <col min="10754" max="10754" width="29.140625" style="230" customWidth="1"/>
    <col min="10755" max="10755" width="26.5703125" style="230" customWidth="1"/>
    <col min="10756" max="10765" width="16.140625" style="230" customWidth="1"/>
    <col min="10766" max="10768" width="27.140625" style="230" bestFit="1" customWidth="1"/>
    <col min="10769" max="10769" width="17.7109375" style="230" bestFit="1" customWidth="1"/>
    <col min="10770" max="10770" width="14" style="230" bestFit="1" customWidth="1"/>
    <col min="10771" max="10771" width="17.42578125" style="230" bestFit="1" customWidth="1"/>
    <col min="10772" max="10772" width="14.28515625" style="230" bestFit="1" customWidth="1"/>
    <col min="10773" max="10773" width="17.42578125" style="230" bestFit="1" customWidth="1"/>
    <col min="10774" max="10774" width="14.28515625" style="230" bestFit="1" customWidth="1"/>
    <col min="10775" max="10775" width="17.42578125" style="230" bestFit="1" customWidth="1"/>
    <col min="10776" max="10776" width="14.28515625" style="230" bestFit="1" customWidth="1"/>
    <col min="10777" max="10777" width="17.7109375" style="230" bestFit="1" customWidth="1"/>
    <col min="10778" max="10778" width="14.5703125" style="230" bestFit="1" customWidth="1"/>
    <col min="10779" max="10779" width="17.42578125" style="230" bestFit="1" customWidth="1"/>
    <col min="10780" max="10780" width="14.28515625" style="230" bestFit="1" customWidth="1"/>
    <col min="10781" max="10781" width="17.42578125" style="230" bestFit="1" customWidth="1"/>
    <col min="10782" max="10782" width="14.28515625" style="230" bestFit="1" customWidth="1"/>
    <col min="10783" max="10783" width="15.42578125" style="230" bestFit="1" customWidth="1"/>
    <col min="10784" max="10784" width="12.42578125" style="230" bestFit="1" customWidth="1"/>
    <col min="10785" max="10785" width="15.140625" style="230" bestFit="1" customWidth="1"/>
    <col min="10786" max="10786" width="12.140625" style="230" bestFit="1" customWidth="1"/>
    <col min="10787" max="10787" width="14.42578125" style="230" bestFit="1" customWidth="1"/>
    <col min="10788" max="11008" width="11.42578125" style="230"/>
    <col min="11009" max="11009" width="2.28515625" style="230" customWidth="1"/>
    <col min="11010" max="11010" width="29.140625" style="230" customWidth="1"/>
    <col min="11011" max="11011" width="26.5703125" style="230" customWidth="1"/>
    <col min="11012" max="11021" width="16.140625" style="230" customWidth="1"/>
    <col min="11022" max="11024" width="27.140625" style="230" bestFit="1" customWidth="1"/>
    <col min="11025" max="11025" width="17.7109375" style="230" bestFit="1" customWidth="1"/>
    <col min="11026" max="11026" width="14" style="230" bestFit="1" customWidth="1"/>
    <col min="11027" max="11027" width="17.42578125" style="230" bestFit="1" customWidth="1"/>
    <col min="11028" max="11028" width="14.28515625" style="230" bestFit="1" customWidth="1"/>
    <col min="11029" max="11029" width="17.42578125" style="230" bestFit="1" customWidth="1"/>
    <col min="11030" max="11030" width="14.28515625" style="230" bestFit="1" customWidth="1"/>
    <col min="11031" max="11031" width="17.42578125" style="230" bestFit="1" customWidth="1"/>
    <col min="11032" max="11032" width="14.28515625" style="230" bestFit="1" customWidth="1"/>
    <col min="11033" max="11033" width="17.7109375" style="230" bestFit="1" customWidth="1"/>
    <col min="11034" max="11034" width="14.5703125" style="230" bestFit="1" customWidth="1"/>
    <col min="11035" max="11035" width="17.42578125" style="230" bestFit="1" customWidth="1"/>
    <col min="11036" max="11036" width="14.28515625" style="230" bestFit="1" customWidth="1"/>
    <col min="11037" max="11037" width="17.42578125" style="230" bestFit="1" customWidth="1"/>
    <col min="11038" max="11038" width="14.28515625" style="230" bestFit="1" customWidth="1"/>
    <col min="11039" max="11039" width="15.42578125" style="230" bestFit="1" customWidth="1"/>
    <col min="11040" max="11040" width="12.42578125" style="230" bestFit="1" customWidth="1"/>
    <col min="11041" max="11041" width="15.140625" style="230" bestFit="1" customWidth="1"/>
    <col min="11042" max="11042" width="12.140625" style="230" bestFit="1" customWidth="1"/>
    <col min="11043" max="11043" width="14.42578125" style="230" bestFit="1" customWidth="1"/>
    <col min="11044" max="11264" width="11.42578125" style="230"/>
    <col min="11265" max="11265" width="2.28515625" style="230" customWidth="1"/>
    <col min="11266" max="11266" width="29.140625" style="230" customWidth="1"/>
    <col min="11267" max="11267" width="26.5703125" style="230" customWidth="1"/>
    <col min="11268" max="11277" width="16.140625" style="230" customWidth="1"/>
    <col min="11278" max="11280" width="27.140625" style="230" bestFit="1" customWidth="1"/>
    <col min="11281" max="11281" width="17.7109375" style="230" bestFit="1" customWidth="1"/>
    <col min="11282" max="11282" width="14" style="230" bestFit="1" customWidth="1"/>
    <col min="11283" max="11283" width="17.42578125" style="230" bestFit="1" customWidth="1"/>
    <col min="11284" max="11284" width="14.28515625" style="230" bestFit="1" customWidth="1"/>
    <col min="11285" max="11285" width="17.42578125" style="230" bestFit="1" customWidth="1"/>
    <col min="11286" max="11286" width="14.28515625" style="230" bestFit="1" customWidth="1"/>
    <col min="11287" max="11287" width="17.42578125" style="230" bestFit="1" customWidth="1"/>
    <col min="11288" max="11288" width="14.28515625" style="230" bestFit="1" customWidth="1"/>
    <col min="11289" max="11289" width="17.7109375" style="230" bestFit="1" customWidth="1"/>
    <col min="11290" max="11290" width="14.5703125" style="230" bestFit="1" customWidth="1"/>
    <col min="11291" max="11291" width="17.42578125" style="230" bestFit="1" customWidth="1"/>
    <col min="11292" max="11292" width="14.28515625" style="230" bestFit="1" customWidth="1"/>
    <col min="11293" max="11293" width="17.42578125" style="230" bestFit="1" customWidth="1"/>
    <col min="11294" max="11294" width="14.28515625" style="230" bestFit="1" customWidth="1"/>
    <col min="11295" max="11295" width="15.42578125" style="230" bestFit="1" customWidth="1"/>
    <col min="11296" max="11296" width="12.42578125" style="230" bestFit="1" customWidth="1"/>
    <col min="11297" max="11297" width="15.140625" style="230" bestFit="1" customWidth="1"/>
    <col min="11298" max="11298" width="12.140625" style="230" bestFit="1" customWidth="1"/>
    <col min="11299" max="11299" width="14.42578125" style="230" bestFit="1" customWidth="1"/>
    <col min="11300" max="11520" width="11.42578125" style="230"/>
    <col min="11521" max="11521" width="2.28515625" style="230" customWidth="1"/>
    <col min="11522" max="11522" width="29.140625" style="230" customWidth="1"/>
    <col min="11523" max="11523" width="26.5703125" style="230" customWidth="1"/>
    <col min="11524" max="11533" width="16.140625" style="230" customWidth="1"/>
    <col min="11534" max="11536" width="27.140625" style="230" bestFit="1" customWidth="1"/>
    <col min="11537" max="11537" width="17.7109375" style="230" bestFit="1" customWidth="1"/>
    <col min="11538" max="11538" width="14" style="230" bestFit="1" customWidth="1"/>
    <col min="11539" max="11539" width="17.42578125" style="230" bestFit="1" customWidth="1"/>
    <col min="11540" max="11540" width="14.28515625" style="230" bestFit="1" customWidth="1"/>
    <col min="11541" max="11541" width="17.42578125" style="230" bestFit="1" customWidth="1"/>
    <col min="11542" max="11542" width="14.28515625" style="230" bestFit="1" customWidth="1"/>
    <col min="11543" max="11543" width="17.42578125" style="230" bestFit="1" customWidth="1"/>
    <col min="11544" max="11544" width="14.28515625" style="230" bestFit="1" customWidth="1"/>
    <col min="11545" max="11545" width="17.7109375" style="230" bestFit="1" customWidth="1"/>
    <col min="11546" max="11546" width="14.5703125" style="230" bestFit="1" customWidth="1"/>
    <col min="11547" max="11547" width="17.42578125" style="230" bestFit="1" customWidth="1"/>
    <col min="11548" max="11548" width="14.28515625" style="230" bestFit="1" customWidth="1"/>
    <col min="11549" max="11549" width="17.42578125" style="230" bestFit="1" customWidth="1"/>
    <col min="11550" max="11550" width="14.28515625" style="230" bestFit="1" customWidth="1"/>
    <col min="11551" max="11551" width="15.42578125" style="230" bestFit="1" customWidth="1"/>
    <col min="11552" max="11552" width="12.42578125" style="230" bestFit="1" customWidth="1"/>
    <col min="11553" max="11553" width="15.140625" style="230" bestFit="1" customWidth="1"/>
    <col min="11554" max="11554" width="12.140625" style="230" bestFit="1" customWidth="1"/>
    <col min="11555" max="11555" width="14.42578125" style="230" bestFit="1" customWidth="1"/>
    <col min="11556" max="11776" width="11.42578125" style="230"/>
    <col min="11777" max="11777" width="2.28515625" style="230" customWidth="1"/>
    <col min="11778" max="11778" width="29.140625" style="230" customWidth="1"/>
    <col min="11779" max="11779" width="26.5703125" style="230" customWidth="1"/>
    <col min="11780" max="11789" width="16.140625" style="230" customWidth="1"/>
    <col min="11790" max="11792" width="27.140625" style="230" bestFit="1" customWidth="1"/>
    <col min="11793" max="11793" width="17.7109375" style="230" bestFit="1" customWidth="1"/>
    <col min="11794" max="11794" width="14" style="230" bestFit="1" customWidth="1"/>
    <col min="11795" max="11795" width="17.42578125" style="230" bestFit="1" customWidth="1"/>
    <col min="11796" max="11796" width="14.28515625" style="230" bestFit="1" customWidth="1"/>
    <col min="11797" max="11797" width="17.42578125" style="230" bestFit="1" customWidth="1"/>
    <col min="11798" max="11798" width="14.28515625" style="230" bestFit="1" customWidth="1"/>
    <col min="11799" max="11799" width="17.42578125" style="230" bestFit="1" customWidth="1"/>
    <col min="11800" max="11800" width="14.28515625" style="230" bestFit="1" customWidth="1"/>
    <col min="11801" max="11801" width="17.7109375" style="230" bestFit="1" customWidth="1"/>
    <col min="11802" max="11802" width="14.5703125" style="230" bestFit="1" customWidth="1"/>
    <col min="11803" max="11803" width="17.42578125" style="230" bestFit="1" customWidth="1"/>
    <col min="11804" max="11804" width="14.28515625" style="230" bestFit="1" customWidth="1"/>
    <col min="11805" max="11805" width="17.42578125" style="230" bestFit="1" customWidth="1"/>
    <col min="11806" max="11806" width="14.28515625" style="230" bestFit="1" customWidth="1"/>
    <col min="11807" max="11807" width="15.42578125" style="230" bestFit="1" customWidth="1"/>
    <col min="11808" max="11808" width="12.42578125" style="230" bestFit="1" customWidth="1"/>
    <col min="11809" max="11809" width="15.140625" style="230" bestFit="1" customWidth="1"/>
    <col min="11810" max="11810" width="12.140625" style="230" bestFit="1" customWidth="1"/>
    <col min="11811" max="11811" width="14.42578125" style="230" bestFit="1" customWidth="1"/>
    <col min="11812" max="12032" width="11.42578125" style="230"/>
    <col min="12033" max="12033" width="2.28515625" style="230" customWidth="1"/>
    <col min="12034" max="12034" width="29.140625" style="230" customWidth="1"/>
    <col min="12035" max="12035" width="26.5703125" style="230" customWidth="1"/>
    <col min="12036" max="12045" width="16.140625" style="230" customWidth="1"/>
    <col min="12046" max="12048" width="27.140625" style="230" bestFit="1" customWidth="1"/>
    <col min="12049" max="12049" width="17.7109375" style="230" bestFit="1" customWidth="1"/>
    <col min="12050" max="12050" width="14" style="230" bestFit="1" customWidth="1"/>
    <col min="12051" max="12051" width="17.42578125" style="230" bestFit="1" customWidth="1"/>
    <col min="12052" max="12052" width="14.28515625" style="230" bestFit="1" customWidth="1"/>
    <col min="12053" max="12053" width="17.42578125" style="230" bestFit="1" customWidth="1"/>
    <col min="12054" max="12054" width="14.28515625" style="230" bestFit="1" customWidth="1"/>
    <col min="12055" max="12055" width="17.42578125" style="230" bestFit="1" customWidth="1"/>
    <col min="12056" max="12056" width="14.28515625" style="230" bestFit="1" customWidth="1"/>
    <col min="12057" max="12057" width="17.7109375" style="230" bestFit="1" customWidth="1"/>
    <col min="12058" max="12058" width="14.5703125" style="230" bestFit="1" customWidth="1"/>
    <col min="12059" max="12059" width="17.42578125" style="230" bestFit="1" customWidth="1"/>
    <col min="12060" max="12060" width="14.28515625" style="230" bestFit="1" customWidth="1"/>
    <col min="12061" max="12061" width="17.42578125" style="230" bestFit="1" customWidth="1"/>
    <col min="12062" max="12062" width="14.28515625" style="230" bestFit="1" customWidth="1"/>
    <col min="12063" max="12063" width="15.42578125" style="230" bestFit="1" customWidth="1"/>
    <col min="12064" max="12064" width="12.42578125" style="230" bestFit="1" customWidth="1"/>
    <col min="12065" max="12065" width="15.140625" style="230" bestFit="1" customWidth="1"/>
    <col min="12066" max="12066" width="12.140625" style="230" bestFit="1" customWidth="1"/>
    <col min="12067" max="12067" width="14.42578125" style="230" bestFit="1" customWidth="1"/>
    <col min="12068" max="12288" width="11.42578125" style="230"/>
    <col min="12289" max="12289" width="2.28515625" style="230" customWidth="1"/>
    <col min="12290" max="12290" width="29.140625" style="230" customWidth="1"/>
    <col min="12291" max="12291" width="26.5703125" style="230" customWidth="1"/>
    <col min="12292" max="12301" width="16.140625" style="230" customWidth="1"/>
    <col min="12302" max="12304" width="27.140625" style="230" bestFit="1" customWidth="1"/>
    <col min="12305" max="12305" width="17.7109375" style="230" bestFit="1" customWidth="1"/>
    <col min="12306" max="12306" width="14" style="230" bestFit="1" customWidth="1"/>
    <col min="12307" max="12307" width="17.42578125" style="230" bestFit="1" customWidth="1"/>
    <col min="12308" max="12308" width="14.28515625" style="230" bestFit="1" customWidth="1"/>
    <col min="12309" max="12309" width="17.42578125" style="230" bestFit="1" customWidth="1"/>
    <col min="12310" max="12310" width="14.28515625" style="230" bestFit="1" customWidth="1"/>
    <col min="12311" max="12311" width="17.42578125" style="230" bestFit="1" customWidth="1"/>
    <col min="12312" max="12312" width="14.28515625" style="230" bestFit="1" customWidth="1"/>
    <col min="12313" max="12313" width="17.7109375" style="230" bestFit="1" customWidth="1"/>
    <col min="12314" max="12314" width="14.5703125" style="230" bestFit="1" customWidth="1"/>
    <col min="12315" max="12315" width="17.42578125" style="230" bestFit="1" customWidth="1"/>
    <col min="12316" max="12316" width="14.28515625" style="230" bestFit="1" customWidth="1"/>
    <col min="12317" max="12317" width="17.42578125" style="230" bestFit="1" customWidth="1"/>
    <col min="12318" max="12318" width="14.28515625" style="230" bestFit="1" customWidth="1"/>
    <col min="12319" max="12319" width="15.42578125" style="230" bestFit="1" customWidth="1"/>
    <col min="12320" max="12320" width="12.42578125" style="230" bestFit="1" customWidth="1"/>
    <col min="12321" max="12321" width="15.140625" style="230" bestFit="1" customWidth="1"/>
    <col min="12322" max="12322" width="12.140625" style="230" bestFit="1" customWidth="1"/>
    <col min="12323" max="12323" width="14.42578125" style="230" bestFit="1" customWidth="1"/>
    <col min="12324" max="12544" width="11.42578125" style="230"/>
    <col min="12545" max="12545" width="2.28515625" style="230" customWidth="1"/>
    <col min="12546" max="12546" width="29.140625" style="230" customWidth="1"/>
    <col min="12547" max="12547" width="26.5703125" style="230" customWidth="1"/>
    <col min="12548" max="12557" width="16.140625" style="230" customWidth="1"/>
    <col min="12558" max="12560" width="27.140625" style="230" bestFit="1" customWidth="1"/>
    <col min="12561" max="12561" width="17.7109375" style="230" bestFit="1" customWidth="1"/>
    <col min="12562" max="12562" width="14" style="230" bestFit="1" customWidth="1"/>
    <col min="12563" max="12563" width="17.42578125" style="230" bestFit="1" customWidth="1"/>
    <col min="12564" max="12564" width="14.28515625" style="230" bestFit="1" customWidth="1"/>
    <col min="12565" max="12565" width="17.42578125" style="230" bestFit="1" customWidth="1"/>
    <col min="12566" max="12566" width="14.28515625" style="230" bestFit="1" customWidth="1"/>
    <col min="12567" max="12567" width="17.42578125" style="230" bestFit="1" customWidth="1"/>
    <col min="12568" max="12568" width="14.28515625" style="230" bestFit="1" customWidth="1"/>
    <col min="12569" max="12569" width="17.7109375" style="230" bestFit="1" customWidth="1"/>
    <col min="12570" max="12570" width="14.5703125" style="230" bestFit="1" customWidth="1"/>
    <col min="12571" max="12571" width="17.42578125" style="230" bestFit="1" customWidth="1"/>
    <col min="12572" max="12572" width="14.28515625" style="230" bestFit="1" customWidth="1"/>
    <col min="12573" max="12573" width="17.42578125" style="230" bestFit="1" customWidth="1"/>
    <col min="12574" max="12574" width="14.28515625" style="230" bestFit="1" customWidth="1"/>
    <col min="12575" max="12575" width="15.42578125" style="230" bestFit="1" customWidth="1"/>
    <col min="12576" max="12576" width="12.42578125" style="230" bestFit="1" customWidth="1"/>
    <col min="12577" max="12577" width="15.140625" style="230" bestFit="1" customWidth="1"/>
    <col min="12578" max="12578" width="12.140625" style="230" bestFit="1" customWidth="1"/>
    <col min="12579" max="12579" width="14.42578125" style="230" bestFit="1" customWidth="1"/>
    <col min="12580" max="12800" width="11.42578125" style="230"/>
    <col min="12801" max="12801" width="2.28515625" style="230" customWidth="1"/>
    <col min="12802" max="12802" width="29.140625" style="230" customWidth="1"/>
    <col min="12803" max="12803" width="26.5703125" style="230" customWidth="1"/>
    <col min="12804" max="12813" width="16.140625" style="230" customWidth="1"/>
    <col min="12814" max="12816" width="27.140625" style="230" bestFit="1" customWidth="1"/>
    <col min="12817" max="12817" width="17.7109375" style="230" bestFit="1" customWidth="1"/>
    <col min="12818" max="12818" width="14" style="230" bestFit="1" customWidth="1"/>
    <col min="12819" max="12819" width="17.42578125" style="230" bestFit="1" customWidth="1"/>
    <col min="12820" max="12820" width="14.28515625" style="230" bestFit="1" customWidth="1"/>
    <col min="12821" max="12821" width="17.42578125" style="230" bestFit="1" customWidth="1"/>
    <col min="12822" max="12822" width="14.28515625" style="230" bestFit="1" customWidth="1"/>
    <col min="12823" max="12823" width="17.42578125" style="230" bestFit="1" customWidth="1"/>
    <col min="12824" max="12824" width="14.28515625" style="230" bestFit="1" customWidth="1"/>
    <col min="12825" max="12825" width="17.7109375" style="230" bestFit="1" customWidth="1"/>
    <col min="12826" max="12826" width="14.5703125" style="230" bestFit="1" customWidth="1"/>
    <col min="12827" max="12827" width="17.42578125" style="230" bestFit="1" customWidth="1"/>
    <col min="12828" max="12828" width="14.28515625" style="230" bestFit="1" customWidth="1"/>
    <col min="12829" max="12829" width="17.42578125" style="230" bestFit="1" customWidth="1"/>
    <col min="12830" max="12830" width="14.28515625" style="230" bestFit="1" customWidth="1"/>
    <col min="12831" max="12831" width="15.42578125" style="230" bestFit="1" customWidth="1"/>
    <col min="12832" max="12832" width="12.42578125" style="230" bestFit="1" customWidth="1"/>
    <col min="12833" max="12833" width="15.140625" style="230" bestFit="1" customWidth="1"/>
    <col min="12834" max="12834" width="12.140625" style="230" bestFit="1" customWidth="1"/>
    <col min="12835" max="12835" width="14.42578125" style="230" bestFit="1" customWidth="1"/>
    <col min="12836" max="13056" width="11.42578125" style="230"/>
    <col min="13057" max="13057" width="2.28515625" style="230" customWidth="1"/>
    <col min="13058" max="13058" width="29.140625" style="230" customWidth="1"/>
    <col min="13059" max="13059" width="26.5703125" style="230" customWidth="1"/>
    <col min="13060" max="13069" width="16.140625" style="230" customWidth="1"/>
    <col min="13070" max="13072" width="27.140625" style="230" bestFit="1" customWidth="1"/>
    <col min="13073" max="13073" width="17.7109375" style="230" bestFit="1" customWidth="1"/>
    <col min="13074" max="13074" width="14" style="230" bestFit="1" customWidth="1"/>
    <col min="13075" max="13075" width="17.42578125" style="230" bestFit="1" customWidth="1"/>
    <col min="13076" max="13076" width="14.28515625" style="230" bestFit="1" customWidth="1"/>
    <col min="13077" max="13077" width="17.42578125" style="230" bestFit="1" customWidth="1"/>
    <col min="13078" max="13078" width="14.28515625" style="230" bestFit="1" customWidth="1"/>
    <col min="13079" max="13079" width="17.42578125" style="230" bestFit="1" customWidth="1"/>
    <col min="13080" max="13080" width="14.28515625" style="230" bestFit="1" customWidth="1"/>
    <col min="13081" max="13081" width="17.7109375" style="230" bestFit="1" customWidth="1"/>
    <col min="13082" max="13082" width="14.5703125" style="230" bestFit="1" customWidth="1"/>
    <col min="13083" max="13083" width="17.42578125" style="230" bestFit="1" customWidth="1"/>
    <col min="13084" max="13084" width="14.28515625" style="230" bestFit="1" customWidth="1"/>
    <col min="13085" max="13085" width="17.42578125" style="230" bestFit="1" customWidth="1"/>
    <col min="13086" max="13086" width="14.28515625" style="230" bestFit="1" customWidth="1"/>
    <col min="13087" max="13087" width="15.42578125" style="230" bestFit="1" customWidth="1"/>
    <col min="13088" max="13088" width="12.42578125" style="230" bestFit="1" customWidth="1"/>
    <col min="13089" max="13089" width="15.140625" style="230" bestFit="1" customWidth="1"/>
    <col min="13090" max="13090" width="12.140625" style="230" bestFit="1" customWidth="1"/>
    <col min="13091" max="13091" width="14.42578125" style="230" bestFit="1" customWidth="1"/>
    <col min="13092" max="13312" width="11.42578125" style="230"/>
    <col min="13313" max="13313" width="2.28515625" style="230" customWidth="1"/>
    <col min="13314" max="13314" width="29.140625" style="230" customWidth="1"/>
    <col min="13315" max="13315" width="26.5703125" style="230" customWidth="1"/>
    <col min="13316" max="13325" width="16.140625" style="230" customWidth="1"/>
    <col min="13326" max="13328" width="27.140625" style="230" bestFit="1" customWidth="1"/>
    <col min="13329" max="13329" width="17.7109375" style="230" bestFit="1" customWidth="1"/>
    <col min="13330" max="13330" width="14" style="230" bestFit="1" customWidth="1"/>
    <col min="13331" max="13331" width="17.42578125" style="230" bestFit="1" customWidth="1"/>
    <col min="13332" max="13332" width="14.28515625" style="230" bestFit="1" customWidth="1"/>
    <col min="13333" max="13333" width="17.42578125" style="230" bestFit="1" customWidth="1"/>
    <col min="13334" max="13334" width="14.28515625" style="230" bestFit="1" customWidth="1"/>
    <col min="13335" max="13335" width="17.42578125" style="230" bestFit="1" customWidth="1"/>
    <col min="13336" max="13336" width="14.28515625" style="230" bestFit="1" customWidth="1"/>
    <col min="13337" max="13337" width="17.7109375" style="230" bestFit="1" customWidth="1"/>
    <col min="13338" max="13338" width="14.5703125" style="230" bestFit="1" customWidth="1"/>
    <col min="13339" max="13339" width="17.42578125" style="230" bestFit="1" customWidth="1"/>
    <col min="13340" max="13340" width="14.28515625" style="230" bestFit="1" customWidth="1"/>
    <col min="13341" max="13341" width="17.42578125" style="230" bestFit="1" customWidth="1"/>
    <col min="13342" max="13342" width="14.28515625" style="230" bestFit="1" customWidth="1"/>
    <col min="13343" max="13343" width="15.42578125" style="230" bestFit="1" customWidth="1"/>
    <col min="13344" max="13344" width="12.42578125" style="230" bestFit="1" customWidth="1"/>
    <col min="13345" max="13345" width="15.140625" style="230" bestFit="1" customWidth="1"/>
    <col min="13346" max="13346" width="12.140625" style="230" bestFit="1" customWidth="1"/>
    <col min="13347" max="13347" width="14.42578125" style="230" bestFit="1" customWidth="1"/>
    <col min="13348" max="13568" width="11.42578125" style="230"/>
    <col min="13569" max="13569" width="2.28515625" style="230" customWidth="1"/>
    <col min="13570" max="13570" width="29.140625" style="230" customWidth="1"/>
    <col min="13571" max="13571" width="26.5703125" style="230" customWidth="1"/>
    <col min="13572" max="13581" width="16.140625" style="230" customWidth="1"/>
    <col min="13582" max="13584" width="27.140625" style="230" bestFit="1" customWidth="1"/>
    <col min="13585" max="13585" width="17.7109375" style="230" bestFit="1" customWidth="1"/>
    <col min="13586" max="13586" width="14" style="230" bestFit="1" customWidth="1"/>
    <col min="13587" max="13587" width="17.42578125" style="230" bestFit="1" customWidth="1"/>
    <col min="13588" max="13588" width="14.28515625" style="230" bestFit="1" customWidth="1"/>
    <col min="13589" max="13589" width="17.42578125" style="230" bestFit="1" customWidth="1"/>
    <col min="13590" max="13590" width="14.28515625" style="230" bestFit="1" customWidth="1"/>
    <col min="13591" max="13591" width="17.42578125" style="230" bestFit="1" customWidth="1"/>
    <col min="13592" max="13592" width="14.28515625" style="230" bestFit="1" customWidth="1"/>
    <col min="13593" max="13593" width="17.7109375" style="230" bestFit="1" customWidth="1"/>
    <col min="13594" max="13594" width="14.5703125" style="230" bestFit="1" customWidth="1"/>
    <col min="13595" max="13595" width="17.42578125" style="230" bestFit="1" customWidth="1"/>
    <col min="13596" max="13596" width="14.28515625" style="230" bestFit="1" customWidth="1"/>
    <col min="13597" max="13597" width="17.42578125" style="230" bestFit="1" customWidth="1"/>
    <col min="13598" max="13598" width="14.28515625" style="230" bestFit="1" customWidth="1"/>
    <col min="13599" max="13599" width="15.42578125" style="230" bestFit="1" customWidth="1"/>
    <col min="13600" max="13600" width="12.42578125" style="230" bestFit="1" customWidth="1"/>
    <col min="13601" max="13601" width="15.140625" style="230" bestFit="1" customWidth="1"/>
    <col min="13602" max="13602" width="12.140625" style="230" bestFit="1" customWidth="1"/>
    <col min="13603" max="13603" width="14.42578125" style="230" bestFit="1" customWidth="1"/>
    <col min="13604" max="13824" width="11.42578125" style="230"/>
    <col min="13825" max="13825" width="2.28515625" style="230" customWidth="1"/>
    <col min="13826" max="13826" width="29.140625" style="230" customWidth="1"/>
    <col min="13827" max="13827" width="26.5703125" style="230" customWidth="1"/>
    <col min="13828" max="13837" width="16.140625" style="230" customWidth="1"/>
    <col min="13838" max="13840" width="27.140625" style="230" bestFit="1" customWidth="1"/>
    <col min="13841" max="13841" width="17.7109375" style="230" bestFit="1" customWidth="1"/>
    <col min="13842" max="13842" width="14" style="230" bestFit="1" customWidth="1"/>
    <col min="13843" max="13843" width="17.42578125" style="230" bestFit="1" customWidth="1"/>
    <col min="13844" max="13844" width="14.28515625" style="230" bestFit="1" customWidth="1"/>
    <col min="13845" max="13845" width="17.42578125" style="230" bestFit="1" customWidth="1"/>
    <col min="13846" max="13846" width="14.28515625" style="230" bestFit="1" customWidth="1"/>
    <col min="13847" max="13847" width="17.42578125" style="230" bestFit="1" customWidth="1"/>
    <col min="13848" max="13848" width="14.28515625" style="230" bestFit="1" customWidth="1"/>
    <col min="13849" max="13849" width="17.7109375" style="230" bestFit="1" customWidth="1"/>
    <col min="13850" max="13850" width="14.5703125" style="230" bestFit="1" customWidth="1"/>
    <col min="13851" max="13851" width="17.42578125" style="230" bestFit="1" customWidth="1"/>
    <col min="13852" max="13852" width="14.28515625" style="230" bestFit="1" customWidth="1"/>
    <col min="13853" max="13853" width="17.42578125" style="230" bestFit="1" customWidth="1"/>
    <col min="13854" max="13854" width="14.28515625" style="230" bestFit="1" customWidth="1"/>
    <col min="13855" max="13855" width="15.42578125" style="230" bestFit="1" customWidth="1"/>
    <col min="13856" max="13856" width="12.42578125" style="230" bestFit="1" customWidth="1"/>
    <col min="13857" max="13857" width="15.140625" style="230" bestFit="1" customWidth="1"/>
    <col min="13858" max="13858" width="12.140625" style="230" bestFit="1" customWidth="1"/>
    <col min="13859" max="13859" width="14.42578125" style="230" bestFit="1" customWidth="1"/>
    <col min="13860" max="14080" width="11.42578125" style="230"/>
    <col min="14081" max="14081" width="2.28515625" style="230" customWidth="1"/>
    <col min="14082" max="14082" width="29.140625" style="230" customWidth="1"/>
    <col min="14083" max="14083" width="26.5703125" style="230" customWidth="1"/>
    <col min="14084" max="14093" width="16.140625" style="230" customWidth="1"/>
    <col min="14094" max="14096" width="27.140625" style="230" bestFit="1" customWidth="1"/>
    <col min="14097" max="14097" width="17.7109375" style="230" bestFit="1" customWidth="1"/>
    <col min="14098" max="14098" width="14" style="230" bestFit="1" customWidth="1"/>
    <col min="14099" max="14099" width="17.42578125" style="230" bestFit="1" customWidth="1"/>
    <col min="14100" max="14100" width="14.28515625" style="230" bestFit="1" customWidth="1"/>
    <col min="14101" max="14101" width="17.42578125" style="230" bestFit="1" customWidth="1"/>
    <col min="14102" max="14102" width="14.28515625" style="230" bestFit="1" customWidth="1"/>
    <col min="14103" max="14103" width="17.42578125" style="230" bestFit="1" customWidth="1"/>
    <col min="14104" max="14104" width="14.28515625" style="230" bestFit="1" customWidth="1"/>
    <col min="14105" max="14105" width="17.7109375" style="230" bestFit="1" customWidth="1"/>
    <col min="14106" max="14106" width="14.5703125" style="230" bestFit="1" customWidth="1"/>
    <col min="14107" max="14107" width="17.42578125" style="230" bestFit="1" customWidth="1"/>
    <col min="14108" max="14108" width="14.28515625" style="230" bestFit="1" customWidth="1"/>
    <col min="14109" max="14109" width="17.42578125" style="230" bestFit="1" customWidth="1"/>
    <col min="14110" max="14110" width="14.28515625" style="230" bestFit="1" customWidth="1"/>
    <col min="14111" max="14111" width="15.42578125" style="230" bestFit="1" customWidth="1"/>
    <col min="14112" max="14112" width="12.42578125" style="230" bestFit="1" customWidth="1"/>
    <col min="14113" max="14113" width="15.140625" style="230" bestFit="1" customWidth="1"/>
    <col min="14114" max="14114" width="12.140625" style="230" bestFit="1" customWidth="1"/>
    <col min="14115" max="14115" width="14.42578125" style="230" bestFit="1" customWidth="1"/>
    <col min="14116" max="14336" width="11.42578125" style="230"/>
    <col min="14337" max="14337" width="2.28515625" style="230" customWidth="1"/>
    <col min="14338" max="14338" width="29.140625" style="230" customWidth="1"/>
    <col min="14339" max="14339" width="26.5703125" style="230" customWidth="1"/>
    <col min="14340" max="14349" width="16.140625" style="230" customWidth="1"/>
    <col min="14350" max="14352" width="27.140625" style="230" bestFit="1" customWidth="1"/>
    <col min="14353" max="14353" width="17.7109375" style="230" bestFit="1" customWidth="1"/>
    <col min="14354" max="14354" width="14" style="230" bestFit="1" customWidth="1"/>
    <col min="14355" max="14355" width="17.42578125" style="230" bestFit="1" customWidth="1"/>
    <col min="14356" max="14356" width="14.28515625" style="230" bestFit="1" customWidth="1"/>
    <col min="14357" max="14357" width="17.42578125" style="230" bestFit="1" customWidth="1"/>
    <col min="14358" max="14358" width="14.28515625" style="230" bestFit="1" customWidth="1"/>
    <col min="14359" max="14359" width="17.42578125" style="230" bestFit="1" customWidth="1"/>
    <col min="14360" max="14360" width="14.28515625" style="230" bestFit="1" customWidth="1"/>
    <col min="14361" max="14361" width="17.7109375" style="230" bestFit="1" customWidth="1"/>
    <col min="14362" max="14362" width="14.5703125" style="230" bestFit="1" customWidth="1"/>
    <col min="14363" max="14363" width="17.42578125" style="230" bestFit="1" customWidth="1"/>
    <col min="14364" max="14364" width="14.28515625" style="230" bestFit="1" customWidth="1"/>
    <col min="14365" max="14365" width="17.42578125" style="230" bestFit="1" customWidth="1"/>
    <col min="14366" max="14366" width="14.28515625" style="230" bestFit="1" customWidth="1"/>
    <col min="14367" max="14367" width="15.42578125" style="230" bestFit="1" customWidth="1"/>
    <col min="14368" max="14368" width="12.42578125" style="230" bestFit="1" customWidth="1"/>
    <col min="14369" max="14369" width="15.140625" style="230" bestFit="1" customWidth="1"/>
    <col min="14370" max="14370" width="12.140625" style="230" bestFit="1" customWidth="1"/>
    <col min="14371" max="14371" width="14.42578125" style="230" bestFit="1" customWidth="1"/>
    <col min="14372" max="14592" width="11.42578125" style="230"/>
    <col min="14593" max="14593" width="2.28515625" style="230" customWidth="1"/>
    <col min="14594" max="14594" width="29.140625" style="230" customWidth="1"/>
    <col min="14595" max="14595" width="26.5703125" style="230" customWidth="1"/>
    <col min="14596" max="14605" width="16.140625" style="230" customWidth="1"/>
    <col min="14606" max="14608" width="27.140625" style="230" bestFit="1" customWidth="1"/>
    <col min="14609" max="14609" width="17.7109375" style="230" bestFit="1" customWidth="1"/>
    <col min="14610" max="14610" width="14" style="230" bestFit="1" customWidth="1"/>
    <col min="14611" max="14611" width="17.42578125" style="230" bestFit="1" customWidth="1"/>
    <col min="14612" max="14612" width="14.28515625" style="230" bestFit="1" customWidth="1"/>
    <col min="14613" max="14613" width="17.42578125" style="230" bestFit="1" customWidth="1"/>
    <col min="14614" max="14614" width="14.28515625" style="230" bestFit="1" customWidth="1"/>
    <col min="14615" max="14615" width="17.42578125" style="230" bestFit="1" customWidth="1"/>
    <col min="14616" max="14616" width="14.28515625" style="230" bestFit="1" customWidth="1"/>
    <col min="14617" max="14617" width="17.7109375" style="230" bestFit="1" customWidth="1"/>
    <col min="14618" max="14618" width="14.5703125" style="230" bestFit="1" customWidth="1"/>
    <col min="14619" max="14619" width="17.42578125" style="230" bestFit="1" customWidth="1"/>
    <col min="14620" max="14620" width="14.28515625" style="230" bestFit="1" customWidth="1"/>
    <col min="14621" max="14621" width="17.42578125" style="230" bestFit="1" customWidth="1"/>
    <col min="14622" max="14622" width="14.28515625" style="230" bestFit="1" customWidth="1"/>
    <col min="14623" max="14623" width="15.42578125" style="230" bestFit="1" customWidth="1"/>
    <col min="14624" max="14624" width="12.42578125" style="230" bestFit="1" customWidth="1"/>
    <col min="14625" max="14625" width="15.140625" style="230" bestFit="1" customWidth="1"/>
    <col min="14626" max="14626" width="12.140625" style="230" bestFit="1" customWidth="1"/>
    <col min="14627" max="14627" width="14.42578125" style="230" bestFit="1" customWidth="1"/>
    <col min="14628" max="14848" width="11.42578125" style="230"/>
    <col min="14849" max="14849" width="2.28515625" style="230" customWidth="1"/>
    <col min="14850" max="14850" width="29.140625" style="230" customWidth="1"/>
    <col min="14851" max="14851" width="26.5703125" style="230" customWidth="1"/>
    <col min="14852" max="14861" width="16.140625" style="230" customWidth="1"/>
    <col min="14862" max="14864" width="27.140625" style="230" bestFit="1" customWidth="1"/>
    <col min="14865" max="14865" width="17.7109375" style="230" bestFit="1" customWidth="1"/>
    <col min="14866" max="14866" width="14" style="230" bestFit="1" customWidth="1"/>
    <col min="14867" max="14867" width="17.42578125" style="230" bestFit="1" customWidth="1"/>
    <col min="14868" max="14868" width="14.28515625" style="230" bestFit="1" customWidth="1"/>
    <col min="14869" max="14869" width="17.42578125" style="230" bestFit="1" customWidth="1"/>
    <col min="14870" max="14870" width="14.28515625" style="230" bestFit="1" customWidth="1"/>
    <col min="14871" max="14871" width="17.42578125" style="230" bestFit="1" customWidth="1"/>
    <col min="14872" max="14872" width="14.28515625" style="230" bestFit="1" customWidth="1"/>
    <col min="14873" max="14873" width="17.7109375" style="230" bestFit="1" customWidth="1"/>
    <col min="14874" max="14874" width="14.5703125" style="230" bestFit="1" customWidth="1"/>
    <col min="14875" max="14875" width="17.42578125" style="230" bestFit="1" customWidth="1"/>
    <col min="14876" max="14876" width="14.28515625" style="230" bestFit="1" customWidth="1"/>
    <col min="14877" max="14877" width="17.42578125" style="230" bestFit="1" customWidth="1"/>
    <col min="14878" max="14878" width="14.28515625" style="230" bestFit="1" customWidth="1"/>
    <col min="14879" max="14879" width="15.42578125" style="230" bestFit="1" customWidth="1"/>
    <col min="14880" max="14880" width="12.42578125" style="230" bestFit="1" customWidth="1"/>
    <col min="14881" max="14881" width="15.140625" style="230" bestFit="1" customWidth="1"/>
    <col min="14882" max="14882" width="12.140625" style="230" bestFit="1" customWidth="1"/>
    <col min="14883" max="14883" width="14.42578125" style="230" bestFit="1" customWidth="1"/>
    <col min="14884" max="15104" width="11.42578125" style="230"/>
    <col min="15105" max="15105" width="2.28515625" style="230" customWidth="1"/>
    <col min="15106" max="15106" width="29.140625" style="230" customWidth="1"/>
    <col min="15107" max="15107" width="26.5703125" style="230" customWidth="1"/>
    <col min="15108" max="15117" width="16.140625" style="230" customWidth="1"/>
    <col min="15118" max="15120" width="27.140625" style="230" bestFit="1" customWidth="1"/>
    <col min="15121" max="15121" width="17.7109375" style="230" bestFit="1" customWidth="1"/>
    <col min="15122" max="15122" width="14" style="230" bestFit="1" customWidth="1"/>
    <col min="15123" max="15123" width="17.42578125" style="230" bestFit="1" customWidth="1"/>
    <col min="15124" max="15124" width="14.28515625" style="230" bestFit="1" customWidth="1"/>
    <col min="15125" max="15125" width="17.42578125" style="230" bestFit="1" customWidth="1"/>
    <col min="15126" max="15126" width="14.28515625" style="230" bestFit="1" customWidth="1"/>
    <col min="15127" max="15127" width="17.42578125" style="230" bestFit="1" customWidth="1"/>
    <col min="15128" max="15128" width="14.28515625" style="230" bestFit="1" customWidth="1"/>
    <col min="15129" max="15129" width="17.7109375" style="230" bestFit="1" customWidth="1"/>
    <col min="15130" max="15130" width="14.5703125" style="230" bestFit="1" customWidth="1"/>
    <col min="15131" max="15131" width="17.42578125" style="230" bestFit="1" customWidth="1"/>
    <col min="15132" max="15132" width="14.28515625" style="230" bestFit="1" customWidth="1"/>
    <col min="15133" max="15133" width="17.42578125" style="230" bestFit="1" customWidth="1"/>
    <col min="15134" max="15134" width="14.28515625" style="230" bestFit="1" customWidth="1"/>
    <col min="15135" max="15135" width="15.42578125" style="230" bestFit="1" customWidth="1"/>
    <col min="15136" max="15136" width="12.42578125" style="230" bestFit="1" customWidth="1"/>
    <col min="15137" max="15137" width="15.140625" style="230" bestFit="1" customWidth="1"/>
    <col min="15138" max="15138" width="12.140625" style="230" bestFit="1" customWidth="1"/>
    <col min="15139" max="15139" width="14.42578125" style="230" bestFit="1" customWidth="1"/>
    <col min="15140" max="15360" width="11.42578125" style="230"/>
    <col min="15361" max="15361" width="2.28515625" style="230" customWidth="1"/>
    <col min="15362" max="15362" width="29.140625" style="230" customWidth="1"/>
    <col min="15363" max="15363" width="26.5703125" style="230" customWidth="1"/>
    <col min="15364" max="15373" width="16.140625" style="230" customWidth="1"/>
    <col min="15374" max="15376" width="27.140625" style="230" bestFit="1" customWidth="1"/>
    <col min="15377" max="15377" width="17.7109375" style="230" bestFit="1" customWidth="1"/>
    <col min="15378" max="15378" width="14" style="230" bestFit="1" customWidth="1"/>
    <col min="15379" max="15379" width="17.42578125" style="230" bestFit="1" customWidth="1"/>
    <col min="15380" max="15380" width="14.28515625" style="230" bestFit="1" customWidth="1"/>
    <col min="15381" max="15381" width="17.42578125" style="230" bestFit="1" customWidth="1"/>
    <col min="15382" max="15382" width="14.28515625" style="230" bestFit="1" customWidth="1"/>
    <col min="15383" max="15383" width="17.42578125" style="230" bestFit="1" customWidth="1"/>
    <col min="15384" max="15384" width="14.28515625" style="230" bestFit="1" customWidth="1"/>
    <col min="15385" max="15385" width="17.7109375" style="230" bestFit="1" customWidth="1"/>
    <col min="15386" max="15386" width="14.5703125" style="230" bestFit="1" customWidth="1"/>
    <col min="15387" max="15387" width="17.42578125" style="230" bestFit="1" customWidth="1"/>
    <col min="15388" max="15388" width="14.28515625" style="230" bestFit="1" customWidth="1"/>
    <col min="15389" max="15389" width="17.42578125" style="230" bestFit="1" customWidth="1"/>
    <col min="15390" max="15390" width="14.28515625" style="230" bestFit="1" customWidth="1"/>
    <col min="15391" max="15391" width="15.42578125" style="230" bestFit="1" customWidth="1"/>
    <col min="15392" max="15392" width="12.42578125" style="230" bestFit="1" customWidth="1"/>
    <col min="15393" max="15393" width="15.140625" style="230" bestFit="1" customWidth="1"/>
    <col min="15394" max="15394" width="12.140625" style="230" bestFit="1" customWidth="1"/>
    <col min="15395" max="15395" width="14.42578125" style="230" bestFit="1" customWidth="1"/>
    <col min="15396" max="15616" width="11.42578125" style="230"/>
    <col min="15617" max="15617" width="2.28515625" style="230" customWidth="1"/>
    <col min="15618" max="15618" width="29.140625" style="230" customWidth="1"/>
    <col min="15619" max="15619" width="26.5703125" style="230" customWidth="1"/>
    <col min="15620" max="15629" width="16.140625" style="230" customWidth="1"/>
    <col min="15630" max="15632" width="27.140625" style="230" bestFit="1" customWidth="1"/>
    <col min="15633" max="15633" width="17.7109375" style="230" bestFit="1" customWidth="1"/>
    <col min="15634" max="15634" width="14" style="230" bestFit="1" customWidth="1"/>
    <col min="15635" max="15635" width="17.42578125" style="230" bestFit="1" customWidth="1"/>
    <col min="15636" max="15636" width="14.28515625" style="230" bestFit="1" customWidth="1"/>
    <col min="15637" max="15637" width="17.42578125" style="230" bestFit="1" customWidth="1"/>
    <col min="15638" max="15638" width="14.28515625" style="230" bestFit="1" customWidth="1"/>
    <col min="15639" max="15639" width="17.42578125" style="230" bestFit="1" customWidth="1"/>
    <col min="15640" max="15640" width="14.28515625" style="230" bestFit="1" customWidth="1"/>
    <col min="15641" max="15641" width="17.7109375" style="230" bestFit="1" customWidth="1"/>
    <col min="15642" max="15642" width="14.5703125" style="230" bestFit="1" customWidth="1"/>
    <col min="15643" max="15643" width="17.42578125" style="230" bestFit="1" customWidth="1"/>
    <col min="15644" max="15644" width="14.28515625" style="230" bestFit="1" customWidth="1"/>
    <col min="15645" max="15645" width="17.42578125" style="230" bestFit="1" customWidth="1"/>
    <col min="15646" max="15646" width="14.28515625" style="230" bestFit="1" customWidth="1"/>
    <col min="15647" max="15647" width="15.42578125" style="230" bestFit="1" customWidth="1"/>
    <col min="15648" max="15648" width="12.42578125" style="230" bestFit="1" customWidth="1"/>
    <col min="15649" max="15649" width="15.140625" style="230" bestFit="1" customWidth="1"/>
    <col min="15650" max="15650" width="12.140625" style="230" bestFit="1" customWidth="1"/>
    <col min="15651" max="15651" width="14.42578125" style="230" bestFit="1" customWidth="1"/>
    <col min="15652" max="15872" width="11.42578125" style="230"/>
    <col min="15873" max="15873" width="2.28515625" style="230" customWidth="1"/>
    <col min="15874" max="15874" width="29.140625" style="230" customWidth="1"/>
    <col min="15875" max="15875" width="26.5703125" style="230" customWidth="1"/>
    <col min="15876" max="15885" width="16.140625" style="230" customWidth="1"/>
    <col min="15886" max="15888" width="27.140625" style="230" bestFit="1" customWidth="1"/>
    <col min="15889" max="15889" width="17.7109375" style="230" bestFit="1" customWidth="1"/>
    <col min="15890" max="15890" width="14" style="230" bestFit="1" customWidth="1"/>
    <col min="15891" max="15891" width="17.42578125" style="230" bestFit="1" customWidth="1"/>
    <col min="15892" max="15892" width="14.28515625" style="230" bestFit="1" customWidth="1"/>
    <col min="15893" max="15893" width="17.42578125" style="230" bestFit="1" customWidth="1"/>
    <col min="15894" max="15894" width="14.28515625" style="230" bestFit="1" customWidth="1"/>
    <col min="15895" max="15895" width="17.42578125" style="230" bestFit="1" customWidth="1"/>
    <col min="15896" max="15896" width="14.28515625" style="230" bestFit="1" customWidth="1"/>
    <col min="15897" max="15897" width="17.7109375" style="230" bestFit="1" customWidth="1"/>
    <col min="15898" max="15898" width="14.5703125" style="230" bestFit="1" customWidth="1"/>
    <col min="15899" max="15899" width="17.42578125" style="230" bestFit="1" customWidth="1"/>
    <col min="15900" max="15900" width="14.28515625" style="230" bestFit="1" customWidth="1"/>
    <col min="15901" max="15901" width="17.42578125" style="230" bestFit="1" customWidth="1"/>
    <col min="15902" max="15902" width="14.28515625" style="230" bestFit="1" customWidth="1"/>
    <col min="15903" max="15903" width="15.42578125" style="230" bestFit="1" customWidth="1"/>
    <col min="15904" max="15904" width="12.42578125" style="230" bestFit="1" customWidth="1"/>
    <col min="15905" max="15905" width="15.140625" style="230" bestFit="1" customWidth="1"/>
    <col min="15906" max="15906" width="12.140625" style="230" bestFit="1" customWidth="1"/>
    <col min="15907" max="15907" width="14.42578125" style="230" bestFit="1" customWidth="1"/>
    <col min="15908" max="16128" width="11.42578125" style="230"/>
    <col min="16129" max="16129" width="2.28515625" style="230" customWidth="1"/>
    <col min="16130" max="16130" width="29.140625" style="230" customWidth="1"/>
    <col min="16131" max="16131" width="26.5703125" style="230" customWidth="1"/>
    <col min="16132" max="16141" width="16.140625" style="230" customWidth="1"/>
    <col min="16142" max="16144" width="27.140625" style="230" bestFit="1" customWidth="1"/>
    <col min="16145" max="16145" width="17.7109375" style="230" bestFit="1" customWidth="1"/>
    <col min="16146" max="16146" width="14" style="230" bestFit="1" customWidth="1"/>
    <col min="16147" max="16147" width="17.42578125" style="230" bestFit="1" customWidth="1"/>
    <col min="16148" max="16148" width="14.28515625" style="230" bestFit="1" customWidth="1"/>
    <col min="16149" max="16149" width="17.42578125" style="230" bestFit="1" customWidth="1"/>
    <col min="16150" max="16150" width="14.28515625" style="230" bestFit="1" customWidth="1"/>
    <col min="16151" max="16151" width="17.42578125" style="230" bestFit="1" customWidth="1"/>
    <col min="16152" max="16152" width="14.28515625" style="230" bestFit="1" customWidth="1"/>
    <col min="16153" max="16153" width="17.7109375" style="230" bestFit="1" customWidth="1"/>
    <col min="16154" max="16154" width="14.5703125" style="230" bestFit="1" customWidth="1"/>
    <col min="16155" max="16155" width="17.42578125" style="230" bestFit="1" customWidth="1"/>
    <col min="16156" max="16156" width="14.28515625" style="230" bestFit="1" customWidth="1"/>
    <col min="16157" max="16157" width="17.42578125" style="230" bestFit="1" customWidth="1"/>
    <col min="16158" max="16158" width="14.28515625" style="230" bestFit="1" customWidth="1"/>
    <col min="16159" max="16159" width="15.42578125" style="230" bestFit="1" customWidth="1"/>
    <col min="16160" max="16160" width="12.42578125" style="230" bestFit="1" customWidth="1"/>
    <col min="16161" max="16161" width="15.140625" style="230" bestFit="1" customWidth="1"/>
    <col min="16162" max="16162" width="12.140625" style="230" bestFit="1" customWidth="1"/>
    <col min="16163" max="16163" width="14.42578125" style="230" bestFit="1" customWidth="1"/>
    <col min="16164" max="16384" width="11.42578125" style="230"/>
  </cols>
  <sheetData>
    <row r="1" spans="2:18" s="228" customFormat="1" ht="31.5" customHeight="1" x14ac:dyDescent="0.2">
      <c r="B1" s="935" t="s">
        <v>142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O1" s="229"/>
      <c r="P1" s="229"/>
      <c r="Q1" s="229"/>
      <c r="R1" s="229"/>
    </row>
    <row r="2" spans="2:18" s="228" customFormat="1" ht="14.25" customHeight="1" thickBo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229"/>
      <c r="P2" s="229"/>
      <c r="Q2" s="229"/>
      <c r="R2" s="229"/>
    </row>
    <row r="3" spans="2:18" ht="13.5" thickTop="1" x14ac:dyDescent="0.2">
      <c r="B3" s="910" t="s">
        <v>32</v>
      </c>
      <c r="C3" s="912" t="s">
        <v>33</v>
      </c>
      <c r="D3" s="930" t="s">
        <v>34</v>
      </c>
      <c r="E3" s="931"/>
      <c r="F3" s="932"/>
      <c r="G3" s="933" t="s">
        <v>35</v>
      </c>
      <c r="H3" s="931"/>
      <c r="I3" s="914"/>
      <c r="J3" s="914"/>
      <c r="K3" s="914"/>
      <c r="L3" s="914"/>
      <c r="M3" s="915"/>
    </row>
    <row r="4" spans="2:18" ht="116.25" customHeight="1" thickBot="1" x14ac:dyDescent="0.25">
      <c r="B4" s="911"/>
      <c r="C4" s="913"/>
      <c r="D4" s="247" t="s">
        <v>36</v>
      </c>
      <c r="E4" s="248" t="s">
        <v>37</v>
      </c>
      <c r="F4" s="249" t="s">
        <v>38</v>
      </c>
      <c r="G4" s="250" t="s">
        <v>39</v>
      </c>
      <c r="H4" s="251" t="s">
        <v>40</v>
      </c>
      <c r="I4" s="251" t="s">
        <v>41</v>
      </c>
      <c r="J4" s="251" t="s">
        <v>42</v>
      </c>
      <c r="K4" s="251" t="s">
        <v>43</v>
      </c>
      <c r="L4" s="251" t="s">
        <v>44</v>
      </c>
      <c r="M4" s="252" t="s">
        <v>45</v>
      </c>
    </row>
    <row r="5" spans="2:18" ht="13.5" thickTop="1" x14ac:dyDescent="0.2">
      <c r="B5" s="934" t="s">
        <v>46</v>
      </c>
      <c r="C5" s="253" t="s">
        <v>60</v>
      </c>
      <c r="D5" s="254"/>
      <c r="E5" s="255"/>
      <c r="F5" s="256"/>
      <c r="G5" s="257"/>
      <c r="H5" s="255"/>
      <c r="I5" s="258"/>
      <c r="J5" s="258"/>
      <c r="K5" s="255"/>
      <c r="L5" s="258"/>
      <c r="M5" s="259"/>
    </row>
    <row r="6" spans="2:18" x14ac:dyDescent="0.2">
      <c r="B6" s="922"/>
      <c r="C6" s="187" t="s">
        <v>48</v>
      </c>
      <c r="D6" s="260">
        <v>3525000</v>
      </c>
      <c r="E6" s="261"/>
      <c r="F6" s="262">
        <v>3525000</v>
      </c>
      <c r="G6" s="167"/>
      <c r="H6" s="261"/>
      <c r="I6" s="165"/>
      <c r="J6" s="165"/>
      <c r="K6" s="261">
        <v>150000</v>
      </c>
      <c r="L6" s="165"/>
      <c r="M6" s="163"/>
    </row>
    <row r="7" spans="2:18" ht="12" customHeight="1" x14ac:dyDescent="0.2">
      <c r="B7" s="923" t="s">
        <v>49</v>
      </c>
      <c r="C7" s="168" t="s">
        <v>50</v>
      </c>
      <c r="D7" s="263"/>
      <c r="E7" s="264"/>
      <c r="F7" s="265"/>
      <c r="G7" s="172"/>
      <c r="H7" s="264"/>
      <c r="I7" s="170"/>
      <c r="J7" s="170"/>
      <c r="K7" s="264"/>
      <c r="L7" s="170"/>
      <c r="M7" s="173"/>
    </row>
    <row r="8" spans="2:18" ht="11.25" customHeight="1" x14ac:dyDescent="0.2">
      <c r="B8" s="924"/>
      <c r="C8" s="180" t="s">
        <v>51</v>
      </c>
      <c r="D8" s="266">
        <v>1080000</v>
      </c>
      <c r="E8" s="267"/>
      <c r="F8" s="268">
        <v>1080000</v>
      </c>
      <c r="G8" s="183"/>
      <c r="H8" s="267"/>
      <c r="I8" s="181"/>
      <c r="J8" s="181"/>
      <c r="K8" s="267">
        <v>120000</v>
      </c>
      <c r="L8" s="181"/>
      <c r="M8" s="184"/>
    </row>
    <row r="9" spans="2:18" x14ac:dyDescent="0.2">
      <c r="B9" s="926"/>
      <c r="C9" s="187" t="s">
        <v>48</v>
      </c>
      <c r="D9" s="260"/>
      <c r="E9" s="261"/>
      <c r="F9" s="262"/>
      <c r="G9" s="167"/>
      <c r="H9" s="261"/>
      <c r="I9" s="165"/>
      <c r="J9" s="165"/>
      <c r="K9" s="261"/>
      <c r="L9" s="165"/>
      <c r="M9" s="163"/>
    </row>
    <row r="10" spans="2:18" ht="12" customHeight="1" x14ac:dyDescent="0.2">
      <c r="B10" s="923" t="s">
        <v>55</v>
      </c>
      <c r="C10" s="168" t="s">
        <v>56</v>
      </c>
      <c r="D10" s="263">
        <v>580500</v>
      </c>
      <c r="E10" s="264"/>
      <c r="F10" s="265">
        <v>580500</v>
      </c>
      <c r="G10" s="172"/>
      <c r="H10" s="264"/>
      <c r="I10" s="170">
        <v>300</v>
      </c>
      <c r="J10" s="170">
        <v>155</v>
      </c>
      <c r="K10" s="264">
        <v>150000</v>
      </c>
      <c r="L10" s="170"/>
      <c r="M10" s="173"/>
    </row>
    <row r="11" spans="2:18" ht="11.25" customHeight="1" x14ac:dyDescent="0.2">
      <c r="B11" s="924"/>
      <c r="C11" s="180" t="s">
        <v>57</v>
      </c>
      <c r="D11" s="266"/>
      <c r="E11" s="267"/>
      <c r="F11" s="268"/>
      <c r="G11" s="183"/>
      <c r="H11" s="267"/>
      <c r="I11" s="181">
        <v>170</v>
      </c>
      <c r="J11" s="181">
        <v>511</v>
      </c>
      <c r="K11" s="267"/>
      <c r="L11" s="181"/>
      <c r="M11" s="184"/>
    </row>
    <row r="12" spans="2:18" ht="11.25" customHeight="1" x14ac:dyDescent="0.2">
      <c r="B12" s="924"/>
      <c r="C12" s="180" t="s">
        <v>58</v>
      </c>
      <c r="D12" s="266"/>
      <c r="E12" s="267"/>
      <c r="F12" s="268"/>
      <c r="G12" s="183"/>
      <c r="H12" s="267"/>
      <c r="I12" s="181"/>
      <c r="J12" s="181"/>
      <c r="K12" s="267">
        <v>1500</v>
      </c>
      <c r="L12" s="181"/>
      <c r="M12" s="184"/>
    </row>
    <row r="13" spans="2:18" x14ac:dyDescent="0.2">
      <c r="B13" s="924"/>
      <c r="C13" s="180" t="s">
        <v>59</v>
      </c>
      <c r="D13" s="266"/>
      <c r="E13" s="267"/>
      <c r="F13" s="268"/>
      <c r="G13" s="183"/>
      <c r="H13" s="267"/>
      <c r="I13" s="181">
        <v>68</v>
      </c>
      <c r="J13" s="181"/>
      <c r="K13" s="267"/>
      <c r="L13" s="181"/>
      <c r="M13" s="184"/>
    </row>
    <row r="14" spans="2:18" x14ac:dyDescent="0.2">
      <c r="B14" s="924"/>
      <c r="C14" s="180" t="s">
        <v>60</v>
      </c>
      <c r="D14" s="266"/>
      <c r="E14" s="267"/>
      <c r="F14" s="268"/>
      <c r="G14" s="183"/>
      <c r="H14" s="267"/>
      <c r="I14" s="181"/>
      <c r="J14" s="181"/>
      <c r="K14" s="267"/>
      <c r="L14" s="181"/>
      <c r="M14" s="184"/>
    </row>
    <row r="15" spans="2:18" x14ac:dyDescent="0.2">
      <c r="B15" s="926"/>
      <c r="C15" s="187" t="s">
        <v>63</v>
      </c>
      <c r="D15" s="260"/>
      <c r="E15" s="261"/>
      <c r="F15" s="262"/>
      <c r="G15" s="167"/>
      <c r="H15" s="261"/>
      <c r="I15" s="165"/>
      <c r="J15" s="165"/>
      <c r="K15" s="261"/>
      <c r="L15" s="165"/>
      <c r="M15" s="163"/>
    </row>
    <row r="16" spans="2:18" ht="12" customHeight="1" x14ac:dyDescent="0.2">
      <c r="B16" s="923" t="s">
        <v>61</v>
      </c>
      <c r="C16" s="168" t="s">
        <v>56</v>
      </c>
      <c r="D16" s="263"/>
      <c r="E16" s="264"/>
      <c r="F16" s="265"/>
      <c r="G16" s="172"/>
      <c r="H16" s="264"/>
      <c r="I16" s="170">
        <v>800</v>
      </c>
      <c r="J16" s="170">
        <v>2339.7129999999997</v>
      </c>
      <c r="K16" s="264"/>
      <c r="L16" s="170"/>
      <c r="M16" s="173"/>
    </row>
    <row r="17" spans="2:13" ht="11.25" customHeight="1" x14ac:dyDescent="0.2">
      <c r="B17" s="924"/>
      <c r="C17" s="180" t="s">
        <v>57</v>
      </c>
      <c r="D17" s="266"/>
      <c r="E17" s="267"/>
      <c r="F17" s="268"/>
      <c r="G17" s="183"/>
      <c r="H17" s="267"/>
      <c r="I17" s="181">
        <v>108.5</v>
      </c>
      <c r="J17" s="181">
        <v>350</v>
      </c>
      <c r="K17" s="267"/>
      <c r="L17" s="181"/>
      <c r="M17" s="184"/>
    </row>
    <row r="18" spans="2:13" ht="11.25" customHeight="1" x14ac:dyDescent="0.2">
      <c r="B18" s="924"/>
      <c r="C18" s="180" t="s">
        <v>58</v>
      </c>
      <c r="D18" s="266"/>
      <c r="E18" s="267"/>
      <c r="F18" s="268"/>
      <c r="G18" s="183"/>
      <c r="H18" s="267"/>
      <c r="I18" s="181"/>
      <c r="J18" s="181">
        <v>35</v>
      </c>
      <c r="K18" s="267"/>
      <c r="L18" s="181"/>
      <c r="M18" s="184"/>
    </row>
    <row r="19" spans="2:13" x14ac:dyDescent="0.2">
      <c r="B19" s="924"/>
      <c r="C19" s="180" t="s">
        <v>59</v>
      </c>
      <c r="D19" s="266">
        <v>18133.2</v>
      </c>
      <c r="E19" s="267"/>
      <c r="F19" s="268">
        <v>18133.2</v>
      </c>
      <c r="G19" s="183"/>
      <c r="H19" s="267"/>
      <c r="I19" s="181">
        <v>25</v>
      </c>
      <c r="J19" s="181"/>
      <c r="K19" s="267">
        <v>2628</v>
      </c>
      <c r="L19" s="181"/>
      <c r="M19" s="184"/>
    </row>
    <row r="20" spans="2:13" x14ac:dyDescent="0.2">
      <c r="B20" s="924"/>
      <c r="C20" s="180" t="s">
        <v>60</v>
      </c>
      <c r="D20" s="266">
        <v>24040.48</v>
      </c>
      <c r="E20" s="267"/>
      <c r="F20" s="268">
        <v>24040.48</v>
      </c>
      <c r="G20" s="183"/>
      <c r="H20" s="267"/>
      <c r="I20" s="181">
        <v>250</v>
      </c>
      <c r="J20" s="181">
        <v>150</v>
      </c>
      <c r="K20" s="267">
        <v>20000</v>
      </c>
      <c r="L20" s="181"/>
      <c r="M20" s="184"/>
    </row>
    <row r="21" spans="2:13" x14ac:dyDescent="0.2">
      <c r="B21" s="924"/>
      <c r="C21" s="180" t="s">
        <v>62</v>
      </c>
      <c r="D21" s="266"/>
      <c r="E21" s="267"/>
      <c r="F21" s="268"/>
      <c r="G21" s="183"/>
      <c r="H21" s="267"/>
      <c r="I21" s="181"/>
      <c r="J21" s="181"/>
      <c r="K21" s="267">
        <v>9000</v>
      </c>
      <c r="L21" s="181"/>
      <c r="M21" s="184"/>
    </row>
    <row r="22" spans="2:13" x14ac:dyDescent="0.2">
      <c r="B22" s="924"/>
      <c r="C22" s="180" t="s">
        <v>50</v>
      </c>
      <c r="D22" s="266">
        <v>34000</v>
      </c>
      <c r="E22" s="267">
        <v>24000</v>
      </c>
      <c r="F22" s="268">
        <v>10000</v>
      </c>
      <c r="G22" s="183"/>
      <c r="H22" s="267"/>
      <c r="I22" s="181">
        <v>100</v>
      </c>
      <c r="J22" s="181">
        <v>95</v>
      </c>
      <c r="K22" s="267">
        <v>16700</v>
      </c>
      <c r="L22" s="181"/>
      <c r="M22" s="184"/>
    </row>
    <row r="23" spans="2:13" x14ac:dyDescent="0.2">
      <c r="B23" s="924"/>
      <c r="C23" s="180" t="s">
        <v>63</v>
      </c>
      <c r="D23" s="266">
        <v>156060</v>
      </c>
      <c r="E23" s="267"/>
      <c r="F23" s="268">
        <v>156060</v>
      </c>
      <c r="G23" s="183">
        <v>150</v>
      </c>
      <c r="H23" s="267"/>
      <c r="I23" s="181">
        <v>950</v>
      </c>
      <c r="J23" s="181">
        <v>236</v>
      </c>
      <c r="K23" s="267">
        <v>102800</v>
      </c>
      <c r="L23" s="181"/>
      <c r="M23" s="184"/>
    </row>
    <row r="24" spans="2:13" x14ac:dyDescent="0.2">
      <c r="B24" s="924"/>
      <c r="C24" s="180" t="s">
        <v>64</v>
      </c>
      <c r="D24" s="266"/>
      <c r="E24" s="267"/>
      <c r="F24" s="268"/>
      <c r="G24" s="183"/>
      <c r="H24" s="267"/>
      <c r="I24" s="181"/>
      <c r="J24" s="181"/>
      <c r="K24" s="267">
        <v>42500</v>
      </c>
      <c r="L24" s="181"/>
      <c r="M24" s="184"/>
    </row>
    <row r="25" spans="2:13" x14ac:dyDescent="0.2">
      <c r="B25" s="924"/>
      <c r="C25" s="180" t="s">
        <v>65</v>
      </c>
      <c r="D25" s="266"/>
      <c r="E25" s="267"/>
      <c r="F25" s="268"/>
      <c r="G25" s="183"/>
      <c r="H25" s="267"/>
      <c r="I25" s="181"/>
      <c r="J25" s="181">
        <v>550</v>
      </c>
      <c r="K25" s="267">
        <v>5000</v>
      </c>
      <c r="L25" s="181"/>
      <c r="M25" s="184"/>
    </row>
    <row r="26" spans="2:13" x14ac:dyDescent="0.2">
      <c r="B26" s="924"/>
      <c r="C26" s="180" t="s">
        <v>51</v>
      </c>
      <c r="D26" s="266">
        <v>36000</v>
      </c>
      <c r="E26" s="267"/>
      <c r="F26" s="268">
        <v>36000</v>
      </c>
      <c r="G26" s="183"/>
      <c r="H26" s="267"/>
      <c r="I26" s="181"/>
      <c r="J26" s="181">
        <v>1246.25</v>
      </c>
      <c r="K26" s="267">
        <v>44500</v>
      </c>
      <c r="L26" s="181"/>
      <c r="M26" s="184"/>
    </row>
    <row r="27" spans="2:13" x14ac:dyDescent="0.2">
      <c r="B27" s="926"/>
      <c r="C27" s="187" t="s">
        <v>48</v>
      </c>
      <c r="D27" s="260">
        <v>4000</v>
      </c>
      <c r="E27" s="261">
        <v>4000</v>
      </c>
      <c r="F27" s="262"/>
      <c r="G27" s="167"/>
      <c r="H27" s="261"/>
      <c r="I27" s="165">
        <v>30</v>
      </c>
      <c r="J27" s="165">
        <v>40</v>
      </c>
      <c r="K27" s="261"/>
      <c r="L27" s="165"/>
      <c r="M27" s="163"/>
    </row>
    <row r="28" spans="2:13" x14ac:dyDescent="0.2">
      <c r="B28" s="189" t="s">
        <v>115</v>
      </c>
      <c r="C28" s="269" t="s">
        <v>60</v>
      </c>
      <c r="D28" s="270"/>
      <c r="E28" s="271"/>
      <c r="F28" s="272"/>
      <c r="G28" s="193"/>
      <c r="H28" s="271"/>
      <c r="I28" s="191"/>
      <c r="J28" s="191">
        <v>10</v>
      </c>
      <c r="K28" s="271"/>
      <c r="L28" s="191"/>
      <c r="M28" s="194"/>
    </row>
    <row r="29" spans="2:13" ht="12" customHeight="1" x14ac:dyDescent="0.2">
      <c r="B29" s="923" t="s">
        <v>67</v>
      </c>
      <c r="C29" s="168" t="s">
        <v>56</v>
      </c>
      <c r="D29" s="263">
        <v>32403895.32</v>
      </c>
      <c r="E29" s="264">
        <v>2285000</v>
      </c>
      <c r="F29" s="265">
        <v>30118895.32</v>
      </c>
      <c r="G29" s="172">
        <v>117121.5</v>
      </c>
      <c r="H29" s="264"/>
      <c r="I29" s="170"/>
      <c r="J29" s="170">
        <v>16329.95</v>
      </c>
      <c r="K29" s="264">
        <v>8838275</v>
      </c>
      <c r="L29" s="170"/>
      <c r="M29" s="173"/>
    </row>
    <row r="30" spans="2:13" ht="11.25" customHeight="1" x14ac:dyDescent="0.2">
      <c r="B30" s="924"/>
      <c r="C30" s="180" t="s">
        <v>57</v>
      </c>
      <c r="D30" s="266">
        <v>4403100</v>
      </c>
      <c r="E30" s="267"/>
      <c r="F30" s="268">
        <v>4403100</v>
      </c>
      <c r="G30" s="183"/>
      <c r="H30" s="267"/>
      <c r="I30" s="181"/>
      <c r="J30" s="181"/>
      <c r="K30" s="267">
        <v>2072000</v>
      </c>
      <c r="L30" s="181"/>
      <c r="M30" s="184"/>
    </row>
    <row r="31" spans="2:13" ht="11.25" customHeight="1" x14ac:dyDescent="0.2">
      <c r="B31" s="924"/>
      <c r="C31" s="180" t="s">
        <v>58</v>
      </c>
      <c r="D31" s="266">
        <v>1125200</v>
      </c>
      <c r="E31" s="267">
        <v>425000</v>
      </c>
      <c r="F31" s="268">
        <v>700200</v>
      </c>
      <c r="G31" s="183"/>
      <c r="H31" s="267"/>
      <c r="I31" s="181"/>
      <c r="J31" s="181">
        <v>1000</v>
      </c>
      <c r="K31" s="267">
        <v>291700</v>
      </c>
      <c r="L31" s="181"/>
      <c r="M31" s="184"/>
    </row>
    <row r="32" spans="2:13" x14ac:dyDescent="0.2">
      <c r="B32" s="924"/>
      <c r="C32" s="180" t="s">
        <v>59</v>
      </c>
      <c r="D32" s="266">
        <v>1567707.55</v>
      </c>
      <c r="E32" s="267"/>
      <c r="F32" s="268">
        <v>1567707.55</v>
      </c>
      <c r="G32" s="183"/>
      <c r="H32" s="267"/>
      <c r="I32" s="181"/>
      <c r="J32" s="181"/>
      <c r="K32" s="267">
        <v>753009</v>
      </c>
      <c r="L32" s="181"/>
      <c r="M32" s="184"/>
    </row>
    <row r="33" spans="2:13" x14ac:dyDescent="0.2">
      <c r="B33" s="924"/>
      <c r="C33" s="180" t="s">
        <v>60</v>
      </c>
      <c r="D33" s="266">
        <v>7644607.2999999998</v>
      </c>
      <c r="E33" s="267">
        <v>435000</v>
      </c>
      <c r="F33" s="268">
        <v>7209607.2999999998</v>
      </c>
      <c r="G33" s="183"/>
      <c r="H33" s="267"/>
      <c r="I33" s="181">
        <v>3500</v>
      </c>
      <c r="J33" s="181">
        <v>2000</v>
      </c>
      <c r="K33" s="267">
        <v>3954000</v>
      </c>
      <c r="L33" s="181"/>
      <c r="M33" s="184"/>
    </row>
    <row r="34" spans="2:13" x14ac:dyDescent="0.2">
      <c r="B34" s="924"/>
      <c r="C34" s="180" t="s">
        <v>62</v>
      </c>
      <c r="D34" s="266">
        <v>4710000</v>
      </c>
      <c r="E34" s="267"/>
      <c r="F34" s="268">
        <v>4710000</v>
      </c>
      <c r="G34" s="183"/>
      <c r="H34" s="267"/>
      <c r="I34" s="181"/>
      <c r="J34" s="181"/>
      <c r="K34" s="267">
        <v>2750000</v>
      </c>
      <c r="L34" s="181"/>
      <c r="M34" s="184"/>
    </row>
    <row r="35" spans="2:13" x14ac:dyDescent="0.2">
      <c r="B35" s="924"/>
      <c r="C35" s="180" t="s">
        <v>50</v>
      </c>
      <c r="D35" s="266">
        <v>9721250</v>
      </c>
      <c r="E35" s="267">
        <v>830000</v>
      </c>
      <c r="F35" s="268">
        <v>8891250</v>
      </c>
      <c r="G35" s="183"/>
      <c r="H35" s="267"/>
      <c r="I35" s="181">
        <v>81000</v>
      </c>
      <c r="J35" s="181">
        <v>175</v>
      </c>
      <c r="K35" s="267">
        <v>4550000</v>
      </c>
      <c r="L35" s="181"/>
      <c r="M35" s="184"/>
    </row>
    <row r="36" spans="2:13" x14ac:dyDescent="0.2">
      <c r="B36" s="924"/>
      <c r="C36" s="180" t="s">
        <v>63</v>
      </c>
      <c r="D36" s="266">
        <v>13648700</v>
      </c>
      <c r="E36" s="267">
        <v>574100</v>
      </c>
      <c r="F36" s="268">
        <v>13074600</v>
      </c>
      <c r="G36" s="183"/>
      <c r="H36" s="267"/>
      <c r="I36" s="181">
        <v>25640</v>
      </c>
      <c r="J36" s="181">
        <v>750</v>
      </c>
      <c r="K36" s="267">
        <v>7001600</v>
      </c>
      <c r="L36" s="181"/>
      <c r="M36" s="184">
        <v>55</v>
      </c>
    </row>
    <row r="37" spans="2:13" x14ac:dyDescent="0.2">
      <c r="B37" s="924"/>
      <c r="C37" s="180" t="s">
        <v>64</v>
      </c>
      <c r="D37" s="266">
        <v>3909800</v>
      </c>
      <c r="E37" s="267">
        <v>39800</v>
      </c>
      <c r="F37" s="268">
        <v>3870000</v>
      </c>
      <c r="G37" s="183">
        <v>41500</v>
      </c>
      <c r="H37" s="267"/>
      <c r="I37" s="181">
        <v>100</v>
      </c>
      <c r="J37" s="181">
        <v>920</v>
      </c>
      <c r="K37" s="267">
        <v>2183500</v>
      </c>
      <c r="L37" s="181"/>
      <c r="M37" s="184"/>
    </row>
    <row r="38" spans="2:13" x14ac:dyDescent="0.2">
      <c r="B38" s="924"/>
      <c r="C38" s="180" t="s">
        <v>65</v>
      </c>
      <c r="D38" s="266"/>
      <c r="E38" s="267"/>
      <c r="F38" s="268"/>
      <c r="G38" s="183"/>
      <c r="H38" s="267"/>
      <c r="I38" s="181"/>
      <c r="J38" s="181"/>
      <c r="K38" s="267"/>
      <c r="L38" s="181"/>
      <c r="M38" s="184"/>
    </row>
    <row r="39" spans="2:13" x14ac:dyDescent="0.2">
      <c r="B39" s="924"/>
      <c r="C39" s="180" t="s">
        <v>51</v>
      </c>
      <c r="D39" s="266">
        <v>1392675</v>
      </c>
      <c r="E39" s="267">
        <v>69000</v>
      </c>
      <c r="F39" s="268">
        <v>1323675</v>
      </c>
      <c r="G39" s="183"/>
      <c r="H39" s="267"/>
      <c r="I39" s="181"/>
      <c r="J39" s="181">
        <v>115</v>
      </c>
      <c r="K39" s="267">
        <v>437250</v>
      </c>
      <c r="L39" s="181"/>
      <c r="M39" s="184"/>
    </row>
    <row r="40" spans="2:13" x14ac:dyDescent="0.2">
      <c r="B40" s="924"/>
      <c r="C40" s="180" t="s">
        <v>66</v>
      </c>
      <c r="D40" s="266">
        <v>337500</v>
      </c>
      <c r="E40" s="267"/>
      <c r="F40" s="268">
        <v>337500</v>
      </c>
      <c r="G40" s="183"/>
      <c r="H40" s="267"/>
      <c r="I40" s="181"/>
      <c r="J40" s="181">
        <v>128</v>
      </c>
      <c r="K40" s="267">
        <v>225000</v>
      </c>
      <c r="L40" s="181"/>
      <c r="M40" s="184"/>
    </row>
    <row r="41" spans="2:13" x14ac:dyDescent="0.2">
      <c r="B41" s="924"/>
      <c r="C41" s="180" t="s">
        <v>48</v>
      </c>
      <c r="D41" s="266">
        <v>1795000</v>
      </c>
      <c r="E41" s="267">
        <v>9000</v>
      </c>
      <c r="F41" s="268">
        <v>1786000</v>
      </c>
      <c r="G41" s="183"/>
      <c r="H41" s="267"/>
      <c r="I41" s="181"/>
      <c r="J41" s="181"/>
      <c r="K41" s="267">
        <v>889400</v>
      </c>
      <c r="L41" s="181"/>
      <c r="M41" s="184">
        <v>3</v>
      </c>
    </row>
    <row r="42" spans="2:13" x14ac:dyDescent="0.2">
      <c r="B42" s="924"/>
      <c r="C42" s="180" t="s">
        <v>69</v>
      </c>
      <c r="D42" s="266"/>
      <c r="E42" s="267"/>
      <c r="F42" s="268"/>
      <c r="G42" s="183"/>
      <c r="H42" s="267"/>
      <c r="I42" s="181"/>
      <c r="J42" s="181"/>
      <c r="K42" s="267">
        <v>10500</v>
      </c>
      <c r="L42" s="181"/>
      <c r="M42" s="184"/>
    </row>
    <row r="43" spans="2:13" x14ac:dyDescent="0.2">
      <c r="B43" s="926"/>
      <c r="C43" s="187" t="s">
        <v>68</v>
      </c>
      <c r="D43" s="260">
        <v>16000</v>
      </c>
      <c r="E43" s="261"/>
      <c r="F43" s="262">
        <v>16000</v>
      </c>
      <c r="G43" s="167"/>
      <c r="H43" s="261"/>
      <c r="I43" s="165"/>
      <c r="J43" s="165"/>
      <c r="K43" s="261">
        <v>5339</v>
      </c>
      <c r="L43" s="165"/>
      <c r="M43" s="163"/>
    </row>
    <row r="44" spans="2:13" x14ac:dyDescent="0.2">
      <c r="B44" s="189" t="s">
        <v>70</v>
      </c>
      <c r="C44" s="269" t="s">
        <v>63</v>
      </c>
      <c r="D44" s="270"/>
      <c r="E44" s="271"/>
      <c r="F44" s="272"/>
      <c r="G44" s="193"/>
      <c r="H44" s="271"/>
      <c r="I44" s="191"/>
      <c r="J44" s="191"/>
      <c r="K44" s="271"/>
      <c r="L44" s="191"/>
      <c r="M44" s="194"/>
    </row>
    <row r="45" spans="2:13" x14ac:dyDescent="0.2">
      <c r="B45" s="189" t="s">
        <v>116</v>
      </c>
      <c r="C45" s="269" t="s">
        <v>63</v>
      </c>
      <c r="D45" s="270"/>
      <c r="E45" s="271"/>
      <c r="F45" s="272"/>
      <c r="G45" s="193"/>
      <c r="H45" s="271"/>
      <c r="I45" s="191"/>
      <c r="J45" s="191">
        <v>80</v>
      </c>
      <c r="K45" s="271"/>
      <c r="L45" s="191"/>
      <c r="M45" s="194"/>
    </row>
    <row r="46" spans="2:13" ht="12" customHeight="1" x14ac:dyDescent="0.2">
      <c r="B46" s="923" t="s">
        <v>90</v>
      </c>
      <c r="C46" s="168" t="s">
        <v>50</v>
      </c>
      <c r="D46" s="263"/>
      <c r="E46" s="264"/>
      <c r="F46" s="265"/>
      <c r="G46" s="172"/>
      <c r="H46" s="264"/>
      <c r="I46" s="170"/>
      <c r="J46" s="170"/>
      <c r="K46" s="264"/>
      <c r="L46" s="170"/>
      <c r="M46" s="173"/>
    </row>
    <row r="47" spans="2:13" ht="11.25" customHeight="1" x14ac:dyDescent="0.2">
      <c r="B47" s="924"/>
      <c r="C47" s="180" t="s">
        <v>117</v>
      </c>
      <c r="D47" s="266"/>
      <c r="E47" s="267"/>
      <c r="F47" s="268"/>
      <c r="G47" s="183"/>
      <c r="H47" s="267"/>
      <c r="I47" s="181"/>
      <c r="J47" s="181"/>
      <c r="K47" s="267"/>
      <c r="L47" s="181"/>
      <c r="M47" s="184"/>
    </row>
    <row r="48" spans="2:13" ht="11.25" customHeight="1" x14ac:dyDescent="0.2">
      <c r="B48" s="924"/>
      <c r="C48" s="180" t="s">
        <v>65</v>
      </c>
      <c r="D48" s="266">
        <v>9000</v>
      </c>
      <c r="E48" s="267">
        <v>9000</v>
      </c>
      <c r="F48" s="268"/>
      <c r="G48" s="183"/>
      <c r="H48" s="267"/>
      <c r="I48" s="181"/>
      <c r="J48" s="181">
        <v>300</v>
      </c>
      <c r="K48" s="267"/>
      <c r="L48" s="181"/>
      <c r="M48" s="184"/>
    </row>
    <row r="49" spans="2:13" x14ac:dyDescent="0.2">
      <c r="B49" s="924"/>
      <c r="C49" s="180" t="s">
        <v>51</v>
      </c>
      <c r="D49" s="266"/>
      <c r="E49" s="267"/>
      <c r="F49" s="268"/>
      <c r="G49" s="183"/>
      <c r="H49" s="267"/>
      <c r="I49" s="181"/>
      <c r="J49" s="181"/>
      <c r="K49" s="267"/>
      <c r="L49" s="181"/>
      <c r="M49" s="184"/>
    </row>
    <row r="50" spans="2:13" x14ac:dyDescent="0.2">
      <c r="B50" s="924"/>
      <c r="C50" s="180" t="s">
        <v>66</v>
      </c>
      <c r="D50" s="266"/>
      <c r="E50" s="267"/>
      <c r="F50" s="268"/>
      <c r="G50" s="183"/>
      <c r="H50" s="267"/>
      <c r="I50" s="181"/>
      <c r="J50" s="181">
        <v>16</v>
      </c>
      <c r="K50" s="267"/>
      <c r="L50" s="181"/>
      <c r="M50" s="184"/>
    </row>
    <row r="51" spans="2:13" x14ac:dyDescent="0.2">
      <c r="B51" s="924"/>
      <c r="C51" s="180" t="s">
        <v>73</v>
      </c>
      <c r="D51" s="266">
        <v>14400</v>
      </c>
      <c r="E51" s="267"/>
      <c r="F51" s="268">
        <v>14400</v>
      </c>
      <c r="G51" s="183"/>
      <c r="H51" s="267"/>
      <c r="I51" s="181"/>
      <c r="J51" s="181"/>
      <c r="K51" s="267">
        <v>3000</v>
      </c>
      <c r="L51" s="181"/>
      <c r="M51" s="184"/>
    </row>
    <row r="52" spans="2:13" x14ac:dyDescent="0.2">
      <c r="B52" s="926"/>
      <c r="C52" s="187" t="s">
        <v>48</v>
      </c>
      <c r="D52" s="260"/>
      <c r="E52" s="261"/>
      <c r="F52" s="262"/>
      <c r="G52" s="167"/>
      <c r="H52" s="261"/>
      <c r="I52" s="165"/>
      <c r="J52" s="165"/>
      <c r="K52" s="261"/>
      <c r="L52" s="165"/>
      <c r="M52" s="163"/>
    </row>
    <row r="53" spans="2:13" ht="12" customHeight="1" x14ac:dyDescent="0.2">
      <c r="B53" s="923" t="s">
        <v>71</v>
      </c>
      <c r="C53" s="174" t="s">
        <v>50</v>
      </c>
      <c r="D53" s="273"/>
      <c r="E53" s="274"/>
      <c r="F53" s="275"/>
      <c r="G53" s="178"/>
      <c r="H53" s="274"/>
      <c r="I53" s="176"/>
      <c r="J53" s="176"/>
      <c r="K53" s="274"/>
      <c r="L53" s="176"/>
      <c r="M53" s="179"/>
    </row>
    <row r="54" spans="2:13" ht="11.25" customHeight="1" x14ac:dyDescent="0.2">
      <c r="B54" s="924"/>
      <c r="C54" s="180" t="s">
        <v>63</v>
      </c>
      <c r="D54" s="266">
        <v>360000</v>
      </c>
      <c r="E54" s="267">
        <v>120000</v>
      </c>
      <c r="F54" s="268">
        <v>240000</v>
      </c>
      <c r="G54" s="183"/>
      <c r="H54" s="267"/>
      <c r="I54" s="181">
        <v>200</v>
      </c>
      <c r="J54" s="181">
        <v>600</v>
      </c>
      <c r="K54" s="267">
        <v>30000</v>
      </c>
      <c r="L54" s="181"/>
      <c r="M54" s="184"/>
    </row>
    <row r="55" spans="2:13" ht="11.25" customHeight="1" x14ac:dyDescent="0.2">
      <c r="B55" s="924"/>
      <c r="C55" s="180" t="s">
        <v>65</v>
      </c>
      <c r="D55" s="266">
        <v>403290.62</v>
      </c>
      <c r="E55" s="267">
        <v>82800</v>
      </c>
      <c r="F55" s="268">
        <v>320490.62</v>
      </c>
      <c r="G55" s="183"/>
      <c r="H55" s="267"/>
      <c r="I55" s="181"/>
      <c r="J55" s="181">
        <v>90</v>
      </c>
      <c r="K55" s="267">
        <v>49402.559999999998</v>
      </c>
      <c r="L55" s="181"/>
      <c r="M55" s="184">
        <v>5</v>
      </c>
    </row>
    <row r="56" spans="2:13" x14ac:dyDescent="0.2">
      <c r="B56" s="924"/>
      <c r="C56" s="180" t="s">
        <v>66</v>
      </c>
      <c r="D56" s="266"/>
      <c r="E56" s="267"/>
      <c r="F56" s="268"/>
      <c r="G56" s="183"/>
      <c r="H56" s="267"/>
      <c r="I56" s="181"/>
      <c r="J56" s="181">
        <v>4.7679999999999998</v>
      </c>
      <c r="K56" s="267"/>
      <c r="L56" s="181"/>
      <c r="M56" s="184"/>
    </row>
    <row r="57" spans="2:13" x14ac:dyDescent="0.2">
      <c r="B57" s="925"/>
      <c r="C57" s="187" t="s">
        <v>73</v>
      </c>
      <c r="D57" s="260"/>
      <c r="E57" s="261"/>
      <c r="F57" s="262"/>
      <c r="G57" s="167"/>
      <c r="H57" s="261"/>
      <c r="I57" s="165"/>
      <c r="J57" s="165"/>
      <c r="K57" s="261"/>
      <c r="L57" s="165"/>
      <c r="M57" s="163"/>
    </row>
    <row r="58" spans="2:13" x14ac:dyDescent="0.2">
      <c r="B58" s="242" t="s">
        <v>104</v>
      </c>
      <c r="C58" s="276" t="s">
        <v>73</v>
      </c>
      <c r="D58" s="277">
        <v>54000</v>
      </c>
      <c r="E58" s="278">
        <v>54000</v>
      </c>
      <c r="F58" s="279"/>
      <c r="G58" s="203"/>
      <c r="H58" s="278"/>
      <c r="I58" s="201"/>
      <c r="J58" s="201">
        <v>60</v>
      </c>
      <c r="K58" s="278"/>
      <c r="L58" s="201"/>
      <c r="M58" s="204"/>
    </row>
    <row r="59" spans="2:13" x14ac:dyDescent="0.2">
      <c r="B59" s="189" t="s">
        <v>74</v>
      </c>
      <c r="C59" s="269" t="s">
        <v>50</v>
      </c>
      <c r="D59" s="270"/>
      <c r="E59" s="271"/>
      <c r="F59" s="272"/>
      <c r="G59" s="193"/>
      <c r="H59" s="271"/>
      <c r="I59" s="191"/>
      <c r="J59" s="191"/>
      <c r="K59" s="271"/>
      <c r="L59" s="191"/>
      <c r="M59" s="194"/>
    </row>
    <row r="60" spans="2:13" x14ac:dyDescent="0.2">
      <c r="B60" s="242" t="s">
        <v>118</v>
      </c>
      <c r="C60" s="276" t="s">
        <v>73</v>
      </c>
      <c r="D60" s="277"/>
      <c r="E60" s="278"/>
      <c r="F60" s="279"/>
      <c r="G60" s="203"/>
      <c r="H60" s="278"/>
      <c r="I60" s="201"/>
      <c r="J60" s="201"/>
      <c r="K60" s="278">
        <v>1200</v>
      </c>
      <c r="L60" s="201"/>
      <c r="M60" s="204"/>
    </row>
    <row r="61" spans="2:13" x14ac:dyDescent="0.2">
      <c r="B61" s="921" t="s">
        <v>119</v>
      </c>
      <c r="C61" s="280" t="s">
        <v>51</v>
      </c>
      <c r="D61" s="273"/>
      <c r="E61" s="274"/>
      <c r="F61" s="275"/>
      <c r="G61" s="178"/>
      <c r="H61" s="274"/>
      <c r="I61" s="176"/>
      <c r="J61" s="176"/>
      <c r="K61" s="274"/>
      <c r="L61" s="176"/>
      <c r="M61" s="179"/>
    </row>
    <row r="62" spans="2:13" x14ac:dyDescent="0.2">
      <c r="B62" s="922"/>
      <c r="C62" s="281" t="s">
        <v>73</v>
      </c>
      <c r="D62" s="260"/>
      <c r="E62" s="261"/>
      <c r="F62" s="262"/>
      <c r="G62" s="167"/>
      <c r="H62" s="261"/>
      <c r="I62" s="165"/>
      <c r="J62" s="165"/>
      <c r="K62" s="261"/>
      <c r="L62" s="165"/>
      <c r="M62" s="163"/>
    </row>
    <row r="63" spans="2:13" x14ac:dyDescent="0.2">
      <c r="B63" s="923" t="s">
        <v>75</v>
      </c>
      <c r="C63" s="174" t="s">
        <v>64</v>
      </c>
      <c r="D63" s="273"/>
      <c r="E63" s="274"/>
      <c r="F63" s="275"/>
      <c r="G63" s="178"/>
      <c r="H63" s="274"/>
      <c r="I63" s="176"/>
      <c r="J63" s="176"/>
      <c r="K63" s="274"/>
      <c r="L63" s="176"/>
      <c r="M63" s="179"/>
    </row>
    <row r="64" spans="2:13" x14ac:dyDescent="0.2">
      <c r="B64" s="924"/>
      <c r="C64" s="180" t="s">
        <v>65</v>
      </c>
      <c r="D64" s="266"/>
      <c r="E64" s="267"/>
      <c r="F64" s="268"/>
      <c r="G64" s="183"/>
      <c r="H64" s="267"/>
      <c r="I64" s="181"/>
      <c r="J64" s="181"/>
      <c r="K64" s="267"/>
      <c r="L64" s="181"/>
      <c r="M64" s="184"/>
    </row>
    <row r="65" spans="2:13" x14ac:dyDescent="0.2">
      <c r="B65" s="925"/>
      <c r="C65" s="187" t="s">
        <v>66</v>
      </c>
      <c r="D65" s="260"/>
      <c r="E65" s="261"/>
      <c r="F65" s="262"/>
      <c r="G65" s="167"/>
      <c r="H65" s="261"/>
      <c r="I65" s="165"/>
      <c r="J65" s="165"/>
      <c r="K65" s="261"/>
      <c r="L65" s="165"/>
      <c r="M65" s="163"/>
    </row>
    <row r="66" spans="2:13" ht="11.25" customHeight="1" x14ac:dyDescent="0.2">
      <c r="B66" s="929" t="s">
        <v>85</v>
      </c>
      <c r="C66" s="174" t="s">
        <v>59</v>
      </c>
      <c r="D66" s="273"/>
      <c r="E66" s="274"/>
      <c r="F66" s="275"/>
      <c r="G66" s="178"/>
      <c r="H66" s="274"/>
      <c r="I66" s="176"/>
      <c r="J66" s="176"/>
      <c r="K66" s="274"/>
      <c r="L66" s="176"/>
      <c r="M66" s="179"/>
    </row>
    <row r="67" spans="2:13" ht="11.25" customHeight="1" x14ac:dyDescent="0.2">
      <c r="B67" s="924"/>
      <c r="C67" s="180" t="s">
        <v>51</v>
      </c>
      <c r="D67" s="266">
        <v>780000</v>
      </c>
      <c r="E67" s="267"/>
      <c r="F67" s="268">
        <v>780000</v>
      </c>
      <c r="G67" s="183"/>
      <c r="H67" s="267"/>
      <c r="I67" s="181"/>
      <c r="J67" s="181"/>
      <c r="K67" s="267">
        <v>130000</v>
      </c>
      <c r="L67" s="181"/>
      <c r="M67" s="184"/>
    </row>
    <row r="68" spans="2:13" ht="11.25" customHeight="1" x14ac:dyDescent="0.2">
      <c r="B68" s="924"/>
      <c r="C68" s="180" t="s">
        <v>66</v>
      </c>
      <c r="D68" s="266">
        <v>1741248.9999999998</v>
      </c>
      <c r="E68" s="267">
        <v>37183.999999999767</v>
      </c>
      <c r="F68" s="268">
        <v>1704065</v>
      </c>
      <c r="G68" s="183"/>
      <c r="H68" s="267"/>
      <c r="I68" s="181"/>
      <c r="J68" s="181">
        <v>407.49000000000007</v>
      </c>
      <c r="K68" s="267">
        <v>260200</v>
      </c>
      <c r="L68" s="181"/>
      <c r="M68" s="184"/>
    </row>
    <row r="69" spans="2:13" x14ac:dyDescent="0.2">
      <c r="B69" s="925"/>
      <c r="C69" s="231" t="s">
        <v>48</v>
      </c>
      <c r="D69" s="282">
        <v>202149.86000000002</v>
      </c>
      <c r="E69" s="283"/>
      <c r="F69" s="284">
        <v>202149.86000000002</v>
      </c>
      <c r="G69" s="234"/>
      <c r="H69" s="283"/>
      <c r="I69" s="232"/>
      <c r="J69" s="232"/>
      <c r="K69" s="283">
        <v>34538.400000000001</v>
      </c>
      <c r="L69" s="232"/>
      <c r="M69" s="235"/>
    </row>
    <row r="70" spans="2:13" x14ac:dyDescent="0.2">
      <c r="B70" s="205" t="s">
        <v>120</v>
      </c>
      <c r="C70" s="285" t="s">
        <v>56</v>
      </c>
      <c r="D70" s="286"/>
      <c r="E70" s="287"/>
      <c r="F70" s="288"/>
      <c r="G70" s="209"/>
      <c r="H70" s="287"/>
      <c r="I70" s="207"/>
      <c r="J70" s="207"/>
      <c r="K70" s="287"/>
      <c r="L70" s="207"/>
      <c r="M70" s="210"/>
    </row>
    <row r="71" spans="2:13" x14ac:dyDescent="0.2">
      <c r="B71" s="205" t="s">
        <v>76</v>
      </c>
      <c r="C71" s="285" t="s">
        <v>66</v>
      </c>
      <c r="D71" s="286"/>
      <c r="E71" s="287"/>
      <c r="F71" s="288"/>
      <c r="G71" s="209"/>
      <c r="H71" s="287"/>
      <c r="I71" s="207"/>
      <c r="J71" s="207"/>
      <c r="K71" s="287"/>
      <c r="L71" s="207"/>
      <c r="M71" s="210"/>
    </row>
    <row r="72" spans="2:13" x14ac:dyDescent="0.2">
      <c r="B72" s="205" t="s">
        <v>77</v>
      </c>
      <c r="C72" s="285" t="s">
        <v>66</v>
      </c>
      <c r="D72" s="286"/>
      <c r="E72" s="287"/>
      <c r="F72" s="288"/>
      <c r="G72" s="209"/>
      <c r="H72" s="287"/>
      <c r="I72" s="207"/>
      <c r="J72" s="207"/>
      <c r="K72" s="287"/>
      <c r="L72" s="207"/>
      <c r="M72" s="210"/>
    </row>
    <row r="73" spans="2:13" x14ac:dyDescent="0.2">
      <c r="B73" s="205" t="s">
        <v>121</v>
      </c>
      <c r="C73" s="285" t="s">
        <v>73</v>
      </c>
      <c r="D73" s="286">
        <v>9000</v>
      </c>
      <c r="E73" s="287"/>
      <c r="F73" s="288">
        <v>9000</v>
      </c>
      <c r="G73" s="209"/>
      <c r="H73" s="287"/>
      <c r="I73" s="207"/>
      <c r="J73" s="207"/>
      <c r="K73" s="287">
        <v>240</v>
      </c>
      <c r="L73" s="207"/>
      <c r="M73" s="210"/>
    </row>
    <row r="74" spans="2:13" x14ac:dyDescent="0.2">
      <c r="B74" s="205" t="s">
        <v>78</v>
      </c>
      <c r="C74" s="285" t="s">
        <v>66</v>
      </c>
      <c r="D74" s="286"/>
      <c r="E74" s="287"/>
      <c r="F74" s="288"/>
      <c r="G74" s="209"/>
      <c r="H74" s="287"/>
      <c r="I74" s="207"/>
      <c r="J74" s="207"/>
      <c r="K74" s="287"/>
      <c r="L74" s="207"/>
      <c r="M74" s="210"/>
    </row>
    <row r="75" spans="2:13" x14ac:dyDescent="0.2">
      <c r="B75" s="205" t="s">
        <v>79</v>
      </c>
      <c r="C75" s="285" t="s">
        <v>48</v>
      </c>
      <c r="D75" s="286"/>
      <c r="E75" s="287"/>
      <c r="F75" s="288"/>
      <c r="G75" s="209"/>
      <c r="H75" s="287"/>
      <c r="I75" s="207"/>
      <c r="J75" s="207"/>
      <c r="K75" s="287"/>
      <c r="L75" s="207"/>
      <c r="M75" s="210"/>
    </row>
    <row r="76" spans="2:13" x14ac:dyDescent="0.2">
      <c r="B76" s="921" t="s">
        <v>82</v>
      </c>
      <c r="C76" s="280" t="s">
        <v>51</v>
      </c>
      <c r="D76" s="273">
        <v>63028</v>
      </c>
      <c r="E76" s="274">
        <v>63028</v>
      </c>
      <c r="F76" s="275"/>
      <c r="G76" s="178"/>
      <c r="H76" s="274"/>
      <c r="I76" s="176"/>
      <c r="J76" s="176">
        <v>630</v>
      </c>
      <c r="K76" s="274"/>
      <c r="L76" s="176"/>
      <c r="M76" s="179"/>
    </row>
    <row r="77" spans="2:13" x14ac:dyDescent="0.2">
      <c r="B77" s="922"/>
      <c r="C77" s="281" t="s">
        <v>48</v>
      </c>
      <c r="D77" s="260">
        <v>19003.599999999999</v>
      </c>
      <c r="E77" s="261"/>
      <c r="F77" s="262">
        <v>19003.599999999999</v>
      </c>
      <c r="G77" s="167"/>
      <c r="H77" s="261"/>
      <c r="I77" s="165"/>
      <c r="J77" s="165"/>
      <c r="K77" s="261">
        <v>6298</v>
      </c>
      <c r="L77" s="165"/>
      <c r="M77" s="163"/>
    </row>
    <row r="78" spans="2:13" x14ac:dyDescent="0.2">
      <c r="B78" s="211" t="s">
        <v>80</v>
      </c>
      <c r="C78" s="289" t="s">
        <v>48</v>
      </c>
      <c r="D78" s="290"/>
      <c r="E78" s="291"/>
      <c r="F78" s="292"/>
      <c r="G78" s="215"/>
      <c r="H78" s="291"/>
      <c r="I78" s="213"/>
      <c r="J78" s="213"/>
      <c r="K78" s="291"/>
      <c r="L78" s="213"/>
      <c r="M78" s="216"/>
    </row>
    <row r="79" spans="2:13" x14ac:dyDescent="0.2">
      <c r="B79" s="205" t="s">
        <v>122</v>
      </c>
      <c r="C79" s="285" t="s">
        <v>48</v>
      </c>
      <c r="D79" s="286">
        <v>450327.41</v>
      </c>
      <c r="E79" s="287"/>
      <c r="F79" s="288">
        <v>450327.41</v>
      </c>
      <c r="G79" s="209"/>
      <c r="H79" s="287"/>
      <c r="I79" s="207"/>
      <c r="J79" s="207"/>
      <c r="K79" s="287">
        <v>176161.4</v>
      </c>
      <c r="L79" s="207"/>
      <c r="M79" s="210"/>
    </row>
    <row r="80" spans="2:13" x14ac:dyDescent="0.2">
      <c r="B80" s="205" t="s">
        <v>110</v>
      </c>
      <c r="C80" s="285" t="s">
        <v>51</v>
      </c>
      <c r="D80" s="286"/>
      <c r="E80" s="287"/>
      <c r="F80" s="288"/>
      <c r="G80" s="209"/>
      <c r="H80" s="287"/>
      <c r="I80" s="207"/>
      <c r="J80" s="207"/>
      <c r="K80" s="287"/>
      <c r="L80" s="207"/>
      <c r="M80" s="210"/>
    </row>
    <row r="81" spans="2:13" x14ac:dyDescent="0.2">
      <c r="B81" s="205" t="s">
        <v>86</v>
      </c>
      <c r="C81" s="285" t="s">
        <v>48</v>
      </c>
      <c r="D81" s="286"/>
      <c r="E81" s="287"/>
      <c r="F81" s="288"/>
      <c r="G81" s="209"/>
      <c r="H81" s="287"/>
      <c r="I81" s="207"/>
      <c r="J81" s="207"/>
      <c r="K81" s="287"/>
      <c r="L81" s="207"/>
      <c r="M81" s="210"/>
    </row>
    <row r="82" spans="2:13" ht="11.25" customHeight="1" x14ac:dyDescent="0.2">
      <c r="B82" s="923" t="s">
        <v>81</v>
      </c>
      <c r="C82" s="174" t="s">
        <v>56</v>
      </c>
      <c r="D82" s="273"/>
      <c r="E82" s="274"/>
      <c r="F82" s="275"/>
      <c r="G82" s="178"/>
      <c r="H82" s="274"/>
      <c r="I82" s="176"/>
      <c r="J82" s="176"/>
      <c r="K82" s="274"/>
      <c r="L82" s="176"/>
      <c r="M82" s="179"/>
    </row>
    <row r="83" spans="2:13" ht="11.25" customHeight="1" x14ac:dyDescent="0.2">
      <c r="B83" s="924"/>
      <c r="C83" s="180" t="s">
        <v>58</v>
      </c>
      <c r="D83" s="266">
        <v>845660</v>
      </c>
      <c r="E83" s="267">
        <v>845660</v>
      </c>
      <c r="F83" s="268"/>
      <c r="G83" s="183"/>
      <c r="H83" s="267"/>
      <c r="I83" s="181"/>
      <c r="J83" s="181">
        <v>4000</v>
      </c>
      <c r="K83" s="267"/>
      <c r="L83" s="181"/>
      <c r="M83" s="184"/>
    </row>
    <row r="84" spans="2:13" ht="11.25" customHeight="1" x14ac:dyDescent="0.2">
      <c r="B84" s="924"/>
      <c r="C84" s="180" t="s">
        <v>51</v>
      </c>
      <c r="D84" s="266">
        <v>2256586.75</v>
      </c>
      <c r="E84" s="267">
        <v>998677.68000000017</v>
      </c>
      <c r="F84" s="268">
        <v>1257909.0699999998</v>
      </c>
      <c r="G84" s="183"/>
      <c r="H84" s="267"/>
      <c r="I84" s="181"/>
      <c r="J84" s="181">
        <v>2743.62</v>
      </c>
      <c r="K84" s="267">
        <v>238643</v>
      </c>
      <c r="L84" s="181"/>
      <c r="M84" s="184"/>
    </row>
    <row r="85" spans="2:13" x14ac:dyDescent="0.2">
      <c r="B85" s="924"/>
      <c r="C85" s="180" t="s">
        <v>66</v>
      </c>
      <c r="D85" s="266">
        <v>2565480.5</v>
      </c>
      <c r="E85" s="267">
        <v>173000</v>
      </c>
      <c r="F85" s="268">
        <v>2392480.5</v>
      </c>
      <c r="G85" s="183"/>
      <c r="H85" s="267"/>
      <c r="I85" s="181"/>
      <c r="J85" s="181">
        <v>525</v>
      </c>
      <c r="K85" s="267">
        <v>499420</v>
      </c>
      <c r="L85" s="181"/>
      <c r="M85" s="184"/>
    </row>
    <row r="86" spans="2:13" x14ac:dyDescent="0.2">
      <c r="B86" s="924"/>
      <c r="C86" s="180" t="s">
        <v>73</v>
      </c>
      <c r="D86" s="266">
        <v>31700</v>
      </c>
      <c r="E86" s="267">
        <v>8000</v>
      </c>
      <c r="F86" s="268">
        <v>23700</v>
      </c>
      <c r="G86" s="183"/>
      <c r="H86" s="267"/>
      <c r="I86" s="181">
        <v>3000</v>
      </c>
      <c r="J86" s="181"/>
      <c r="K86" s="267">
        <v>3140</v>
      </c>
      <c r="L86" s="181"/>
      <c r="M86" s="184"/>
    </row>
    <row r="87" spans="2:13" x14ac:dyDescent="0.2">
      <c r="B87" s="924"/>
      <c r="C87" s="180" t="s">
        <v>48</v>
      </c>
      <c r="D87" s="266">
        <v>9525861.2400000002</v>
      </c>
      <c r="E87" s="267">
        <v>601060.8200000003</v>
      </c>
      <c r="F87" s="268">
        <v>8924800.4199999999</v>
      </c>
      <c r="G87" s="183"/>
      <c r="H87" s="267"/>
      <c r="I87" s="181"/>
      <c r="J87" s="181">
        <v>4465</v>
      </c>
      <c r="K87" s="267">
        <v>1399760.4</v>
      </c>
      <c r="L87" s="181"/>
      <c r="M87" s="184"/>
    </row>
    <row r="88" spans="2:13" x14ac:dyDescent="0.2">
      <c r="B88" s="924"/>
      <c r="C88" s="180" t="s">
        <v>69</v>
      </c>
      <c r="D88" s="266">
        <v>3144662.4</v>
      </c>
      <c r="E88" s="267"/>
      <c r="F88" s="268">
        <v>3144662.4</v>
      </c>
      <c r="G88" s="183"/>
      <c r="H88" s="267"/>
      <c r="I88" s="181"/>
      <c r="J88" s="181"/>
      <c r="K88" s="267">
        <v>540340</v>
      </c>
      <c r="L88" s="181"/>
      <c r="M88" s="184"/>
    </row>
    <row r="89" spans="2:13" x14ac:dyDescent="0.2">
      <c r="B89" s="925"/>
      <c r="C89" s="231" t="s">
        <v>68</v>
      </c>
      <c r="D89" s="282">
        <v>5170175.1599999992</v>
      </c>
      <c r="E89" s="283"/>
      <c r="F89" s="284">
        <v>5170175.1599999992</v>
      </c>
      <c r="G89" s="234"/>
      <c r="H89" s="283"/>
      <c r="I89" s="232"/>
      <c r="J89" s="232"/>
      <c r="K89" s="283">
        <v>658172</v>
      </c>
      <c r="L89" s="232"/>
      <c r="M89" s="235"/>
    </row>
    <row r="90" spans="2:13" x14ac:dyDescent="0.2">
      <c r="B90" s="205" t="s">
        <v>123</v>
      </c>
      <c r="C90" s="285" t="s">
        <v>69</v>
      </c>
      <c r="D90" s="286"/>
      <c r="E90" s="287"/>
      <c r="F90" s="288"/>
      <c r="G90" s="209"/>
      <c r="H90" s="287"/>
      <c r="I90" s="207"/>
      <c r="J90" s="207"/>
      <c r="K90" s="287"/>
      <c r="L90" s="207"/>
      <c r="M90" s="210"/>
    </row>
    <row r="91" spans="2:13" x14ac:dyDescent="0.2">
      <c r="B91" s="205" t="s">
        <v>124</v>
      </c>
      <c r="C91" s="285" t="s">
        <v>73</v>
      </c>
      <c r="D91" s="286"/>
      <c r="E91" s="287"/>
      <c r="F91" s="288"/>
      <c r="G91" s="209"/>
      <c r="H91" s="287"/>
      <c r="I91" s="207"/>
      <c r="J91" s="207"/>
      <c r="K91" s="287"/>
      <c r="L91" s="207"/>
      <c r="M91" s="210"/>
    </row>
    <row r="92" spans="2:13" x14ac:dyDescent="0.2">
      <c r="B92" s="205" t="s">
        <v>105</v>
      </c>
      <c r="C92" s="285" t="s">
        <v>65</v>
      </c>
      <c r="D92" s="286"/>
      <c r="E92" s="287"/>
      <c r="F92" s="288"/>
      <c r="G92" s="209"/>
      <c r="H92" s="287"/>
      <c r="I92" s="207"/>
      <c r="J92" s="207"/>
      <c r="K92" s="287"/>
      <c r="L92" s="207"/>
      <c r="M92" s="210"/>
    </row>
    <row r="93" spans="2:13" x14ac:dyDescent="0.2">
      <c r="B93" s="205" t="s">
        <v>111</v>
      </c>
      <c r="C93" s="285" t="s">
        <v>48</v>
      </c>
      <c r="D93" s="286"/>
      <c r="E93" s="287"/>
      <c r="F93" s="288"/>
      <c r="G93" s="209"/>
      <c r="H93" s="287"/>
      <c r="I93" s="207"/>
      <c r="J93" s="207"/>
      <c r="K93" s="287"/>
      <c r="L93" s="207"/>
      <c r="M93" s="210"/>
    </row>
    <row r="94" spans="2:13" x14ac:dyDescent="0.2">
      <c r="B94" s="205" t="s">
        <v>125</v>
      </c>
      <c r="C94" s="285" t="s">
        <v>48</v>
      </c>
      <c r="D94" s="286">
        <v>15050</v>
      </c>
      <c r="E94" s="287"/>
      <c r="F94" s="288">
        <v>15050</v>
      </c>
      <c r="G94" s="209"/>
      <c r="H94" s="287"/>
      <c r="I94" s="207"/>
      <c r="J94" s="207"/>
      <c r="K94" s="287">
        <v>5000</v>
      </c>
      <c r="L94" s="207"/>
      <c r="M94" s="210"/>
    </row>
    <row r="95" spans="2:13" ht="11.25" customHeight="1" x14ac:dyDescent="0.2">
      <c r="B95" s="923" t="s">
        <v>84</v>
      </c>
      <c r="C95" s="174" t="s">
        <v>51</v>
      </c>
      <c r="D95" s="273"/>
      <c r="E95" s="274"/>
      <c r="F95" s="275"/>
      <c r="G95" s="178"/>
      <c r="H95" s="274"/>
      <c r="I95" s="176"/>
      <c r="J95" s="176"/>
      <c r="K95" s="274"/>
      <c r="L95" s="176"/>
      <c r="M95" s="179"/>
    </row>
    <row r="96" spans="2:13" ht="11.25" customHeight="1" x14ac:dyDescent="0.2">
      <c r="B96" s="924"/>
      <c r="C96" s="180" t="s">
        <v>66</v>
      </c>
      <c r="D96" s="266"/>
      <c r="E96" s="267"/>
      <c r="F96" s="268"/>
      <c r="G96" s="183"/>
      <c r="H96" s="267"/>
      <c r="I96" s="181"/>
      <c r="J96" s="181"/>
      <c r="K96" s="267"/>
      <c r="L96" s="181"/>
      <c r="M96" s="184"/>
    </row>
    <row r="97" spans="2:13" ht="11.25" customHeight="1" x14ac:dyDescent="0.2">
      <c r="B97" s="924"/>
      <c r="C97" s="180" t="s">
        <v>48</v>
      </c>
      <c r="D97" s="266"/>
      <c r="E97" s="267"/>
      <c r="F97" s="268"/>
      <c r="G97" s="183"/>
      <c r="H97" s="267"/>
      <c r="I97" s="181"/>
      <c r="J97" s="181"/>
      <c r="K97" s="267"/>
      <c r="L97" s="181"/>
      <c r="M97" s="184"/>
    </row>
    <row r="98" spans="2:13" x14ac:dyDescent="0.2">
      <c r="B98" s="925"/>
      <c r="C98" s="231" t="s">
        <v>69</v>
      </c>
      <c r="D98" s="282"/>
      <c r="E98" s="283"/>
      <c r="F98" s="284"/>
      <c r="G98" s="234"/>
      <c r="H98" s="283"/>
      <c r="I98" s="232"/>
      <c r="J98" s="232"/>
      <c r="K98" s="283"/>
      <c r="L98" s="232"/>
      <c r="M98" s="235"/>
    </row>
    <row r="99" spans="2:13" x14ac:dyDescent="0.2">
      <c r="B99" s="205" t="s">
        <v>87</v>
      </c>
      <c r="C99" s="285" t="s">
        <v>56</v>
      </c>
      <c r="D99" s="286">
        <v>153739.54999999999</v>
      </c>
      <c r="E99" s="287">
        <v>129739.54999999999</v>
      </c>
      <c r="F99" s="288">
        <v>24000</v>
      </c>
      <c r="G99" s="209"/>
      <c r="H99" s="287"/>
      <c r="I99" s="207"/>
      <c r="J99" s="207">
        <v>400</v>
      </c>
      <c r="K99" s="287">
        <v>2400</v>
      </c>
      <c r="L99" s="207"/>
      <c r="M99" s="210"/>
    </row>
    <row r="100" spans="2:13" x14ac:dyDescent="0.2">
      <c r="B100" s="205" t="s">
        <v>92</v>
      </c>
      <c r="C100" s="285" t="s">
        <v>48</v>
      </c>
      <c r="D100" s="286"/>
      <c r="E100" s="287"/>
      <c r="F100" s="288"/>
      <c r="G100" s="209"/>
      <c r="H100" s="287"/>
      <c r="I100" s="207"/>
      <c r="J100" s="207"/>
      <c r="K100" s="287"/>
      <c r="L100" s="207"/>
      <c r="M100" s="210"/>
    </row>
    <row r="101" spans="2:13" x14ac:dyDescent="0.2">
      <c r="B101" s="205" t="s">
        <v>126</v>
      </c>
      <c r="C101" s="285" t="s">
        <v>73</v>
      </c>
      <c r="D101" s="286"/>
      <c r="E101" s="287"/>
      <c r="F101" s="288"/>
      <c r="G101" s="209"/>
      <c r="H101" s="287"/>
      <c r="I101" s="207"/>
      <c r="J101" s="207"/>
      <c r="K101" s="287"/>
      <c r="L101" s="207"/>
      <c r="M101" s="210"/>
    </row>
    <row r="102" spans="2:13" ht="11.25" customHeight="1" x14ac:dyDescent="0.2">
      <c r="B102" s="923" t="s">
        <v>93</v>
      </c>
      <c r="C102" s="174" t="s">
        <v>56</v>
      </c>
      <c r="D102" s="273"/>
      <c r="E102" s="274"/>
      <c r="F102" s="275"/>
      <c r="G102" s="178"/>
      <c r="H102" s="274"/>
      <c r="I102" s="176"/>
      <c r="J102" s="176"/>
      <c r="K102" s="274"/>
      <c r="L102" s="176"/>
      <c r="M102" s="179"/>
    </row>
    <row r="103" spans="2:13" ht="11.25" customHeight="1" x14ac:dyDescent="0.2">
      <c r="B103" s="924"/>
      <c r="C103" s="180" t="s">
        <v>58</v>
      </c>
      <c r="D103" s="266">
        <v>3177000</v>
      </c>
      <c r="E103" s="267">
        <v>3177000</v>
      </c>
      <c r="F103" s="268"/>
      <c r="G103" s="183"/>
      <c r="H103" s="267"/>
      <c r="I103" s="181"/>
      <c r="J103" s="181">
        <v>11500</v>
      </c>
      <c r="K103" s="267"/>
      <c r="L103" s="181"/>
      <c r="M103" s="184"/>
    </row>
    <row r="104" spans="2:13" ht="11.25" customHeight="1" x14ac:dyDescent="0.2">
      <c r="B104" s="924"/>
      <c r="C104" s="180" t="s">
        <v>51</v>
      </c>
      <c r="D104" s="266">
        <v>7306260.7400000002</v>
      </c>
      <c r="E104" s="267"/>
      <c r="F104" s="268">
        <v>7306260.7400000002</v>
      </c>
      <c r="G104" s="183"/>
      <c r="H104" s="267"/>
      <c r="I104" s="181"/>
      <c r="J104" s="181"/>
      <c r="K104" s="267">
        <v>1522229</v>
      </c>
      <c r="L104" s="181"/>
      <c r="M104" s="184"/>
    </row>
    <row r="105" spans="2:13" x14ac:dyDescent="0.2">
      <c r="B105" s="924"/>
      <c r="C105" s="180" t="s">
        <v>66</v>
      </c>
      <c r="D105" s="266">
        <v>9468893.2800000012</v>
      </c>
      <c r="E105" s="267">
        <v>219293.98000000045</v>
      </c>
      <c r="F105" s="268">
        <v>9249599.3000000007</v>
      </c>
      <c r="G105" s="183"/>
      <c r="H105" s="267"/>
      <c r="I105" s="181"/>
      <c r="J105" s="181">
        <v>1538.3610000000001</v>
      </c>
      <c r="K105" s="267">
        <v>2570350</v>
      </c>
      <c r="L105" s="181"/>
      <c r="M105" s="184"/>
    </row>
    <row r="106" spans="2:13" x14ac:dyDescent="0.2">
      <c r="B106" s="924"/>
      <c r="C106" s="180" t="s">
        <v>73</v>
      </c>
      <c r="D106" s="266">
        <v>1646060</v>
      </c>
      <c r="E106" s="267">
        <v>700000</v>
      </c>
      <c r="F106" s="268">
        <v>946060</v>
      </c>
      <c r="G106" s="183"/>
      <c r="H106" s="267"/>
      <c r="I106" s="181"/>
      <c r="J106" s="181">
        <v>2500</v>
      </c>
      <c r="K106" s="267">
        <v>199835</v>
      </c>
      <c r="L106" s="181"/>
      <c r="M106" s="184"/>
    </row>
    <row r="107" spans="2:13" x14ac:dyDescent="0.2">
      <c r="B107" s="924"/>
      <c r="C107" s="180" t="s">
        <v>48</v>
      </c>
      <c r="D107" s="266">
        <v>27300556.919999998</v>
      </c>
      <c r="E107" s="267">
        <v>9043924.879999999</v>
      </c>
      <c r="F107" s="268">
        <v>18256632.039999999</v>
      </c>
      <c r="G107" s="183"/>
      <c r="H107" s="267"/>
      <c r="I107" s="181"/>
      <c r="J107" s="181">
        <v>49476.974000000002</v>
      </c>
      <c r="K107" s="267">
        <v>4092226.5</v>
      </c>
      <c r="L107" s="181"/>
      <c r="M107" s="184"/>
    </row>
    <row r="108" spans="2:13" x14ac:dyDescent="0.2">
      <c r="B108" s="924"/>
      <c r="C108" s="180" t="s">
        <v>69</v>
      </c>
      <c r="D108" s="266">
        <v>7633887.5999999996</v>
      </c>
      <c r="E108" s="267"/>
      <c r="F108" s="268">
        <v>7633887.5999999996</v>
      </c>
      <c r="G108" s="183"/>
      <c r="H108" s="267"/>
      <c r="I108" s="181"/>
      <c r="J108" s="181"/>
      <c r="K108" s="267">
        <v>1491881</v>
      </c>
      <c r="L108" s="181"/>
      <c r="M108" s="184"/>
    </row>
    <row r="109" spans="2:13" x14ac:dyDescent="0.2">
      <c r="B109" s="925"/>
      <c r="C109" s="231" t="s">
        <v>68</v>
      </c>
      <c r="D109" s="282">
        <v>6026473.1699999999</v>
      </c>
      <c r="E109" s="283"/>
      <c r="F109" s="284">
        <v>6026473.1699999999</v>
      </c>
      <c r="G109" s="234"/>
      <c r="H109" s="283"/>
      <c r="I109" s="232"/>
      <c r="J109" s="232"/>
      <c r="K109" s="283">
        <v>1458419</v>
      </c>
      <c r="L109" s="232"/>
      <c r="M109" s="235"/>
    </row>
    <row r="110" spans="2:13" x14ac:dyDescent="0.2">
      <c r="B110" s="205" t="s">
        <v>127</v>
      </c>
      <c r="C110" s="285" t="s">
        <v>48</v>
      </c>
      <c r="D110" s="286"/>
      <c r="E110" s="287"/>
      <c r="F110" s="288"/>
      <c r="G110" s="209"/>
      <c r="H110" s="287"/>
      <c r="I110" s="207"/>
      <c r="J110" s="207"/>
      <c r="K110" s="287"/>
      <c r="L110" s="207"/>
      <c r="M110" s="210"/>
    </row>
    <row r="111" spans="2:13" x14ac:dyDescent="0.2">
      <c r="B111" s="921" t="s">
        <v>128</v>
      </c>
      <c r="C111" s="280" t="s">
        <v>66</v>
      </c>
      <c r="D111" s="273">
        <v>51616</v>
      </c>
      <c r="E111" s="274"/>
      <c r="F111" s="275">
        <v>51616</v>
      </c>
      <c r="G111" s="178"/>
      <c r="H111" s="274"/>
      <c r="I111" s="176"/>
      <c r="J111" s="176"/>
      <c r="K111" s="274">
        <v>20000</v>
      </c>
      <c r="L111" s="176"/>
      <c r="M111" s="179"/>
    </row>
    <row r="112" spans="2:13" x14ac:dyDescent="0.2">
      <c r="B112" s="922"/>
      <c r="C112" s="281" t="s">
        <v>48</v>
      </c>
      <c r="D112" s="260">
        <v>81737</v>
      </c>
      <c r="E112" s="261"/>
      <c r="F112" s="262">
        <v>81737</v>
      </c>
      <c r="G112" s="167"/>
      <c r="H112" s="261"/>
      <c r="I112" s="165"/>
      <c r="J112" s="165"/>
      <c r="K112" s="261">
        <v>16000</v>
      </c>
      <c r="L112" s="165"/>
      <c r="M112" s="163"/>
    </row>
    <row r="113" spans="2:13" x14ac:dyDescent="0.2">
      <c r="B113" s="923" t="s">
        <v>95</v>
      </c>
      <c r="C113" s="174" t="s">
        <v>51</v>
      </c>
      <c r="D113" s="273"/>
      <c r="E113" s="274"/>
      <c r="F113" s="275"/>
      <c r="G113" s="178"/>
      <c r="H113" s="274"/>
      <c r="I113" s="176"/>
      <c r="J113" s="176"/>
      <c r="K113" s="274"/>
      <c r="L113" s="176"/>
      <c r="M113" s="179"/>
    </row>
    <row r="114" spans="2:13" x14ac:dyDescent="0.2">
      <c r="B114" s="924"/>
      <c r="C114" s="180" t="s">
        <v>48</v>
      </c>
      <c r="D114" s="266">
        <v>596062.5</v>
      </c>
      <c r="E114" s="267"/>
      <c r="F114" s="268">
        <v>596062.5</v>
      </c>
      <c r="G114" s="183"/>
      <c r="H114" s="267"/>
      <c r="I114" s="181"/>
      <c r="J114" s="181"/>
      <c r="K114" s="267">
        <v>95370</v>
      </c>
      <c r="L114" s="181"/>
      <c r="M114" s="184"/>
    </row>
    <row r="115" spans="2:13" x14ac:dyDescent="0.2">
      <c r="B115" s="925"/>
      <c r="C115" s="231" t="s">
        <v>69</v>
      </c>
      <c r="D115" s="282">
        <v>104317113</v>
      </c>
      <c r="E115" s="283"/>
      <c r="F115" s="284">
        <v>104317113</v>
      </c>
      <c r="G115" s="234"/>
      <c r="H115" s="283"/>
      <c r="I115" s="232"/>
      <c r="J115" s="232"/>
      <c r="K115" s="283">
        <v>5090000</v>
      </c>
      <c r="L115" s="232"/>
      <c r="M115" s="235"/>
    </row>
    <row r="116" spans="2:13" x14ac:dyDescent="0.2">
      <c r="B116" s="205" t="s">
        <v>129</v>
      </c>
      <c r="C116" s="285" t="s">
        <v>68</v>
      </c>
      <c r="D116" s="286">
        <v>135000</v>
      </c>
      <c r="E116" s="287"/>
      <c r="F116" s="288">
        <v>135000</v>
      </c>
      <c r="G116" s="209"/>
      <c r="H116" s="287"/>
      <c r="I116" s="207"/>
      <c r="J116" s="207"/>
      <c r="K116" s="287">
        <v>15000</v>
      </c>
      <c r="L116" s="207"/>
      <c r="M116" s="210"/>
    </row>
    <row r="117" spans="2:13" x14ac:dyDescent="0.2">
      <c r="B117" s="205" t="s">
        <v>130</v>
      </c>
      <c r="C117" s="285" t="s">
        <v>68</v>
      </c>
      <c r="D117" s="286">
        <v>135000</v>
      </c>
      <c r="E117" s="287"/>
      <c r="F117" s="288">
        <v>135000</v>
      </c>
      <c r="G117" s="209"/>
      <c r="H117" s="287"/>
      <c r="I117" s="207"/>
      <c r="J117" s="207"/>
      <c r="K117" s="287">
        <v>17000</v>
      </c>
      <c r="L117" s="207"/>
      <c r="M117" s="210"/>
    </row>
    <row r="118" spans="2:13" ht="11.25" customHeight="1" x14ac:dyDescent="0.2">
      <c r="B118" s="923" t="s">
        <v>96</v>
      </c>
      <c r="C118" s="174" t="s">
        <v>56</v>
      </c>
      <c r="D118" s="273"/>
      <c r="E118" s="274"/>
      <c r="F118" s="275"/>
      <c r="G118" s="178"/>
      <c r="H118" s="274"/>
      <c r="I118" s="176"/>
      <c r="J118" s="176"/>
      <c r="K118" s="274"/>
      <c r="L118" s="176"/>
      <c r="M118" s="179"/>
    </row>
    <row r="119" spans="2:13" ht="11.25" customHeight="1" x14ac:dyDescent="0.2">
      <c r="B119" s="924"/>
      <c r="C119" s="180" t="s">
        <v>51</v>
      </c>
      <c r="D119" s="266">
        <v>41997.120000000003</v>
      </c>
      <c r="E119" s="267"/>
      <c r="F119" s="268">
        <v>41997.120000000003</v>
      </c>
      <c r="G119" s="183"/>
      <c r="H119" s="267"/>
      <c r="I119" s="181"/>
      <c r="J119" s="181"/>
      <c r="K119" s="267">
        <v>3608</v>
      </c>
      <c r="L119" s="181"/>
      <c r="M119" s="184"/>
    </row>
    <row r="120" spans="2:13" ht="11.25" customHeight="1" x14ac:dyDescent="0.2">
      <c r="B120" s="924"/>
      <c r="C120" s="180" t="s">
        <v>73</v>
      </c>
      <c r="D120" s="266"/>
      <c r="E120" s="267"/>
      <c r="F120" s="268"/>
      <c r="G120" s="183"/>
      <c r="H120" s="267"/>
      <c r="I120" s="181"/>
      <c r="J120" s="181"/>
      <c r="K120" s="267"/>
      <c r="L120" s="181"/>
      <c r="M120" s="184"/>
    </row>
    <row r="121" spans="2:13" x14ac:dyDescent="0.2">
      <c r="B121" s="926"/>
      <c r="C121" s="293" t="s">
        <v>48</v>
      </c>
      <c r="D121" s="294"/>
      <c r="E121" s="295"/>
      <c r="F121" s="296"/>
      <c r="G121" s="297"/>
      <c r="H121" s="295"/>
      <c r="I121" s="298"/>
      <c r="J121" s="298"/>
      <c r="K121" s="295"/>
      <c r="L121" s="298"/>
      <c r="M121" s="299"/>
    </row>
    <row r="122" spans="2:13" x14ac:dyDescent="0.2">
      <c r="B122" s="923" t="s">
        <v>97</v>
      </c>
      <c r="C122" s="174" t="s">
        <v>56</v>
      </c>
      <c r="D122" s="273"/>
      <c r="E122" s="274"/>
      <c r="F122" s="275"/>
      <c r="G122" s="178"/>
      <c r="H122" s="274"/>
      <c r="I122" s="176"/>
      <c r="J122" s="176"/>
      <c r="K122" s="274"/>
      <c r="L122" s="176"/>
      <c r="M122" s="179"/>
    </row>
    <row r="123" spans="2:13" x14ac:dyDescent="0.2">
      <c r="B123" s="924"/>
      <c r="C123" s="180" t="s">
        <v>73</v>
      </c>
      <c r="D123" s="266"/>
      <c r="E123" s="267"/>
      <c r="F123" s="268"/>
      <c r="G123" s="183"/>
      <c r="H123" s="267"/>
      <c r="I123" s="181"/>
      <c r="J123" s="181"/>
      <c r="K123" s="267"/>
      <c r="L123" s="181"/>
      <c r="M123" s="184"/>
    </row>
    <row r="124" spans="2:13" x14ac:dyDescent="0.2">
      <c r="B124" s="925"/>
      <c r="C124" s="231" t="s">
        <v>48</v>
      </c>
      <c r="D124" s="282"/>
      <c r="E124" s="283"/>
      <c r="F124" s="284"/>
      <c r="G124" s="234"/>
      <c r="H124" s="283"/>
      <c r="I124" s="232"/>
      <c r="J124" s="232"/>
      <c r="K124" s="283"/>
      <c r="L124" s="232"/>
      <c r="M124" s="235"/>
    </row>
    <row r="125" spans="2:13" x14ac:dyDescent="0.2">
      <c r="B125" s="205" t="s">
        <v>131</v>
      </c>
      <c r="C125" s="285" t="s">
        <v>48</v>
      </c>
      <c r="D125" s="286">
        <v>716185.53999999992</v>
      </c>
      <c r="E125" s="287">
        <v>270900</v>
      </c>
      <c r="F125" s="288">
        <v>445285.53999999992</v>
      </c>
      <c r="G125" s="209"/>
      <c r="H125" s="287"/>
      <c r="I125" s="207"/>
      <c r="J125" s="207">
        <v>570</v>
      </c>
      <c r="K125" s="287">
        <v>38252.400000000001</v>
      </c>
      <c r="L125" s="207"/>
      <c r="M125" s="210"/>
    </row>
    <row r="126" spans="2:13" ht="11.25" customHeight="1" x14ac:dyDescent="0.2">
      <c r="B126" s="923" t="s">
        <v>98</v>
      </c>
      <c r="C126" s="174" t="s">
        <v>56</v>
      </c>
      <c r="D126" s="273">
        <v>27147320</v>
      </c>
      <c r="E126" s="274"/>
      <c r="F126" s="275">
        <v>27147320</v>
      </c>
      <c r="G126" s="178"/>
      <c r="H126" s="274"/>
      <c r="I126" s="176"/>
      <c r="J126" s="176"/>
      <c r="K126" s="274">
        <v>3129560</v>
      </c>
      <c r="L126" s="176"/>
      <c r="M126" s="179"/>
    </row>
    <row r="127" spans="2:13" ht="11.25" customHeight="1" x14ac:dyDescent="0.2">
      <c r="B127" s="924"/>
      <c r="C127" s="180" t="s">
        <v>57</v>
      </c>
      <c r="D127" s="266">
        <v>90440</v>
      </c>
      <c r="E127" s="267"/>
      <c r="F127" s="268">
        <v>90440</v>
      </c>
      <c r="G127" s="183"/>
      <c r="H127" s="267"/>
      <c r="I127" s="181"/>
      <c r="J127" s="181"/>
      <c r="K127" s="267">
        <v>19000</v>
      </c>
      <c r="L127" s="181"/>
      <c r="M127" s="184"/>
    </row>
    <row r="128" spans="2:13" ht="11.25" customHeight="1" x14ac:dyDescent="0.2">
      <c r="B128" s="924"/>
      <c r="C128" s="180" t="s">
        <v>58</v>
      </c>
      <c r="D128" s="266">
        <v>1115786.0699999998</v>
      </c>
      <c r="E128" s="267">
        <v>46215</v>
      </c>
      <c r="F128" s="268">
        <v>1069571.0699999998</v>
      </c>
      <c r="G128" s="183"/>
      <c r="H128" s="267"/>
      <c r="I128" s="181"/>
      <c r="J128" s="181">
        <v>50</v>
      </c>
      <c r="K128" s="267">
        <v>148000</v>
      </c>
      <c r="L128" s="181"/>
      <c r="M128" s="184"/>
    </row>
    <row r="129" spans="2:13" x14ac:dyDescent="0.2">
      <c r="B129" s="924"/>
      <c r="C129" s="180" t="s">
        <v>59</v>
      </c>
      <c r="D129" s="266">
        <v>4548620</v>
      </c>
      <c r="E129" s="267"/>
      <c r="F129" s="268">
        <v>4548620</v>
      </c>
      <c r="G129" s="183"/>
      <c r="H129" s="267"/>
      <c r="I129" s="181"/>
      <c r="J129" s="181"/>
      <c r="K129" s="267">
        <v>550000</v>
      </c>
      <c r="L129" s="181"/>
      <c r="M129" s="184"/>
    </row>
    <row r="130" spans="2:13" x14ac:dyDescent="0.2">
      <c r="B130" s="924"/>
      <c r="C130" s="180" t="s">
        <v>51</v>
      </c>
      <c r="D130" s="266"/>
      <c r="E130" s="267"/>
      <c r="F130" s="268"/>
      <c r="G130" s="183"/>
      <c r="H130" s="267"/>
      <c r="I130" s="181"/>
      <c r="J130" s="181"/>
      <c r="K130" s="267"/>
      <c r="L130" s="181"/>
      <c r="M130" s="184"/>
    </row>
    <row r="131" spans="2:13" x14ac:dyDescent="0.2">
      <c r="B131" s="925"/>
      <c r="C131" s="231" t="s">
        <v>48</v>
      </c>
      <c r="D131" s="282"/>
      <c r="E131" s="283"/>
      <c r="F131" s="284"/>
      <c r="G131" s="234"/>
      <c r="H131" s="283"/>
      <c r="I131" s="232"/>
      <c r="J131" s="232"/>
      <c r="K131" s="283"/>
      <c r="L131" s="232"/>
      <c r="M131" s="235"/>
    </row>
    <row r="132" spans="2:13" x14ac:dyDescent="0.2">
      <c r="B132" s="205" t="s">
        <v>132</v>
      </c>
      <c r="C132" s="285" t="s">
        <v>66</v>
      </c>
      <c r="D132" s="286"/>
      <c r="E132" s="287"/>
      <c r="F132" s="288"/>
      <c r="G132" s="209"/>
      <c r="H132" s="287"/>
      <c r="I132" s="207"/>
      <c r="J132" s="207">
        <v>12.3</v>
      </c>
      <c r="K132" s="287"/>
      <c r="L132" s="207"/>
      <c r="M132" s="210"/>
    </row>
    <row r="133" spans="2:13" ht="13.5" thickBot="1" x14ac:dyDescent="0.25">
      <c r="B133" s="205" t="s">
        <v>99</v>
      </c>
      <c r="C133" s="285" t="s">
        <v>48</v>
      </c>
      <c r="D133" s="286"/>
      <c r="E133" s="287"/>
      <c r="F133" s="288"/>
      <c r="G133" s="209"/>
      <c r="H133" s="300"/>
      <c r="I133" s="301"/>
      <c r="J133" s="301"/>
      <c r="K133" s="300"/>
      <c r="L133" s="301"/>
      <c r="M133" s="210"/>
    </row>
    <row r="134" spans="2:13" ht="14.25" thickTop="1" thickBot="1" x14ac:dyDescent="0.25">
      <c r="B134" s="927" t="s">
        <v>100</v>
      </c>
      <c r="C134" s="928"/>
      <c r="D134" s="302">
        <v>317483541.88</v>
      </c>
      <c r="E134" s="303">
        <v>21274383.909999967</v>
      </c>
      <c r="F134" s="304">
        <v>296209157.97000003</v>
      </c>
      <c r="G134" s="305">
        <v>158771.5</v>
      </c>
      <c r="H134" s="306"/>
      <c r="I134" s="307">
        <v>116241.5</v>
      </c>
      <c r="J134" s="307">
        <v>107105.42599999999</v>
      </c>
      <c r="K134" s="303">
        <v>59140847.659999996</v>
      </c>
      <c r="L134" s="308"/>
      <c r="M134" s="309">
        <v>63</v>
      </c>
    </row>
    <row r="135" spans="2:13" ht="14.25" thickTop="1" thickBot="1" x14ac:dyDescent="0.25">
      <c r="B135" s="919" t="s">
        <v>101</v>
      </c>
      <c r="C135" s="920"/>
      <c r="D135" s="310">
        <v>466174006.11000001</v>
      </c>
      <c r="E135" s="311">
        <v>22740595.560000002</v>
      </c>
      <c r="F135" s="312">
        <v>443433410.55000001</v>
      </c>
      <c r="G135" s="313">
        <v>158771.5</v>
      </c>
      <c r="H135" s="314"/>
      <c r="I135" s="315">
        <v>118016.5</v>
      </c>
      <c r="J135" s="315">
        <v>369422.84399999998</v>
      </c>
      <c r="K135" s="311">
        <v>259149768.66000012</v>
      </c>
      <c r="L135" s="316"/>
      <c r="M135" s="317">
        <v>63</v>
      </c>
    </row>
    <row r="136" spans="2:13" s="238" customFormat="1" ht="13.5" thickTop="1" x14ac:dyDescent="0.2">
      <c r="B136" s="318"/>
      <c r="C136" s="318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20" t="s">
        <v>137</v>
      </c>
    </row>
  </sheetData>
  <mergeCells count="26">
    <mergeCell ref="B5:B6"/>
    <mergeCell ref="B1:M1"/>
    <mergeCell ref="B3:B4"/>
    <mergeCell ref="C3:C4"/>
    <mergeCell ref="D3:F3"/>
    <mergeCell ref="G3:M3"/>
    <mergeCell ref="B95:B98"/>
    <mergeCell ref="B7:B9"/>
    <mergeCell ref="B10:B15"/>
    <mergeCell ref="B16:B27"/>
    <mergeCell ref="B29:B43"/>
    <mergeCell ref="B46:B52"/>
    <mergeCell ref="B53:B57"/>
    <mergeCell ref="B61:B62"/>
    <mergeCell ref="B63:B65"/>
    <mergeCell ref="B66:B69"/>
    <mergeCell ref="B76:B77"/>
    <mergeCell ref="B82:B89"/>
    <mergeCell ref="B134:C134"/>
    <mergeCell ref="B135:C135"/>
    <mergeCell ref="B102:B109"/>
    <mergeCell ref="B111:B112"/>
    <mergeCell ref="B113:B115"/>
    <mergeCell ref="B118:B121"/>
    <mergeCell ref="B122:B124"/>
    <mergeCell ref="B126:B131"/>
  </mergeCells>
  <pageMargins left="0.19685039370078741" right="0.19685039370078741" top="0.19685039370078741" bottom="0.19685039370078741" header="0" footer="0"/>
  <pageSetup paperSize="9" scale="4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1"/>
  <sheetViews>
    <sheetView showGridLines="0" zoomScale="80" zoomScaleNormal="80" workbookViewId="0">
      <selection activeCell="D14" sqref="D14:I14"/>
    </sheetView>
  </sheetViews>
  <sheetFormatPr baseColWidth="10" defaultRowHeight="12.75" x14ac:dyDescent="0.2"/>
  <cols>
    <col min="1" max="1" width="2.28515625" style="516" customWidth="1"/>
    <col min="2" max="2" width="28.140625" style="612" customWidth="1"/>
    <col min="3" max="3" width="26.28515625" style="611" bestFit="1" customWidth="1"/>
    <col min="4" max="4" width="20" style="611" customWidth="1"/>
    <col min="5" max="5" width="17.85546875" style="611" customWidth="1"/>
    <col min="6" max="6" width="20" style="611" customWidth="1"/>
    <col min="7" max="7" width="21.5703125" style="611" customWidth="1"/>
    <col min="8" max="10" width="16.140625" style="611" customWidth="1"/>
    <col min="11" max="11" width="18.5703125" style="611" customWidth="1"/>
    <col min="12" max="12" width="16.140625" style="611" customWidth="1"/>
    <col min="13" max="13" width="22.28515625" style="611" bestFit="1" customWidth="1"/>
    <col min="14" max="14" width="20" style="611" customWidth="1"/>
    <col min="15" max="15" width="16.140625" style="611" customWidth="1"/>
    <col min="16" max="18" width="27.140625" style="516" bestFit="1" customWidth="1"/>
    <col min="19" max="19" width="17.7109375" style="516" bestFit="1" customWidth="1"/>
    <col min="20" max="20" width="14" style="516" bestFit="1" customWidth="1"/>
    <col min="21" max="21" width="17.42578125" style="516" bestFit="1" customWidth="1"/>
    <col min="22" max="22" width="14.28515625" style="516" bestFit="1" customWidth="1"/>
    <col min="23" max="23" width="17.42578125" style="516" bestFit="1" customWidth="1"/>
    <col min="24" max="24" width="14.28515625" style="516" bestFit="1" customWidth="1"/>
    <col min="25" max="25" width="17.42578125" style="516" bestFit="1" customWidth="1"/>
    <col min="26" max="26" width="14.28515625" style="516" bestFit="1" customWidth="1"/>
    <col min="27" max="27" width="17.7109375" style="516" bestFit="1" customWidth="1"/>
    <col min="28" max="28" width="14.5703125" style="516" bestFit="1" customWidth="1"/>
    <col min="29" max="29" width="17.42578125" style="516" bestFit="1" customWidth="1"/>
    <col min="30" max="30" width="14.28515625" style="516" bestFit="1" customWidth="1"/>
    <col min="31" max="31" width="17.42578125" style="516" bestFit="1" customWidth="1"/>
    <col min="32" max="32" width="14.28515625" style="516" bestFit="1" customWidth="1"/>
    <col min="33" max="33" width="15.42578125" style="516" bestFit="1" customWidth="1"/>
    <col min="34" max="34" width="12.42578125" style="516" bestFit="1" customWidth="1"/>
    <col min="35" max="35" width="15.140625" style="516" bestFit="1" customWidth="1"/>
    <col min="36" max="36" width="12.140625" style="516" bestFit="1" customWidth="1"/>
    <col min="37" max="37" width="14.42578125" style="516" bestFit="1" customWidth="1"/>
    <col min="38" max="256" width="11.42578125" style="516"/>
    <col min="257" max="257" width="2.28515625" style="516" customWidth="1"/>
    <col min="258" max="258" width="28.140625" style="516" customWidth="1"/>
    <col min="259" max="259" width="26.28515625" style="516" bestFit="1" customWidth="1"/>
    <col min="260" max="260" width="20" style="516" customWidth="1"/>
    <col min="261" max="261" width="17.85546875" style="516" customWidth="1"/>
    <col min="262" max="262" width="20" style="516" customWidth="1"/>
    <col min="263" max="263" width="21.5703125" style="516" customWidth="1"/>
    <col min="264" max="266" width="16.140625" style="516" customWidth="1"/>
    <col min="267" max="267" width="18.5703125" style="516" customWidth="1"/>
    <col min="268" max="268" width="16.140625" style="516" customWidth="1"/>
    <col min="269" max="269" width="22.28515625" style="516" bestFit="1" customWidth="1"/>
    <col min="270" max="270" width="20" style="516" customWidth="1"/>
    <col min="271" max="271" width="16.140625" style="516" customWidth="1"/>
    <col min="272" max="274" width="27.140625" style="516" bestFit="1" customWidth="1"/>
    <col min="275" max="275" width="17.7109375" style="516" bestFit="1" customWidth="1"/>
    <col min="276" max="276" width="14" style="516" bestFit="1" customWidth="1"/>
    <col min="277" max="277" width="17.42578125" style="516" bestFit="1" customWidth="1"/>
    <col min="278" max="278" width="14.28515625" style="516" bestFit="1" customWidth="1"/>
    <col min="279" max="279" width="17.42578125" style="516" bestFit="1" customWidth="1"/>
    <col min="280" max="280" width="14.28515625" style="516" bestFit="1" customWidth="1"/>
    <col min="281" max="281" width="17.42578125" style="516" bestFit="1" customWidth="1"/>
    <col min="282" max="282" width="14.28515625" style="516" bestFit="1" customWidth="1"/>
    <col min="283" max="283" width="17.7109375" style="516" bestFit="1" customWidth="1"/>
    <col min="284" max="284" width="14.5703125" style="516" bestFit="1" customWidth="1"/>
    <col min="285" max="285" width="17.42578125" style="516" bestFit="1" customWidth="1"/>
    <col min="286" max="286" width="14.28515625" style="516" bestFit="1" customWidth="1"/>
    <col min="287" max="287" width="17.42578125" style="516" bestFit="1" customWidth="1"/>
    <col min="288" max="288" width="14.28515625" style="516" bestFit="1" customWidth="1"/>
    <col min="289" max="289" width="15.42578125" style="516" bestFit="1" customWidth="1"/>
    <col min="290" max="290" width="12.42578125" style="516" bestFit="1" customWidth="1"/>
    <col min="291" max="291" width="15.140625" style="516" bestFit="1" customWidth="1"/>
    <col min="292" max="292" width="12.140625" style="516" bestFit="1" customWidth="1"/>
    <col min="293" max="293" width="14.42578125" style="516" bestFit="1" customWidth="1"/>
    <col min="294" max="512" width="11.42578125" style="516"/>
    <col min="513" max="513" width="2.28515625" style="516" customWidth="1"/>
    <col min="514" max="514" width="28.140625" style="516" customWidth="1"/>
    <col min="515" max="515" width="26.28515625" style="516" bestFit="1" customWidth="1"/>
    <col min="516" max="516" width="20" style="516" customWidth="1"/>
    <col min="517" max="517" width="17.85546875" style="516" customWidth="1"/>
    <col min="518" max="518" width="20" style="516" customWidth="1"/>
    <col min="519" max="519" width="21.5703125" style="516" customWidth="1"/>
    <col min="520" max="522" width="16.140625" style="516" customWidth="1"/>
    <col min="523" max="523" width="18.5703125" style="516" customWidth="1"/>
    <col min="524" max="524" width="16.140625" style="516" customWidth="1"/>
    <col min="525" max="525" width="22.28515625" style="516" bestFit="1" customWidth="1"/>
    <col min="526" max="526" width="20" style="516" customWidth="1"/>
    <col min="527" max="527" width="16.140625" style="516" customWidth="1"/>
    <col min="528" max="530" width="27.140625" style="516" bestFit="1" customWidth="1"/>
    <col min="531" max="531" width="17.7109375" style="516" bestFit="1" customWidth="1"/>
    <col min="532" max="532" width="14" style="516" bestFit="1" customWidth="1"/>
    <col min="533" max="533" width="17.42578125" style="516" bestFit="1" customWidth="1"/>
    <col min="534" max="534" width="14.28515625" style="516" bestFit="1" customWidth="1"/>
    <col min="535" max="535" width="17.42578125" style="516" bestFit="1" customWidth="1"/>
    <col min="536" max="536" width="14.28515625" style="516" bestFit="1" customWidth="1"/>
    <col min="537" max="537" width="17.42578125" style="516" bestFit="1" customWidth="1"/>
    <col min="538" max="538" width="14.28515625" style="516" bestFit="1" customWidth="1"/>
    <col min="539" max="539" width="17.7109375" style="516" bestFit="1" customWidth="1"/>
    <col min="540" max="540" width="14.5703125" style="516" bestFit="1" customWidth="1"/>
    <col min="541" max="541" width="17.42578125" style="516" bestFit="1" customWidth="1"/>
    <col min="542" max="542" width="14.28515625" style="516" bestFit="1" customWidth="1"/>
    <col min="543" max="543" width="17.42578125" style="516" bestFit="1" customWidth="1"/>
    <col min="544" max="544" width="14.28515625" style="516" bestFit="1" customWidth="1"/>
    <col min="545" max="545" width="15.42578125" style="516" bestFit="1" customWidth="1"/>
    <col min="546" max="546" width="12.42578125" style="516" bestFit="1" customWidth="1"/>
    <col min="547" max="547" width="15.140625" style="516" bestFit="1" customWidth="1"/>
    <col min="548" max="548" width="12.140625" style="516" bestFit="1" customWidth="1"/>
    <col min="549" max="549" width="14.42578125" style="516" bestFit="1" customWidth="1"/>
    <col min="550" max="768" width="11.42578125" style="516"/>
    <col min="769" max="769" width="2.28515625" style="516" customWidth="1"/>
    <col min="770" max="770" width="28.140625" style="516" customWidth="1"/>
    <col min="771" max="771" width="26.28515625" style="516" bestFit="1" customWidth="1"/>
    <col min="772" max="772" width="20" style="516" customWidth="1"/>
    <col min="773" max="773" width="17.85546875" style="516" customWidth="1"/>
    <col min="774" max="774" width="20" style="516" customWidth="1"/>
    <col min="775" max="775" width="21.5703125" style="516" customWidth="1"/>
    <col min="776" max="778" width="16.140625" style="516" customWidth="1"/>
    <col min="779" max="779" width="18.5703125" style="516" customWidth="1"/>
    <col min="780" max="780" width="16.140625" style="516" customWidth="1"/>
    <col min="781" max="781" width="22.28515625" style="516" bestFit="1" customWidth="1"/>
    <col min="782" max="782" width="20" style="516" customWidth="1"/>
    <col min="783" max="783" width="16.140625" style="516" customWidth="1"/>
    <col min="784" max="786" width="27.140625" style="516" bestFit="1" customWidth="1"/>
    <col min="787" max="787" width="17.7109375" style="516" bestFit="1" customWidth="1"/>
    <col min="788" max="788" width="14" style="516" bestFit="1" customWidth="1"/>
    <col min="789" max="789" width="17.42578125" style="516" bestFit="1" customWidth="1"/>
    <col min="790" max="790" width="14.28515625" style="516" bestFit="1" customWidth="1"/>
    <col min="791" max="791" width="17.42578125" style="516" bestFit="1" customWidth="1"/>
    <col min="792" max="792" width="14.28515625" style="516" bestFit="1" customWidth="1"/>
    <col min="793" max="793" width="17.42578125" style="516" bestFit="1" customWidth="1"/>
    <col min="794" max="794" width="14.28515625" style="516" bestFit="1" customWidth="1"/>
    <col min="795" max="795" width="17.7109375" style="516" bestFit="1" customWidth="1"/>
    <col min="796" max="796" width="14.5703125" style="516" bestFit="1" customWidth="1"/>
    <col min="797" max="797" width="17.42578125" style="516" bestFit="1" customWidth="1"/>
    <col min="798" max="798" width="14.28515625" style="516" bestFit="1" customWidth="1"/>
    <col min="799" max="799" width="17.42578125" style="516" bestFit="1" customWidth="1"/>
    <col min="800" max="800" width="14.28515625" style="516" bestFit="1" customWidth="1"/>
    <col min="801" max="801" width="15.42578125" style="516" bestFit="1" customWidth="1"/>
    <col min="802" max="802" width="12.42578125" style="516" bestFit="1" customWidth="1"/>
    <col min="803" max="803" width="15.140625" style="516" bestFit="1" customWidth="1"/>
    <col min="804" max="804" width="12.140625" style="516" bestFit="1" customWidth="1"/>
    <col min="805" max="805" width="14.42578125" style="516" bestFit="1" customWidth="1"/>
    <col min="806" max="1024" width="11.42578125" style="516"/>
    <col min="1025" max="1025" width="2.28515625" style="516" customWidth="1"/>
    <col min="1026" max="1026" width="28.140625" style="516" customWidth="1"/>
    <col min="1027" max="1027" width="26.28515625" style="516" bestFit="1" customWidth="1"/>
    <col min="1028" max="1028" width="20" style="516" customWidth="1"/>
    <col min="1029" max="1029" width="17.85546875" style="516" customWidth="1"/>
    <col min="1030" max="1030" width="20" style="516" customWidth="1"/>
    <col min="1031" max="1031" width="21.5703125" style="516" customWidth="1"/>
    <col min="1032" max="1034" width="16.140625" style="516" customWidth="1"/>
    <col min="1035" max="1035" width="18.5703125" style="516" customWidth="1"/>
    <col min="1036" max="1036" width="16.140625" style="516" customWidth="1"/>
    <col min="1037" max="1037" width="22.28515625" style="516" bestFit="1" customWidth="1"/>
    <col min="1038" max="1038" width="20" style="516" customWidth="1"/>
    <col min="1039" max="1039" width="16.140625" style="516" customWidth="1"/>
    <col min="1040" max="1042" width="27.140625" style="516" bestFit="1" customWidth="1"/>
    <col min="1043" max="1043" width="17.7109375" style="516" bestFit="1" customWidth="1"/>
    <col min="1044" max="1044" width="14" style="516" bestFit="1" customWidth="1"/>
    <col min="1045" max="1045" width="17.42578125" style="516" bestFit="1" customWidth="1"/>
    <col min="1046" max="1046" width="14.28515625" style="516" bestFit="1" customWidth="1"/>
    <col min="1047" max="1047" width="17.42578125" style="516" bestFit="1" customWidth="1"/>
    <col min="1048" max="1048" width="14.28515625" style="516" bestFit="1" customWidth="1"/>
    <col min="1049" max="1049" width="17.42578125" style="516" bestFit="1" customWidth="1"/>
    <col min="1050" max="1050" width="14.28515625" style="516" bestFit="1" customWidth="1"/>
    <col min="1051" max="1051" width="17.7109375" style="516" bestFit="1" customWidth="1"/>
    <col min="1052" max="1052" width="14.5703125" style="516" bestFit="1" customWidth="1"/>
    <col min="1053" max="1053" width="17.42578125" style="516" bestFit="1" customWidth="1"/>
    <col min="1054" max="1054" width="14.28515625" style="516" bestFit="1" customWidth="1"/>
    <col min="1055" max="1055" width="17.42578125" style="516" bestFit="1" customWidth="1"/>
    <col min="1056" max="1056" width="14.28515625" style="516" bestFit="1" customWidth="1"/>
    <col min="1057" max="1057" width="15.42578125" style="516" bestFit="1" customWidth="1"/>
    <col min="1058" max="1058" width="12.42578125" style="516" bestFit="1" customWidth="1"/>
    <col min="1059" max="1059" width="15.140625" style="516" bestFit="1" customWidth="1"/>
    <col min="1060" max="1060" width="12.140625" style="516" bestFit="1" customWidth="1"/>
    <col min="1061" max="1061" width="14.42578125" style="516" bestFit="1" customWidth="1"/>
    <col min="1062" max="1280" width="11.42578125" style="516"/>
    <col min="1281" max="1281" width="2.28515625" style="516" customWidth="1"/>
    <col min="1282" max="1282" width="28.140625" style="516" customWidth="1"/>
    <col min="1283" max="1283" width="26.28515625" style="516" bestFit="1" customWidth="1"/>
    <col min="1284" max="1284" width="20" style="516" customWidth="1"/>
    <col min="1285" max="1285" width="17.85546875" style="516" customWidth="1"/>
    <col min="1286" max="1286" width="20" style="516" customWidth="1"/>
    <col min="1287" max="1287" width="21.5703125" style="516" customWidth="1"/>
    <col min="1288" max="1290" width="16.140625" style="516" customWidth="1"/>
    <col min="1291" max="1291" width="18.5703125" style="516" customWidth="1"/>
    <col min="1292" max="1292" width="16.140625" style="516" customWidth="1"/>
    <col min="1293" max="1293" width="22.28515625" style="516" bestFit="1" customWidth="1"/>
    <col min="1294" max="1294" width="20" style="516" customWidth="1"/>
    <col min="1295" max="1295" width="16.140625" style="516" customWidth="1"/>
    <col min="1296" max="1298" width="27.140625" style="516" bestFit="1" customWidth="1"/>
    <col min="1299" max="1299" width="17.7109375" style="516" bestFit="1" customWidth="1"/>
    <col min="1300" max="1300" width="14" style="516" bestFit="1" customWidth="1"/>
    <col min="1301" max="1301" width="17.42578125" style="516" bestFit="1" customWidth="1"/>
    <col min="1302" max="1302" width="14.28515625" style="516" bestFit="1" customWidth="1"/>
    <col min="1303" max="1303" width="17.42578125" style="516" bestFit="1" customWidth="1"/>
    <col min="1304" max="1304" width="14.28515625" style="516" bestFit="1" customWidth="1"/>
    <col min="1305" max="1305" width="17.42578125" style="516" bestFit="1" customWidth="1"/>
    <col min="1306" max="1306" width="14.28515625" style="516" bestFit="1" customWidth="1"/>
    <col min="1307" max="1307" width="17.7109375" style="516" bestFit="1" customWidth="1"/>
    <col min="1308" max="1308" width="14.5703125" style="516" bestFit="1" customWidth="1"/>
    <col min="1309" max="1309" width="17.42578125" style="516" bestFit="1" customWidth="1"/>
    <col min="1310" max="1310" width="14.28515625" style="516" bestFit="1" customWidth="1"/>
    <col min="1311" max="1311" width="17.42578125" style="516" bestFit="1" customWidth="1"/>
    <col min="1312" max="1312" width="14.28515625" style="516" bestFit="1" customWidth="1"/>
    <col min="1313" max="1313" width="15.42578125" style="516" bestFit="1" customWidth="1"/>
    <col min="1314" max="1314" width="12.42578125" style="516" bestFit="1" customWidth="1"/>
    <col min="1315" max="1315" width="15.140625" style="516" bestFit="1" customWidth="1"/>
    <col min="1316" max="1316" width="12.140625" style="516" bestFit="1" customWidth="1"/>
    <col min="1317" max="1317" width="14.42578125" style="516" bestFit="1" customWidth="1"/>
    <col min="1318" max="1536" width="11.42578125" style="516"/>
    <col min="1537" max="1537" width="2.28515625" style="516" customWidth="1"/>
    <col min="1538" max="1538" width="28.140625" style="516" customWidth="1"/>
    <col min="1539" max="1539" width="26.28515625" style="516" bestFit="1" customWidth="1"/>
    <col min="1540" max="1540" width="20" style="516" customWidth="1"/>
    <col min="1541" max="1541" width="17.85546875" style="516" customWidth="1"/>
    <col min="1542" max="1542" width="20" style="516" customWidth="1"/>
    <col min="1543" max="1543" width="21.5703125" style="516" customWidth="1"/>
    <col min="1544" max="1546" width="16.140625" style="516" customWidth="1"/>
    <col min="1547" max="1547" width="18.5703125" style="516" customWidth="1"/>
    <col min="1548" max="1548" width="16.140625" style="516" customWidth="1"/>
    <col min="1549" max="1549" width="22.28515625" style="516" bestFit="1" customWidth="1"/>
    <col min="1550" max="1550" width="20" style="516" customWidth="1"/>
    <col min="1551" max="1551" width="16.140625" style="516" customWidth="1"/>
    <col min="1552" max="1554" width="27.140625" style="516" bestFit="1" customWidth="1"/>
    <col min="1555" max="1555" width="17.7109375" style="516" bestFit="1" customWidth="1"/>
    <col min="1556" max="1556" width="14" style="516" bestFit="1" customWidth="1"/>
    <col min="1557" max="1557" width="17.42578125" style="516" bestFit="1" customWidth="1"/>
    <col min="1558" max="1558" width="14.28515625" style="516" bestFit="1" customWidth="1"/>
    <col min="1559" max="1559" width="17.42578125" style="516" bestFit="1" customWidth="1"/>
    <col min="1560" max="1560" width="14.28515625" style="516" bestFit="1" customWidth="1"/>
    <col min="1561" max="1561" width="17.42578125" style="516" bestFit="1" customWidth="1"/>
    <col min="1562" max="1562" width="14.28515625" style="516" bestFit="1" customWidth="1"/>
    <col min="1563" max="1563" width="17.7109375" style="516" bestFit="1" customWidth="1"/>
    <col min="1564" max="1564" width="14.5703125" style="516" bestFit="1" customWidth="1"/>
    <col min="1565" max="1565" width="17.42578125" style="516" bestFit="1" customWidth="1"/>
    <col min="1566" max="1566" width="14.28515625" style="516" bestFit="1" customWidth="1"/>
    <col min="1567" max="1567" width="17.42578125" style="516" bestFit="1" customWidth="1"/>
    <col min="1568" max="1568" width="14.28515625" style="516" bestFit="1" customWidth="1"/>
    <col min="1569" max="1569" width="15.42578125" style="516" bestFit="1" customWidth="1"/>
    <col min="1570" max="1570" width="12.42578125" style="516" bestFit="1" customWidth="1"/>
    <col min="1571" max="1571" width="15.140625" style="516" bestFit="1" customWidth="1"/>
    <col min="1572" max="1572" width="12.140625" style="516" bestFit="1" customWidth="1"/>
    <col min="1573" max="1573" width="14.42578125" style="516" bestFit="1" customWidth="1"/>
    <col min="1574" max="1792" width="11.42578125" style="516"/>
    <col min="1793" max="1793" width="2.28515625" style="516" customWidth="1"/>
    <col min="1794" max="1794" width="28.140625" style="516" customWidth="1"/>
    <col min="1795" max="1795" width="26.28515625" style="516" bestFit="1" customWidth="1"/>
    <col min="1796" max="1796" width="20" style="516" customWidth="1"/>
    <col min="1797" max="1797" width="17.85546875" style="516" customWidth="1"/>
    <col min="1798" max="1798" width="20" style="516" customWidth="1"/>
    <col min="1799" max="1799" width="21.5703125" style="516" customWidth="1"/>
    <col min="1800" max="1802" width="16.140625" style="516" customWidth="1"/>
    <col min="1803" max="1803" width="18.5703125" style="516" customWidth="1"/>
    <col min="1804" max="1804" width="16.140625" style="516" customWidth="1"/>
    <col min="1805" max="1805" width="22.28515625" style="516" bestFit="1" customWidth="1"/>
    <col min="1806" max="1806" width="20" style="516" customWidth="1"/>
    <col min="1807" max="1807" width="16.140625" style="516" customWidth="1"/>
    <col min="1808" max="1810" width="27.140625" style="516" bestFit="1" customWidth="1"/>
    <col min="1811" max="1811" width="17.7109375" style="516" bestFit="1" customWidth="1"/>
    <col min="1812" max="1812" width="14" style="516" bestFit="1" customWidth="1"/>
    <col min="1813" max="1813" width="17.42578125" style="516" bestFit="1" customWidth="1"/>
    <col min="1814" max="1814" width="14.28515625" style="516" bestFit="1" customWidth="1"/>
    <col min="1815" max="1815" width="17.42578125" style="516" bestFit="1" customWidth="1"/>
    <col min="1816" max="1816" width="14.28515625" style="516" bestFit="1" customWidth="1"/>
    <col min="1817" max="1817" width="17.42578125" style="516" bestFit="1" customWidth="1"/>
    <col min="1818" max="1818" width="14.28515625" style="516" bestFit="1" customWidth="1"/>
    <col min="1819" max="1819" width="17.7109375" style="516" bestFit="1" customWidth="1"/>
    <col min="1820" max="1820" width="14.5703125" style="516" bestFit="1" customWidth="1"/>
    <col min="1821" max="1821" width="17.42578125" style="516" bestFit="1" customWidth="1"/>
    <col min="1822" max="1822" width="14.28515625" style="516" bestFit="1" customWidth="1"/>
    <col min="1823" max="1823" width="17.42578125" style="516" bestFit="1" customWidth="1"/>
    <col min="1824" max="1824" width="14.28515625" style="516" bestFit="1" customWidth="1"/>
    <col min="1825" max="1825" width="15.42578125" style="516" bestFit="1" customWidth="1"/>
    <col min="1826" max="1826" width="12.42578125" style="516" bestFit="1" customWidth="1"/>
    <col min="1827" max="1827" width="15.140625" style="516" bestFit="1" customWidth="1"/>
    <col min="1828" max="1828" width="12.140625" style="516" bestFit="1" customWidth="1"/>
    <col min="1829" max="1829" width="14.42578125" style="516" bestFit="1" customWidth="1"/>
    <col min="1830" max="2048" width="11.42578125" style="516"/>
    <col min="2049" max="2049" width="2.28515625" style="516" customWidth="1"/>
    <col min="2050" max="2050" width="28.140625" style="516" customWidth="1"/>
    <col min="2051" max="2051" width="26.28515625" style="516" bestFit="1" customWidth="1"/>
    <col min="2052" max="2052" width="20" style="516" customWidth="1"/>
    <col min="2053" max="2053" width="17.85546875" style="516" customWidth="1"/>
    <col min="2054" max="2054" width="20" style="516" customWidth="1"/>
    <col min="2055" max="2055" width="21.5703125" style="516" customWidth="1"/>
    <col min="2056" max="2058" width="16.140625" style="516" customWidth="1"/>
    <col min="2059" max="2059" width="18.5703125" style="516" customWidth="1"/>
    <col min="2060" max="2060" width="16.140625" style="516" customWidth="1"/>
    <col min="2061" max="2061" width="22.28515625" style="516" bestFit="1" customWidth="1"/>
    <col min="2062" max="2062" width="20" style="516" customWidth="1"/>
    <col min="2063" max="2063" width="16.140625" style="516" customWidth="1"/>
    <col min="2064" max="2066" width="27.140625" style="516" bestFit="1" customWidth="1"/>
    <col min="2067" max="2067" width="17.7109375" style="516" bestFit="1" customWidth="1"/>
    <col min="2068" max="2068" width="14" style="516" bestFit="1" customWidth="1"/>
    <col min="2069" max="2069" width="17.42578125" style="516" bestFit="1" customWidth="1"/>
    <col min="2070" max="2070" width="14.28515625" style="516" bestFit="1" customWidth="1"/>
    <col min="2071" max="2071" width="17.42578125" style="516" bestFit="1" customWidth="1"/>
    <col min="2072" max="2072" width="14.28515625" style="516" bestFit="1" customWidth="1"/>
    <col min="2073" max="2073" width="17.42578125" style="516" bestFit="1" customWidth="1"/>
    <col min="2074" max="2074" width="14.28515625" style="516" bestFit="1" customWidth="1"/>
    <col min="2075" max="2075" width="17.7109375" style="516" bestFit="1" customWidth="1"/>
    <col min="2076" max="2076" width="14.5703125" style="516" bestFit="1" customWidth="1"/>
    <col min="2077" max="2077" width="17.42578125" style="516" bestFit="1" customWidth="1"/>
    <col min="2078" max="2078" width="14.28515625" style="516" bestFit="1" customWidth="1"/>
    <col min="2079" max="2079" width="17.42578125" style="516" bestFit="1" customWidth="1"/>
    <col min="2080" max="2080" width="14.28515625" style="516" bestFit="1" customWidth="1"/>
    <col min="2081" max="2081" width="15.42578125" style="516" bestFit="1" customWidth="1"/>
    <col min="2082" max="2082" width="12.42578125" style="516" bestFit="1" customWidth="1"/>
    <col min="2083" max="2083" width="15.140625" style="516" bestFit="1" customWidth="1"/>
    <col min="2084" max="2084" width="12.140625" style="516" bestFit="1" customWidth="1"/>
    <col min="2085" max="2085" width="14.42578125" style="516" bestFit="1" customWidth="1"/>
    <col min="2086" max="2304" width="11.42578125" style="516"/>
    <col min="2305" max="2305" width="2.28515625" style="516" customWidth="1"/>
    <col min="2306" max="2306" width="28.140625" style="516" customWidth="1"/>
    <col min="2307" max="2307" width="26.28515625" style="516" bestFit="1" customWidth="1"/>
    <col min="2308" max="2308" width="20" style="516" customWidth="1"/>
    <col min="2309" max="2309" width="17.85546875" style="516" customWidth="1"/>
    <col min="2310" max="2310" width="20" style="516" customWidth="1"/>
    <col min="2311" max="2311" width="21.5703125" style="516" customWidth="1"/>
    <col min="2312" max="2314" width="16.140625" style="516" customWidth="1"/>
    <col min="2315" max="2315" width="18.5703125" style="516" customWidth="1"/>
    <col min="2316" max="2316" width="16.140625" style="516" customWidth="1"/>
    <col min="2317" max="2317" width="22.28515625" style="516" bestFit="1" customWidth="1"/>
    <col min="2318" max="2318" width="20" style="516" customWidth="1"/>
    <col min="2319" max="2319" width="16.140625" style="516" customWidth="1"/>
    <col min="2320" max="2322" width="27.140625" style="516" bestFit="1" customWidth="1"/>
    <col min="2323" max="2323" width="17.7109375" style="516" bestFit="1" customWidth="1"/>
    <col min="2324" max="2324" width="14" style="516" bestFit="1" customWidth="1"/>
    <col min="2325" max="2325" width="17.42578125" style="516" bestFit="1" customWidth="1"/>
    <col min="2326" max="2326" width="14.28515625" style="516" bestFit="1" customWidth="1"/>
    <col min="2327" max="2327" width="17.42578125" style="516" bestFit="1" customWidth="1"/>
    <col min="2328" max="2328" width="14.28515625" style="516" bestFit="1" customWidth="1"/>
    <col min="2329" max="2329" width="17.42578125" style="516" bestFit="1" customWidth="1"/>
    <col min="2330" max="2330" width="14.28515625" style="516" bestFit="1" customWidth="1"/>
    <col min="2331" max="2331" width="17.7109375" style="516" bestFit="1" customWidth="1"/>
    <col min="2332" max="2332" width="14.5703125" style="516" bestFit="1" customWidth="1"/>
    <col min="2333" max="2333" width="17.42578125" style="516" bestFit="1" customWidth="1"/>
    <col min="2334" max="2334" width="14.28515625" style="516" bestFit="1" customWidth="1"/>
    <col min="2335" max="2335" width="17.42578125" style="516" bestFit="1" customWidth="1"/>
    <col min="2336" max="2336" width="14.28515625" style="516" bestFit="1" customWidth="1"/>
    <col min="2337" max="2337" width="15.42578125" style="516" bestFit="1" customWidth="1"/>
    <col min="2338" max="2338" width="12.42578125" style="516" bestFit="1" customWidth="1"/>
    <col min="2339" max="2339" width="15.140625" style="516" bestFit="1" customWidth="1"/>
    <col min="2340" max="2340" width="12.140625" style="516" bestFit="1" customWidth="1"/>
    <col min="2341" max="2341" width="14.42578125" style="516" bestFit="1" customWidth="1"/>
    <col min="2342" max="2560" width="11.42578125" style="516"/>
    <col min="2561" max="2561" width="2.28515625" style="516" customWidth="1"/>
    <col min="2562" max="2562" width="28.140625" style="516" customWidth="1"/>
    <col min="2563" max="2563" width="26.28515625" style="516" bestFit="1" customWidth="1"/>
    <col min="2564" max="2564" width="20" style="516" customWidth="1"/>
    <col min="2565" max="2565" width="17.85546875" style="516" customWidth="1"/>
    <col min="2566" max="2566" width="20" style="516" customWidth="1"/>
    <col min="2567" max="2567" width="21.5703125" style="516" customWidth="1"/>
    <col min="2568" max="2570" width="16.140625" style="516" customWidth="1"/>
    <col min="2571" max="2571" width="18.5703125" style="516" customWidth="1"/>
    <col min="2572" max="2572" width="16.140625" style="516" customWidth="1"/>
    <col min="2573" max="2573" width="22.28515625" style="516" bestFit="1" customWidth="1"/>
    <col min="2574" max="2574" width="20" style="516" customWidth="1"/>
    <col min="2575" max="2575" width="16.140625" style="516" customWidth="1"/>
    <col min="2576" max="2578" width="27.140625" style="516" bestFit="1" customWidth="1"/>
    <col min="2579" max="2579" width="17.7109375" style="516" bestFit="1" customWidth="1"/>
    <col min="2580" max="2580" width="14" style="516" bestFit="1" customWidth="1"/>
    <col min="2581" max="2581" width="17.42578125" style="516" bestFit="1" customWidth="1"/>
    <col min="2582" max="2582" width="14.28515625" style="516" bestFit="1" customWidth="1"/>
    <col min="2583" max="2583" width="17.42578125" style="516" bestFit="1" customWidth="1"/>
    <col min="2584" max="2584" width="14.28515625" style="516" bestFit="1" customWidth="1"/>
    <col min="2585" max="2585" width="17.42578125" style="516" bestFit="1" customWidth="1"/>
    <col min="2586" max="2586" width="14.28515625" style="516" bestFit="1" customWidth="1"/>
    <col min="2587" max="2587" width="17.7109375" style="516" bestFit="1" customWidth="1"/>
    <col min="2588" max="2588" width="14.5703125" style="516" bestFit="1" customWidth="1"/>
    <col min="2589" max="2589" width="17.42578125" style="516" bestFit="1" customWidth="1"/>
    <col min="2590" max="2590" width="14.28515625" style="516" bestFit="1" customWidth="1"/>
    <col min="2591" max="2591" width="17.42578125" style="516" bestFit="1" customWidth="1"/>
    <col min="2592" max="2592" width="14.28515625" style="516" bestFit="1" customWidth="1"/>
    <col min="2593" max="2593" width="15.42578125" style="516" bestFit="1" customWidth="1"/>
    <col min="2594" max="2594" width="12.42578125" style="516" bestFit="1" customWidth="1"/>
    <col min="2595" max="2595" width="15.140625" style="516" bestFit="1" customWidth="1"/>
    <col min="2596" max="2596" width="12.140625" style="516" bestFit="1" customWidth="1"/>
    <col min="2597" max="2597" width="14.42578125" style="516" bestFit="1" customWidth="1"/>
    <col min="2598" max="2816" width="11.42578125" style="516"/>
    <col min="2817" max="2817" width="2.28515625" style="516" customWidth="1"/>
    <col min="2818" max="2818" width="28.140625" style="516" customWidth="1"/>
    <col min="2819" max="2819" width="26.28515625" style="516" bestFit="1" customWidth="1"/>
    <col min="2820" max="2820" width="20" style="516" customWidth="1"/>
    <col min="2821" max="2821" width="17.85546875" style="516" customWidth="1"/>
    <col min="2822" max="2822" width="20" style="516" customWidth="1"/>
    <col min="2823" max="2823" width="21.5703125" style="516" customWidth="1"/>
    <col min="2824" max="2826" width="16.140625" style="516" customWidth="1"/>
    <col min="2827" max="2827" width="18.5703125" style="516" customWidth="1"/>
    <col min="2828" max="2828" width="16.140625" style="516" customWidth="1"/>
    <col min="2829" max="2829" width="22.28515625" style="516" bestFit="1" customWidth="1"/>
    <col min="2830" max="2830" width="20" style="516" customWidth="1"/>
    <col min="2831" max="2831" width="16.140625" style="516" customWidth="1"/>
    <col min="2832" max="2834" width="27.140625" style="516" bestFit="1" customWidth="1"/>
    <col min="2835" max="2835" width="17.7109375" style="516" bestFit="1" customWidth="1"/>
    <col min="2836" max="2836" width="14" style="516" bestFit="1" customWidth="1"/>
    <col min="2837" max="2837" width="17.42578125" style="516" bestFit="1" customWidth="1"/>
    <col min="2838" max="2838" width="14.28515625" style="516" bestFit="1" customWidth="1"/>
    <col min="2839" max="2839" width="17.42578125" style="516" bestFit="1" customWidth="1"/>
    <col min="2840" max="2840" width="14.28515625" style="516" bestFit="1" customWidth="1"/>
    <col min="2841" max="2841" width="17.42578125" style="516" bestFit="1" customWidth="1"/>
    <col min="2842" max="2842" width="14.28515625" style="516" bestFit="1" customWidth="1"/>
    <col min="2843" max="2843" width="17.7109375" style="516" bestFit="1" customWidth="1"/>
    <col min="2844" max="2844" width="14.5703125" style="516" bestFit="1" customWidth="1"/>
    <col min="2845" max="2845" width="17.42578125" style="516" bestFit="1" customWidth="1"/>
    <col min="2846" max="2846" width="14.28515625" style="516" bestFit="1" customWidth="1"/>
    <col min="2847" max="2847" width="17.42578125" style="516" bestFit="1" customWidth="1"/>
    <col min="2848" max="2848" width="14.28515625" style="516" bestFit="1" customWidth="1"/>
    <col min="2849" max="2849" width="15.42578125" style="516" bestFit="1" customWidth="1"/>
    <col min="2850" max="2850" width="12.42578125" style="516" bestFit="1" customWidth="1"/>
    <col min="2851" max="2851" width="15.140625" style="516" bestFit="1" customWidth="1"/>
    <col min="2852" max="2852" width="12.140625" style="516" bestFit="1" customWidth="1"/>
    <col min="2853" max="2853" width="14.42578125" style="516" bestFit="1" customWidth="1"/>
    <col min="2854" max="3072" width="11.42578125" style="516"/>
    <col min="3073" max="3073" width="2.28515625" style="516" customWidth="1"/>
    <col min="3074" max="3074" width="28.140625" style="516" customWidth="1"/>
    <col min="3075" max="3075" width="26.28515625" style="516" bestFit="1" customWidth="1"/>
    <col min="3076" max="3076" width="20" style="516" customWidth="1"/>
    <col min="3077" max="3077" width="17.85546875" style="516" customWidth="1"/>
    <col min="3078" max="3078" width="20" style="516" customWidth="1"/>
    <col min="3079" max="3079" width="21.5703125" style="516" customWidth="1"/>
    <col min="3080" max="3082" width="16.140625" style="516" customWidth="1"/>
    <col min="3083" max="3083" width="18.5703125" style="516" customWidth="1"/>
    <col min="3084" max="3084" width="16.140625" style="516" customWidth="1"/>
    <col min="3085" max="3085" width="22.28515625" style="516" bestFit="1" customWidth="1"/>
    <col min="3086" max="3086" width="20" style="516" customWidth="1"/>
    <col min="3087" max="3087" width="16.140625" style="516" customWidth="1"/>
    <col min="3088" max="3090" width="27.140625" style="516" bestFit="1" customWidth="1"/>
    <col min="3091" max="3091" width="17.7109375" style="516" bestFit="1" customWidth="1"/>
    <col min="3092" max="3092" width="14" style="516" bestFit="1" customWidth="1"/>
    <col min="3093" max="3093" width="17.42578125" style="516" bestFit="1" customWidth="1"/>
    <col min="3094" max="3094" width="14.28515625" style="516" bestFit="1" customWidth="1"/>
    <col min="3095" max="3095" width="17.42578125" style="516" bestFit="1" customWidth="1"/>
    <col min="3096" max="3096" width="14.28515625" style="516" bestFit="1" customWidth="1"/>
    <col min="3097" max="3097" width="17.42578125" style="516" bestFit="1" customWidth="1"/>
    <col min="3098" max="3098" width="14.28515625" style="516" bestFit="1" customWidth="1"/>
    <col min="3099" max="3099" width="17.7109375" style="516" bestFit="1" customWidth="1"/>
    <col min="3100" max="3100" width="14.5703125" style="516" bestFit="1" customWidth="1"/>
    <col min="3101" max="3101" width="17.42578125" style="516" bestFit="1" customWidth="1"/>
    <col min="3102" max="3102" width="14.28515625" style="516" bestFit="1" customWidth="1"/>
    <col min="3103" max="3103" width="17.42578125" style="516" bestFit="1" customWidth="1"/>
    <col min="3104" max="3104" width="14.28515625" style="516" bestFit="1" customWidth="1"/>
    <col min="3105" max="3105" width="15.42578125" style="516" bestFit="1" customWidth="1"/>
    <col min="3106" max="3106" width="12.42578125" style="516" bestFit="1" customWidth="1"/>
    <col min="3107" max="3107" width="15.140625" style="516" bestFit="1" customWidth="1"/>
    <col min="3108" max="3108" width="12.140625" style="516" bestFit="1" customWidth="1"/>
    <col min="3109" max="3109" width="14.42578125" style="516" bestFit="1" customWidth="1"/>
    <col min="3110" max="3328" width="11.42578125" style="516"/>
    <col min="3329" max="3329" width="2.28515625" style="516" customWidth="1"/>
    <col min="3330" max="3330" width="28.140625" style="516" customWidth="1"/>
    <col min="3331" max="3331" width="26.28515625" style="516" bestFit="1" customWidth="1"/>
    <col min="3332" max="3332" width="20" style="516" customWidth="1"/>
    <col min="3333" max="3333" width="17.85546875" style="516" customWidth="1"/>
    <col min="3334" max="3334" width="20" style="516" customWidth="1"/>
    <col min="3335" max="3335" width="21.5703125" style="516" customWidth="1"/>
    <col min="3336" max="3338" width="16.140625" style="516" customWidth="1"/>
    <col min="3339" max="3339" width="18.5703125" style="516" customWidth="1"/>
    <col min="3340" max="3340" width="16.140625" style="516" customWidth="1"/>
    <col min="3341" max="3341" width="22.28515625" style="516" bestFit="1" customWidth="1"/>
    <col min="3342" max="3342" width="20" style="516" customWidth="1"/>
    <col min="3343" max="3343" width="16.140625" style="516" customWidth="1"/>
    <col min="3344" max="3346" width="27.140625" style="516" bestFit="1" customWidth="1"/>
    <col min="3347" max="3347" width="17.7109375" style="516" bestFit="1" customWidth="1"/>
    <col min="3348" max="3348" width="14" style="516" bestFit="1" customWidth="1"/>
    <col min="3349" max="3349" width="17.42578125" style="516" bestFit="1" customWidth="1"/>
    <col min="3350" max="3350" width="14.28515625" style="516" bestFit="1" customWidth="1"/>
    <col min="3351" max="3351" width="17.42578125" style="516" bestFit="1" customWidth="1"/>
    <col min="3352" max="3352" width="14.28515625" style="516" bestFit="1" customWidth="1"/>
    <col min="3353" max="3353" width="17.42578125" style="516" bestFit="1" customWidth="1"/>
    <col min="3354" max="3354" width="14.28515625" style="516" bestFit="1" customWidth="1"/>
    <col min="3355" max="3355" width="17.7109375" style="516" bestFit="1" customWidth="1"/>
    <col min="3356" max="3356" width="14.5703125" style="516" bestFit="1" customWidth="1"/>
    <col min="3357" max="3357" width="17.42578125" style="516" bestFit="1" customWidth="1"/>
    <col min="3358" max="3358" width="14.28515625" style="516" bestFit="1" customWidth="1"/>
    <col min="3359" max="3359" width="17.42578125" style="516" bestFit="1" customWidth="1"/>
    <col min="3360" max="3360" width="14.28515625" style="516" bestFit="1" customWidth="1"/>
    <col min="3361" max="3361" width="15.42578125" style="516" bestFit="1" customWidth="1"/>
    <col min="3362" max="3362" width="12.42578125" style="516" bestFit="1" customWidth="1"/>
    <col min="3363" max="3363" width="15.140625" style="516" bestFit="1" customWidth="1"/>
    <col min="3364" max="3364" width="12.140625" style="516" bestFit="1" customWidth="1"/>
    <col min="3365" max="3365" width="14.42578125" style="516" bestFit="1" customWidth="1"/>
    <col min="3366" max="3584" width="11.42578125" style="516"/>
    <col min="3585" max="3585" width="2.28515625" style="516" customWidth="1"/>
    <col min="3586" max="3586" width="28.140625" style="516" customWidth="1"/>
    <col min="3587" max="3587" width="26.28515625" style="516" bestFit="1" customWidth="1"/>
    <col min="3588" max="3588" width="20" style="516" customWidth="1"/>
    <col min="3589" max="3589" width="17.85546875" style="516" customWidth="1"/>
    <col min="3590" max="3590" width="20" style="516" customWidth="1"/>
    <col min="3591" max="3591" width="21.5703125" style="516" customWidth="1"/>
    <col min="3592" max="3594" width="16.140625" style="516" customWidth="1"/>
    <col min="3595" max="3595" width="18.5703125" style="516" customWidth="1"/>
    <col min="3596" max="3596" width="16.140625" style="516" customWidth="1"/>
    <col min="3597" max="3597" width="22.28515625" style="516" bestFit="1" customWidth="1"/>
    <col min="3598" max="3598" width="20" style="516" customWidth="1"/>
    <col min="3599" max="3599" width="16.140625" style="516" customWidth="1"/>
    <col min="3600" max="3602" width="27.140625" style="516" bestFit="1" customWidth="1"/>
    <col min="3603" max="3603" width="17.7109375" style="516" bestFit="1" customWidth="1"/>
    <col min="3604" max="3604" width="14" style="516" bestFit="1" customWidth="1"/>
    <col min="3605" max="3605" width="17.42578125" style="516" bestFit="1" customWidth="1"/>
    <col min="3606" max="3606" width="14.28515625" style="516" bestFit="1" customWidth="1"/>
    <col min="3607" max="3607" width="17.42578125" style="516" bestFit="1" customWidth="1"/>
    <col min="3608" max="3608" width="14.28515625" style="516" bestFit="1" customWidth="1"/>
    <col min="3609" max="3609" width="17.42578125" style="516" bestFit="1" customWidth="1"/>
    <col min="3610" max="3610" width="14.28515625" style="516" bestFit="1" customWidth="1"/>
    <col min="3611" max="3611" width="17.7109375" style="516" bestFit="1" customWidth="1"/>
    <col min="3612" max="3612" width="14.5703125" style="516" bestFit="1" customWidth="1"/>
    <col min="3613" max="3613" width="17.42578125" style="516" bestFit="1" customWidth="1"/>
    <col min="3614" max="3614" width="14.28515625" style="516" bestFit="1" customWidth="1"/>
    <col min="3615" max="3615" width="17.42578125" style="516" bestFit="1" customWidth="1"/>
    <col min="3616" max="3616" width="14.28515625" style="516" bestFit="1" customWidth="1"/>
    <col min="3617" max="3617" width="15.42578125" style="516" bestFit="1" customWidth="1"/>
    <col min="3618" max="3618" width="12.42578125" style="516" bestFit="1" customWidth="1"/>
    <col min="3619" max="3619" width="15.140625" style="516" bestFit="1" customWidth="1"/>
    <col min="3620" max="3620" width="12.140625" style="516" bestFit="1" customWidth="1"/>
    <col min="3621" max="3621" width="14.42578125" style="516" bestFit="1" customWidth="1"/>
    <col min="3622" max="3840" width="11.42578125" style="516"/>
    <col min="3841" max="3841" width="2.28515625" style="516" customWidth="1"/>
    <col min="3842" max="3842" width="28.140625" style="516" customWidth="1"/>
    <col min="3843" max="3843" width="26.28515625" style="516" bestFit="1" customWidth="1"/>
    <col min="3844" max="3844" width="20" style="516" customWidth="1"/>
    <col min="3845" max="3845" width="17.85546875" style="516" customWidth="1"/>
    <col min="3846" max="3846" width="20" style="516" customWidth="1"/>
    <col min="3847" max="3847" width="21.5703125" style="516" customWidth="1"/>
    <col min="3848" max="3850" width="16.140625" style="516" customWidth="1"/>
    <col min="3851" max="3851" width="18.5703125" style="516" customWidth="1"/>
    <col min="3852" max="3852" width="16.140625" style="516" customWidth="1"/>
    <col min="3853" max="3853" width="22.28515625" style="516" bestFit="1" customWidth="1"/>
    <col min="3854" max="3854" width="20" style="516" customWidth="1"/>
    <col min="3855" max="3855" width="16.140625" style="516" customWidth="1"/>
    <col min="3856" max="3858" width="27.140625" style="516" bestFit="1" customWidth="1"/>
    <col min="3859" max="3859" width="17.7109375" style="516" bestFit="1" customWidth="1"/>
    <col min="3860" max="3860" width="14" style="516" bestFit="1" customWidth="1"/>
    <col min="3861" max="3861" width="17.42578125" style="516" bestFit="1" customWidth="1"/>
    <col min="3862" max="3862" width="14.28515625" style="516" bestFit="1" customWidth="1"/>
    <col min="3863" max="3863" width="17.42578125" style="516" bestFit="1" customWidth="1"/>
    <col min="3864" max="3864" width="14.28515625" style="516" bestFit="1" customWidth="1"/>
    <col min="3865" max="3865" width="17.42578125" style="516" bestFit="1" customWidth="1"/>
    <col min="3866" max="3866" width="14.28515625" style="516" bestFit="1" customWidth="1"/>
    <col min="3867" max="3867" width="17.7109375" style="516" bestFit="1" customWidth="1"/>
    <col min="3868" max="3868" width="14.5703125" style="516" bestFit="1" customWidth="1"/>
    <col min="3869" max="3869" width="17.42578125" style="516" bestFit="1" customWidth="1"/>
    <col min="3870" max="3870" width="14.28515625" style="516" bestFit="1" customWidth="1"/>
    <col min="3871" max="3871" width="17.42578125" style="516" bestFit="1" customWidth="1"/>
    <col min="3872" max="3872" width="14.28515625" style="516" bestFit="1" customWidth="1"/>
    <col min="3873" max="3873" width="15.42578125" style="516" bestFit="1" customWidth="1"/>
    <col min="3874" max="3874" width="12.42578125" style="516" bestFit="1" customWidth="1"/>
    <col min="3875" max="3875" width="15.140625" style="516" bestFit="1" customWidth="1"/>
    <col min="3876" max="3876" width="12.140625" style="516" bestFit="1" customWidth="1"/>
    <col min="3877" max="3877" width="14.42578125" style="516" bestFit="1" customWidth="1"/>
    <col min="3878" max="4096" width="11.42578125" style="516"/>
    <col min="4097" max="4097" width="2.28515625" style="516" customWidth="1"/>
    <col min="4098" max="4098" width="28.140625" style="516" customWidth="1"/>
    <col min="4099" max="4099" width="26.28515625" style="516" bestFit="1" customWidth="1"/>
    <col min="4100" max="4100" width="20" style="516" customWidth="1"/>
    <col min="4101" max="4101" width="17.85546875" style="516" customWidth="1"/>
    <col min="4102" max="4102" width="20" style="516" customWidth="1"/>
    <col min="4103" max="4103" width="21.5703125" style="516" customWidth="1"/>
    <col min="4104" max="4106" width="16.140625" style="516" customWidth="1"/>
    <col min="4107" max="4107" width="18.5703125" style="516" customWidth="1"/>
    <col min="4108" max="4108" width="16.140625" style="516" customWidth="1"/>
    <col min="4109" max="4109" width="22.28515625" style="516" bestFit="1" customWidth="1"/>
    <col min="4110" max="4110" width="20" style="516" customWidth="1"/>
    <col min="4111" max="4111" width="16.140625" style="516" customWidth="1"/>
    <col min="4112" max="4114" width="27.140625" style="516" bestFit="1" customWidth="1"/>
    <col min="4115" max="4115" width="17.7109375" style="516" bestFit="1" customWidth="1"/>
    <col min="4116" max="4116" width="14" style="516" bestFit="1" customWidth="1"/>
    <col min="4117" max="4117" width="17.42578125" style="516" bestFit="1" customWidth="1"/>
    <col min="4118" max="4118" width="14.28515625" style="516" bestFit="1" customWidth="1"/>
    <col min="4119" max="4119" width="17.42578125" style="516" bestFit="1" customWidth="1"/>
    <col min="4120" max="4120" width="14.28515625" style="516" bestFit="1" customWidth="1"/>
    <col min="4121" max="4121" width="17.42578125" style="516" bestFit="1" customWidth="1"/>
    <col min="4122" max="4122" width="14.28515625" style="516" bestFit="1" customWidth="1"/>
    <col min="4123" max="4123" width="17.7109375" style="516" bestFit="1" customWidth="1"/>
    <col min="4124" max="4124" width="14.5703125" style="516" bestFit="1" customWidth="1"/>
    <col min="4125" max="4125" width="17.42578125" style="516" bestFit="1" customWidth="1"/>
    <col min="4126" max="4126" width="14.28515625" style="516" bestFit="1" customWidth="1"/>
    <col min="4127" max="4127" width="17.42578125" style="516" bestFit="1" customWidth="1"/>
    <col min="4128" max="4128" width="14.28515625" style="516" bestFit="1" customWidth="1"/>
    <col min="4129" max="4129" width="15.42578125" style="516" bestFit="1" customWidth="1"/>
    <col min="4130" max="4130" width="12.42578125" style="516" bestFit="1" customWidth="1"/>
    <col min="4131" max="4131" width="15.140625" style="516" bestFit="1" customWidth="1"/>
    <col min="4132" max="4132" width="12.140625" style="516" bestFit="1" customWidth="1"/>
    <col min="4133" max="4133" width="14.42578125" style="516" bestFit="1" customWidth="1"/>
    <col min="4134" max="4352" width="11.42578125" style="516"/>
    <col min="4353" max="4353" width="2.28515625" style="516" customWidth="1"/>
    <col min="4354" max="4354" width="28.140625" style="516" customWidth="1"/>
    <col min="4355" max="4355" width="26.28515625" style="516" bestFit="1" customWidth="1"/>
    <col min="4356" max="4356" width="20" style="516" customWidth="1"/>
    <col min="4357" max="4357" width="17.85546875" style="516" customWidth="1"/>
    <col min="4358" max="4358" width="20" style="516" customWidth="1"/>
    <col min="4359" max="4359" width="21.5703125" style="516" customWidth="1"/>
    <col min="4360" max="4362" width="16.140625" style="516" customWidth="1"/>
    <col min="4363" max="4363" width="18.5703125" style="516" customWidth="1"/>
    <col min="4364" max="4364" width="16.140625" style="516" customWidth="1"/>
    <col min="4365" max="4365" width="22.28515625" style="516" bestFit="1" customWidth="1"/>
    <col min="4366" max="4366" width="20" style="516" customWidth="1"/>
    <col min="4367" max="4367" width="16.140625" style="516" customWidth="1"/>
    <col min="4368" max="4370" width="27.140625" style="516" bestFit="1" customWidth="1"/>
    <col min="4371" max="4371" width="17.7109375" style="516" bestFit="1" customWidth="1"/>
    <col min="4372" max="4372" width="14" style="516" bestFit="1" customWidth="1"/>
    <col min="4373" max="4373" width="17.42578125" style="516" bestFit="1" customWidth="1"/>
    <col min="4374" max="4374" width="14.28515625" style="516" bestFit="1" customWidth="1"/>
    <col min="4375" max="4375" width="17.42578125" style="516" bestFit="1" customWidth="1"/>
    <col min="4376" max="4376" width="14.28515625" style="516" bestFit="1" customWidth="1"/>
    <col min="4377" max="4377" width="17.42578125" style="516" bestFit="1" customWidth="1"/>
    <col min="4378" max="4378" width="14.28515625" style="516" bestFit="1" customWidth="1"/>
    <col min="4379" max="4379" width="17.7109375" style="516" bestFit="1" customWidth="1"/>
    <col min="4380" max="4380" width="14.5703125" style="516" bestFit="1" customWidth="1"/>
    <col min="4381" max="4381" width="17.42578125" style="516" bestFit="1" customWidth="1"/>
    <col min="4382" max="4382" width="14.28515625" style="516" bestFit="1" customWidth="1"/>
    <col min="4383" max="4383" width="17.42578125" style="516" bestFit="1" customWidth="1"/>
    <col min="4384" max="4384" width="14.28515625" style="516" bestFit="1" customWidth="1"/>
    <col min="4385" max="4385" width="15.42578125" style="516" bestFit="1" customWidth="1"/>
    <col min="4386" max="4386" width="12.42578125" style="516" bestFit="1" customWidth="1"/>
    <col min="4387" max="4387" width="15.140625" style="516" bestFit="1" customWidth="1"/>
    <col min="4388" max="4388" width="12.140625" style="516" bestFit="1" customWidth="1"/>
    <col min="4389" max="4389" width="14.42578125" style="516" bestFit="1" customWidth="1"/>
    <col min="4390" max="4608" width="11.42578125" style="516"/>
    <col min="4609" max="4609" width="2.28515625" style="516" customWidth="1"/>
    <col min="4610" max="4610" width="28.140625" style="516" customWidth="1"/>
    <col min="4611" max="4611" width="26.28515625" style="516" bestFit="1" customWidth="1"/>
    <col min="4612" max="4612" width="20" style="516" customWidth="1"/>
    <col min="4613" max="4613" width="17.85546875" style="516" customWidth="1"/>
    <col min="4614" max="4614" width="20" style="516" customWidth="1"/>
    <col min="4615" max="4615" width="21.5703125" style="516" customWidth="1"/>
    <col min="4616" max="4618" width="16.140625" style="516" customWidth="1"/>
    <col min="4619" max="4619" width="18.5703125" style="516" customWidth="1"/>
    <col min="4620" max="4620" width="16.140625" style="516" customWidth="1"/>
    <col min="4621" max="4621" width="22.28515625" style="516" bestFit="1" customWidth="1"/>
    <col min="4622" max="4622" width="20" style="516" customWidth="1"/>
    <col min="4623" max="4623" width="16.140625" style="516" customWidth="1"/>
    <col min="4624" max="4626" width="27.140625" style="516" bestFit="1" customWidth="1"/>
    <col min="4627" max="4627" width="17.7109375" style="516" bestFit="1" customWidth="1"/>
    <col min="4628" max="4628" width="14" style="516" bestFit="1" customWidth="1"/>
    <col min="4629" max="4629" width="17.42578125" style="516" bestFit="1" customWidth="1"/>
    <col min="4630" max="4630" width="14.28515625" style="516" bestFit="1" customWidth="1"/>
    <col min="4631" max="4631" width="17.42578125" style="516" bestFit="1" customWidth="1"/>
    <col min="4632" max="4632" width="14.28515625" style="516" bestFit="1" customWidth="1"/>
    <col min="4633" max="4633" width="17.42578125" style="516" bestFit="1" customWidth="1"/>
    <col min="4634" max="4634" width="14.28515625" style="516" bestFit="1" customWidth="1"/>
    <col min="4635" max="4635" width="17.7109375" style="516" bestFit="1" customWidth="1"/>
    <col min="4636" max="4636" width="14.5703125" style="516" bestFit="1" customWidth="1"/>
    <col min="4637" max="4637" width="17.42578125" style="516" bestFit="1" customWidth="1"/>
    <col min="4638" max="4638" width="14.28515625" style="516" bestFit="1" customWidth="1"/>
    <col min="4639" max="4639" width="17.42578125" style="516" bestFit="1" customWidth="1"/>
    <col min="4640" max="4640" width="14.28515625" style="516" bestFit="1" customWidth="1"/>
    <col min="4641" max="4641" width="15.42578125" style="516" bestFit="1" customWidth="1"/>
    <col min="4642" max="4642" width="12.42578125" style="516" bestFit="1" customWidth="1"/>
    <col min="4643" max="4643" width="15.140625" style="516" bestFit="1" customWidth="1"/>
    <col min="4644" max="4644" width="12.140625" style="516" bestFit="1" customWidth="1"/>
    <col min="4645" max="4645" width="14.42578125" style="516" bestFit="1" customWidth="1"/>
    <col min="4646" max="4864" width="11.42578125" style="516"/>
    <col min="4865" max="4865" width="2.28515625" style="516" customWidth="1"/>
    <col min="4866" max="4866" width="28.140625" style="516" customWidth="1"/>
    <col min="4867" max="4867" width="26.28515625" style="516" bestFit="1" customWidth="1"/>
    <col min="4868" max="4868" width="20" style="516" customWidth="1"/>
    <col min="4869" max="4869" width="17.85546875" style="516" customWidth="1"/>
    <col min="4870" max="4870" width="20" style="516" customWidth="1"/>
    <col min="4871" max="4871" width="21.5703125" style="516" customWidth="1"/>
    <col min="4872" max="4874" width="16.140625" style="516" customWidth="1"/>
    <col min="4875" max="4875" width="18.5703125" style="516" customWidth="1"/>
    <col min="4876" max="4876" width="16.140625" style="516" customWidth="1"/>
    <col min="4877" max="4877" width="22.28515625" style="516" bestFit="1" customWidth="1"/>
    <col min="4878" max="4878" width="20" style="516" customWidth="1"/>
    <col min="4879" max="4879" width="16.140625" style="516" customWidth="1"/>
    <col min="4880" max="4882" width="27.140625" style="516" bestFit="1" customWidth="1"/>
    <col min="4883" max="4883" width="17.7109375" style="516" bestFit="1" customWidth="1"/>
    <col min="4884" max="4884" width="14" style="516" bestFit="1" customWidth="1"/>
    <col min="4885" max="4885" width="17.42578125" style="516" bestFit="1" customWidth="1"/>
    <col min="4886" max="4886" width="14.28515625" style="516" bestFit="1" customWidth="1"/>
    <col min="4887" max="4887" width="17.42578125" style="516" bestFit="1" customWidth="1"/>
    <col min="4888" max="4888" width="14.28515625" style="516" bestFit="1" customWidth="1"/>
    <col min="4889" max="4889" width="17.42578125" style="516" bestFit="1" customWidth="1"/>
    <col min="4890" max="4890" width="14.28515625" style="516" bestFit="1" customWidth="1"/>
    <col min="4891" max="4891" width="17.7109375" style="516" bestFit="1" customWidth="1"/>
    <col min="4892" max="4892" width="14.5703125" style="516" bestFit="1" customWidth="1"/>
    <col min="4893" max="4893" width="17.42578125" style="516" bestFit="1" customWidth="1"/>
    <col min="4894" max="4894" width="14.28515625" style="516" bestFit="1" customWidth="1"/>
    <col min="4895" max="4895" width="17.42578125" style="516" bestFit="1" customWidth="1"/>
    <col min="4896" max="4896" width="14.28515625" style="516" bestFit="1" customWidth="1"/>
    <col min="4897" max="4897" width="15.42578125" style="516" bestFit="1" customWidth="1"/>
    <col min="4898" max="4898" width="12.42578125" style="516" bestFit="1" customWidth="1"/>
    <col min="4899" max="4899" width="15.140625" style="516" bestFit="1" customWidth="1"/>
    <col min="4900" max="4900" width="12.140625" style="516" bestFit="1" customWidth="1"/>
    <col min="4901" max="4901" width="14.42578125" style="516" bestFit="1" customWidth="1"/>
    <col min="4902" max="5120" width="11.42578125" style="516"/>
    <col min="5121" max="5121" width="2.28515625" style="516" customWidth="1"/>
    <col min="5122" max="5122" width="28.140625" style="516" customWidth="1"/>
    <col min="5123" max="5123" width="26.28515625" style="516" bestFit="1" customWidth="1"/>
    <col min="5124" max="5124" width="20" style="516" customWidth="1"/>
    <col min="5125" max="5125" width="17.85546875" style="516" customWidth="1"/>
    <col min="5126" max="5126" width="20" style="516" customWidth="1"/>
    <col min="5127" max="5127" width="21.5703125" style="516" customWidth="1"/>
    <col min="5128" max="5130" width="16.140625" style="516" customWidth="1"/>
    <col min="5131" max="5131" width="18.5703125" style="516" customWidth="1"/>
    <col min="5132" max="5132" width="16.140625" style="516" customWidth="1"/>
    <col min="5133" max="5133" width="22.28515625" style="516" bestFit="1" customWidth="1"/>
    <col min="5134" max="5134" width="20" style="516" customWidth="1"/>
    <col min="5135" max="5135" width="16.140625" style="516" customWidth="1"/>
    <col min="5136" max="5138" width="27.140625" style="516" bestFit="1" customWidth="1"/>
    <col min="5139" max="5139" width="17.7109375" style="516" bestFit="1" customWidth="1"/>
    <col min="5140" max="5140" width="14" style="516" bestFit="1" customWidth="1"/>
    <col min="5141" max="5141" width="17.42578125" style="516" bestFit="1" customWidth="1"/>
    <col min="5142" max="5142" width="14.28515625" style="516" bestFit="1" customWidth="1"/>
    <col min="5143" max="5143" width="17.42578125" style="516" bestFit="1" customWidth="1"/>
    <col min="5144" max="5144" width="14.28515625" style="516" bestFit="1" customWidth="1"/>
    <col min="5145" max="5145" width="17.42578125" style="516" bestFit="1" customWidth="1"/>
    <col min="5146" max="5146" width="14.28515625" style="516" bestFit="1" customWidth="1"/>
    <col min="5147" max="5147" width="17.7109375" style="516" bestFit="1" customWidth="1"/>
    <col min="5148" max="5148" width="14.5703125" style="516" bestFit="1" customWidth="1"/>
    <col min="5149" max="5149" width="17.42578125" style="516" bestFit="1" customWidth="1"/>
    <col min="5150" max="5150" width="14.28515625" style="516" bestFit="1" customWidth="1"/>
    <col min="5151" max="5151" width="17.42578125" style="516" bestFit="1" customWidth="1"/>
    <col min="5152" max="5152" width="14.28515625" style="516" bestFit="1" customWidth="1"/>
    <col min="5153" max="5153" width="15.42578125" style="516" bestFit="1" customWidth="1"/>
    <col min="5154" max="5154" width="12.42578125" style="516" bestFit="1" customWidth="1"/>
    <col min="5155" max="5155" width="15.140625" style="516" bestFit="1" customWidth="1"/>
    <col min="5156" max="5156" width="12.140625" style="516" bestFit="1" customWidth="1"/>
    <col min="5157" max="5157" width="14.42578125" style="516" bestFit="1" customWidth="1"/>
    <col min="5158" max="5376" width="11.42578125" style="516"/>
    <col min="5377" max="5377" width="2.28515625" style="516" customWidth="1"/>
    <col min="5378" max="5378" width="28.140625" style="516" customWidth="1"/>
    <col min="5379" max="5379" width="26.28515625" style="516" bestFit="1" customWidth="1"/>
    <col min="5380" max="5380" width="20" style="516" customWidth="1"/>
    <col min="5381" max="5381" width="17.85546875" style="516" customWidth="1"/>
    <col min="5382" max="5382" width="20" style="516" customWidth="1"/>
    <col min="5383" max="5383" width="21.5703125" style="516" customWidth="1"/>
    <col min="5384" max="5386" width="16.140625" style="516" customWidth="1"/>
    <col min="5387" max="5387" width="18.5703125" style="516" customWidth="1"/>
    <col min="5388" max="5388" width="16.140625" style="516" customWidth="1"/>
    <col min="5389" max="5389" width="22.28515625" style="516" bestFit="1" customWidth="1"/>
    <col min="5390" max="5390" width="20" style="516" customWidth="1"/>
    <col min="5391" max="5391" width="16.140625" style="516" customWidth="1"/>
    <col min="5392" max="5394" width="27.140625" style="516" bestFit="1" customWidth="1"/>
    <col min="5395" max="5395" width="17.7109375" style="516" bestFit="1" customWidth="1"/>
    <col min="5396" max="5396" width="14" style="516" bestFit="1" customWidth="1"/>
    <col min="5397" max="5397" width="17.42578125" style="516" bestFit="1" customWidth="1"/>
    <col min="5398" max="5398" width="14.28515625" style="516" bestFit="1" customWidth="1"/>
    <col min="5399" max="5399" width="17.42578125" style="516" bestFit="1" customWidth="1"/>
    <col min="5400" max="5400" width="14.28515625" style="516" bestFit="1" customWidth="1"/>
    <col min="5401" max="5401" width="17.42578125" style="516" bestFit="1" customWidth="1"/>
    <col min="5402" max="5402" width="14.28515625" style="516" bestFit="1" customWidth="1"/>
    <col min="5403" max="5403" width="17.7109375" style="516" bestFit="1" customWidth="1"/>
    <col min="5404" max="5404" width="14.5703125" style="516" bestFit="1" customWidth="1"/>
    <col min="5405" max="5405" width="17.42578125" style="516" bestFit="1" customWidth="1"/>
    <col min="5406" max="5406" width="14.28515625" style="516" bestFit="1" customWidth="1"/>
    <col min="5407" max="5407" width="17.42578125" style="516" bestFit="1" customWidth="1"/>
    <col min="5408" max="5408" width="14.28515625" style="516" bestFit="1" customWidth="1"/>
    <col min="5409" max="5409" width="15.42578125" style="516" bestFit="1" customWidth="1"/>
    <col min="5410" max="5410" width="12.42578125" style="516" bestFit="1" customWidth="1"/>
    <col min="5411" max="5411" width="15.140625" style="516" bestFit="1" customWidth="1"/>
    <col min="5412" max="5412" width="12.140625" style="516" bestFit="1" customWidth="1"/>
    <col min="5413" max="5413" width="14.42578125" style="516" bestFit="1" customWidth="1"/>
    <col min="5414" max="5632" width="11.42578125" style="516"/>
    <col min="5633" max="5633" width="2.28515625" style="516" customWidth="1"/>
    <col min="5634" max="5634" width="28.140625" style="516" customWidth="1"/>
    <col min="5635" max="5635" width="26.28515625" style="516" bestFit="1" customWidth="1"/>
    <col min="5636" max="5636" width="20" style="516" customWidth="1"/>
    <col min="5637" max="5637" width="17.85546875" style="516" customWidth="1"/>
    <col min="5638" max="5638" width="20" style="516" customWidth="1"/>
    <col min="5639" max="5639" width="21.5703125" style="516" customWidth="1"/>
    <col min="5640" max="5642" width="16.140625" style="516" customWidth="1"/>
    <col min="5643" max="5643" width="18.5703125" style="516" customWidth="1"/>
    <col min="5644" max="5644" width="16.140625" style="516" customWidth="1"/>
    <col min="5645" max="5645" width="22.28515625" style="516" bestFit="1" customWidth="1"/>
    <col min="5646" max="5646" width="20" style="516" customWidth="1"/>
    <col min="5647" max="5647" width="16.140625" style="516" customWidth="1"/>
    <col min="5648" max="5650" width="27.140625" style="516" bestFit="1" customWidth="1"/>
    <col min="5651" max="5651" width="17.7109375" style="516" bestFit="1" customWidth="1"/>
    <col min="5652" max="5652" width="14" style="516" bestFit="1" customWidth="1"/>
    <col min="5653" max="5653" width="17.42578125" style="516" bestFit="1" customWidth="1"/>
    <col min="5654" max="5654" width="14.28515625" style="516" bestFit="1" customWidth="1"/>
    <col min="5655" max="5655" width="17.42578125" style="516" bestFit="1" customWidth="1"/>
    <col min="5656" max="5656" width="14.28515625" style="516" bestFit="1" customWidth="1"/>
    <col min="5657" max="5657" width="17.42578125" style="516" bestFit="1" customWidth="1"/>
    <col min="5658" max="5658" width="14.28515625" style="516" bestFit="1" customWidth="1"/>
    <col min="5659" max="5659" width="17.7109375" style="516" bestFit="1" customWidth="1"/>
    <col min="5660" max="5660" width="14.5703125" style="516" bestFit="1" customWidth="1"/>
    <col min="5661" max="5661" width="17.42578125" style="516" bestFit="1" customWidth="1"/>
    <col min="5662" max="5662" width="14.28515625" style="516" bestFit="1" customWidth="1"/>
    <col min="5663" max="5663" width="17.42578125" style="516" bestFit="1" customWidth="1"/>
    <col min="5664" max="5664" width="14.28515625" style="516" bestFit="1" customWidth="1"/>
    <col min="5665" max="5665" width="15.42578125" style="516" bestFit="1" customWidth="1"/>
    <col min="5666" max="5666" width="12.42578125" style="516" bestFit="1" customWidth="1"/>
    <col min="5667" max="5667" width="15.140625" style="516" bestFit="1" customWidth="1"/>
    <col min="5668" max="5668" width="12.140625" style="516" bestFit="1" customWidth="1"/>
    <col min="5669" max="5669" width="14.42578125" style="516" bestFit="1" customWidth="1"/>
    <col min="5670" max="5888" width="11.42578125" style="516"/>
    <col min="5889" max="5889" width="2.28515625" style="516" customWidth="1"/>
    <col min="5890" max="5890" width="28.140625" style="516" customWidth="1"/>
    <col min="5891" max="5891" width="26.28515625" style="516" bestFit="1" customWidth="1"/>
    <col min="5892" max="5892" width="20" style="516" customWidth="1"/>
    <col min="5893" max="5893" width="17.85546875" style="516" customWidth="1"/>
    <col min="5894" max="5894" width="20" style="516" customWidth="1"/>
    <col min="5895" max="5895" width="21.5703125" style="516" customWidth="1"/>
    <col min="5896" max="5898" width="16.140625" style="516" customWidth="1"/>
    <col min="5899" max="5899" width="18.5703125" style="516" customWidth="1"/>
    <col min="5900" max="5900" width="16.140625" style="516" customWidth="1"/>
    <col min="5901" max="5901" width="22.28515625" style="516" bestFit="1" customWidth="1"/>
    <col min="5902" max="5902" width="20" style="516" customWidth="1"/>
    <col min="5903" max="5903" width="16.140625" style="516" customWidth="1"/>
    <col min="5904" max="5906" width="27.140625" style="516" bestFit="1" customWidth="1"/>
    <col min="5907" max="5907" width="17.7109375" style="516" bestFit="1" customWidth="1"/>
    <col min="5908" max="5908" width="14" style="516" bestFit="1" customWidth="1"/>
    <col min="5909" max="5909" width="17.42578125" style="516" bestFit="1" customWidth="1"/>
    <col min="5910" max="5910" width="14.28515625" style="516" bestFit="1" customWidth="1"/>
    <col min="5911" max="5911" width="17.42578125" style="516" bestFit="1" customWidth="1"/>
    <col min="5912" max="5912" width="14.28515625" style="516" bestFit="1" customWidth="1"/>
    <col min="5913" max="5913" width="17.42578125" style="516" bestFit="1" customWidth="1"/>
    <col min="5914" max="5914" width="14.28515625" style="516" bestFit="1" customWidth="1"/>
    <col min="5915" max="5915" width="17.7109375" style="516" bestFit="1" customWidth="1"/>
    <col min="5916" max="5916" width="14.5703125" style="516" bestFit="1" customWidth="1"/>
    <col min="5917" max="5917" width="17.42578125" style="516" bestFit="1" customWidth="1"/>
    <col min="5918" max="5918" width="14.28515625" style="516" bestFit="1" customWidth="1"/>
    <col min="5919" max="5919" width="17.42578125" style="516" bestFit="1" customWidth="1"/>
    <col min="5920" max="5920" width="14.28515625" style="516" bestFit="1" customWidth="1"/>
    <col min="5921" max="5921" width="15.42578125" style="516" bestFit="1" customWidth="1"/>
    <col min="5922" max="5922" width="12.42578125" style="516" bestFit="1" customWidth="1"/>
    <col min="5923" max="5923" width="15.140625" style="516" bestFit="1" customWidth="1"/>
    <col min="5924" max="5924" width="12.140625" style="516" bestFit="1" customWidth="1"/>
    <col min="5925" max="5925" width="14.42578125" style="516" bestFit="1" customWidth="1"/>
    <col min="5926" max="6144" width="11.42578125" style="516"/>
    <col min="6145" max="6145" width="2.28515625" style="516" customWidth="1"/>
    <col min="6146" max="6146" width="28.140625" style="516" customWidth="1"/>
    <col min="6147" max="6147" width="26.28515625" style="516" bestFit="1" customWidth="1"/>
    <col min="6148" max="6148" width="20" style="516" customWidth="1"/>
    <col min="6149" max="6149" width="17.85546875" style="516" customWidth="1"/>
    <col min="6150" max="6150" width="20" style="516" customWidth="1"/>
    <col min="6151" max="6151" width="21.5703125" style="516" customWidth="1"/>
    <col min="6152" max="6154" width="16.140625" style="516" customWidth="1"/>
    <col min="6155" max="6155" width="18.5703125" style="516" customWidth="1"/>
    <col min="6156" max="6156" width="16.140625" style="516" customWidth="1"/>
    <col min="6157" max="6157" width="22.28515625" style="516" bestFit="1" customWidth="1"/>
    <col min="6158" max="6158" width="20" style="516" customWidth="1"/>
    <col min="6159" max="6159" width="16.140625" style="516" customWidth="1"/>
    <col min="6160" max="6162" width="27.140625" style="516" bestFit="1" customWidth="1"/>
    <col min="6163" max="6163" width="17.7109375" style="516" bestFit="1" customWidth="1"/>
    <col min="6164" max="6164" width="14" style="516" bestFit="1" customWidth="1"/>
    <col min="6165" max="6165" width="17.42578125" style="516" bestFit="1" customWidth="1"/>
    <col min="6166" max="6166" width="14.28515625" style="516" bestFit="1" customWidth="1"/>
    <col min="6167" max="6167" width="17.42578125" style="516" bestFit="1" customWidth="1"/>
    <col min="6168" max="6168" width="14.28515625" style="516" bestFit="1" customWidth="1"/>
    <col min="6169" max="6169" width="17.42578125" style="516" bestFit="1" customWidth="1"/>
    <col min="6170" max="6170" width="14.28515625" style="516" bestFit="1" customWidth="1"/>
    <col min="6171" max="6171" width="17.7109375" style="516" bestFit="1" customWidth="1"/>
    <col min="6172" max="6172" width="14.5703125" style="516" bestFit="1" customWidth="1"/>
    <col min="6173" max="6173" width="17.42578125" style="516" bestFit="1" customWidth="1"/>
    <col min="6174" max="6174" width="14.28515625" style="516" bestFit="1" customWidth="1"/>
    <col min="6175" max="6175" width="17.42578125" style="516" bestFit="1" customWidth="1"/>
    <col min="6176" max="6176" width="14.28515625" style="516" bestFit="1" customWidth="1"/>
    <col min="6177" max="6177" width="15.42578125" style="516" bestFit="1" customWidth="1"/>
    <col min="6178" max="6178" width="12.42578125" style="516" bestFit="1" customWidth="1"/>
    <col min="6179" max="6179" width="15.140625" style="516" bestFit="1" customWidth="1"/>
    <col min="6180" max="6180" width="12.140625" style="516" bestFit="1" customWidth="1"/>
    <col min="6181" max="6181" width="14.42578125" style="516" bestFit="1" customWidth="1"/>
    <col min="6182" max="6400" width="11.42578125" style="516"/>
    <col min="6401" max="6401" width="2.28515625" style="516" customWidth="1"/>
    <col min="6402" max="6402" width="28.140625" style="516" customWidth="1"/>
    <col min="6403" max="6403" width="26.28515625" style="516" bestFit="1" customWidth="1"/>
    <col min="6404" max="6404" width="20" style="516" customWidth="1"/>
    <col min="6405" max="6405" width="17.85546875" style="516" customWidth="1"/>
    <col min="6406" max="6406" width="20" style="516" customWidth="1"/>
    <col min="6407" max="6407" width="21.5703125" style="516" customWidth="1"/>
    <col min="6408" max="6410" width="16.140625" style="516" customWidth="1"/>
    <col min="6411" max="6411" width="18.5703125" style="516" customWidth="1"/>
    <col min="6412" max="6412" width="16.140625" style="516" customWidth="1"/>
    <col min="6413" max="6413" width="22.28515625" style="516" bestFit="1" customWidth="1"/>
    <col min="6414" max="6414" width="20" style="516" customWidth="1"/>
    <col min="6415" max="6415" width="16.140625" style="516" customWidth="1"/>
    <col min="6416" max="6418" width="27.140625" style="516" bestFit="1" customWidth="1"/>
    <col min="6419" max="6419" width="17.7109375" style="516" bestFit="1" customWidth="1"/>
    <col min="6420" max="6420" width="14" style="516" bestFit="1" customWidth="1"/>
    <col min="6421" max="6421" width="17.42578125" style="516" bestFit="1" customWidth="1"/>
    <col min="6422" max="6422" width="14.28515625" style="516" bestFit="1" customWidth="1"/>
    <col min="6423" max="6423" width="17.42578125" style="516" bestFit="1" customWidth="1"/>
    <col min="6424" max="6424" width="14.28515625" style="516" bestFit="1" customWidth="1"/>
    <col min="6425" max="6425" width="17.42578125" style="516" bestFit="1" customWidth="1"/>
    <col min="6426" max="6426" width="14.28515625" style="516" bestFit="1" customWidth="1"/>
    <col min="6427" max="6427" width="17.7109375" style="516" bestFit="1" customWidth="1"/>
    <col min="6428" max="6428" width="14.5703125" style="516" bestFit="1" customWidth="1"/>
    <col min="6429" max="6429" width="17.42578125" style="516" bestFit="1" customWidth="1"/>
    <col min="6430" max="6430" width="14.28515625" style="516" bestFit="1" customWidth="1"/>
    <col min="6431" max="6431" width="17.42578125" style="516" bestFit="1" customWidth="1"/>
    <col min="6432" max="6432" width="14.28515625" style="516" bestFit="1" customWidth="1"/>
    <col min="6433" max="6433" width="15.42578125" style="516" bestFit="1" customWidth="1"/>
    <col min="6434" max="6434" width="12.42578125" style="516" bestFit="1" customWidth="1"/>
    <col min="6435" max="6435" width="15.140625" style="516" bestFit="1" customWidth="1"/>
    <col min="6436" max="6436" width="12.140625" style="516" bestFit="1" customWidth="1"/>
    <col min="6437" max="6437" width="14.42578125" style="516" bestFit="1" customWidth="1"/>
    <col min="6438" max="6656" width="11.42578125" style="516"/>
    <col min="6657" max="6657" width="2.28515625" style="516" customWidth="1"/>
    <col min="6658" max="6658" width="28.140625" style="516" customWidth="1"/>
    <col min="6659" max="6659" width="26.28515625" style="516" bestFit="1" customWidth="1"/>
    <col min="6660" max="6660" width="20" style="516" customWidth="1"/>
    <col min="6661" max="6661" width="17.85546875" style="516" customWidth="1"/>
    <col min="6662" max="6662" width="20" style="516" customWidth="1"/>
    <col min="6663" max="6663" width="21.5703125" style="516" customWidth="1"/>
    <col min="6664" max="6666" width="16.140625" style="516" customWidth="1"/>
    <col min="6667" max="6667" width="18.5703125" style="516" customWidth="1"/>
    <col min="6668" max="6668" width="16.140625" style="516" customWidth="1"/>
    <col min="6669" max="6669" width="22.28515625" style="516" bestFit="1" customWidth="1"/>
    <col min="6670" max="6670" width="20" style="516" customWidth="1"/>
    <col min="6671" max="6671" width="16.140625" style="516" customWidth="1"/>
    <col min="6672" max="6674" width="27.140625" style="516" bestFit="1" customWidth="1"/>
    <col min="6675" max="6675" width="17.7109375" style="516" bestFit="1" customWidth="1"/>
    <col min="6676" max="6676" width="14" style="516" bestFit="1" customWidth="1"/>
    <col min="6677" max="6677" width="17.42578125" style="516" bestFit="1" customWidth="1"/>
    <col min="6678" max="6678" width="14.28515625" style="516" bestFit="1" customWidth="1"/>
    <col min="6679" max="6679" width="17.42578125" style="516" bestFit="1" customWidth="1"/>
    <col min="6680" max="6680" width="14.28515625" style="516" bestFit="1" customWidth="1"/>
    <col min="6681" max="6681" width="17.42578125" style="516" bestFit="1" customWidth="1"/>
    <col min="6682" max="6682" width="14.28515625" style="516" bestFit="1" customWidth="1"/>
    <col min="6683" max="6683" width="17.7109375" style="516" bestFit="1" customWidth="1"/>
    <col min="6684" max="6684" width="14.5703125" style="516" bestFit="1" customWidth="1"/>
    <col min="6685" max="6685" width="17.42578125" style="516" bestFit="1" customWidth="1"/>
    <col min="6686" max="6686" width="14.28515625" style="516" bestFit="1" customWidth="1"/>
    <col min="6687" max="6687" width="17.42578125" style="516" bestFit="1" customWidth="1"/>
    <col min="6688" max="6688" width="14.28515625" style="516" bestFit="1" customWidth="1"/>
    <col min="6689" max="6689" width="15.42578125" style="516" bestFit="1" customWidth="1"/>
    <col min="6690" max="6690" width="12.42578125" style="516" bestFit="1" customWidth="1"/>
    <col min="6691" max="6691" width="15.140625" style="516" bestFit="1" customWidth="1"/>
    <col min="6692" max="6692" width="12.140625" style="516" bestFit="1" customWidth="1"/>
    <col min="6693" max="6693" width="14.42578125" style="516" bestFit="1" customWidth="1"/>
    <col min="6694" max="6912" width="11.42578125" style="516"/>
    <col min="6913" max="6913" width="2.28515625" style="516" customWidth="1"/>
    <col min="6914" max="6914" width="28.140625" style="516" customWidth="1"/>
    <col min="6915" max="6915" width="26.28515625" style="516" bestFit="1" customWidth="1"/>
    <col min="6916" max="6916" width="20" style="516" customWidth="1"/>
    <col min="6917" max="6917" width="17.85546875" style="516" customWidth="1"/>
    <col min="6918" max="6918" width="20" style="516" customWidth="1"/>
    <col min="6919" max="6919" width="21.5703125" style="516" customWidth="1"/>
    <col min="6920" max="6922" width="16.140625" style="516" customWidth="1"/>
    <col min="6923" max="6923" width="18.5703125" style="516" customWidth="1"/>
    <col min="6924" max="6924" width="16.140625" style="516" customWidth="1"/>
    <col min="6925" max="6925" width="22.28515625" style="516" bestFit="1" customWidth="1"/>
    <col min="6926" max="6926" width="20" style="516" customWidth="1"/>
    <col min="6927" max="6927" width="16.140625" style="516" customWidth="1"/>
    <col min="6928" max="6930" width="27.140625" style="516" bestFit="1" customWidth="1"/>
    <col min="6931" max="6931" width="17.7109375" style="516" bestFit="1" customWidth="1"/>
    <col min="6932" max="6932" width="14" style="516" bestFit="1" customWidth="1"/>
    <col min="6933" max="6933" width="17.42578125" style="516" bestFit="1" customWidth="1"/>
    <col min="6934" max="6934" width="14.28515625" style="516" bestFit="1" customWidth="1"/>
    <col min="6935" max="6935" width="17.42578125" style="516" bestFit="1" customWidth="1"/>
    <col min="6936" max="6936" width="14.28515625" style="516" bestFit="1" customWidth="1"/>
    <col min="6937" max="6937" width="17.42578125" style="516" bestFit="1" customWidth="1"/>
    <col min="6938" max="6938" width="14.28515625" style="516" bestFit="1" customWidth="1"/>
    <col min="6939" max="6939" width="17.7109375" style="516" bestFit="1" customWidth="1"/>
    <col min="6940" max="6940" width="14.5703125" style="516" bestFit="1" customWidth="1"/>
    <col min="6941" max="6941" width="17.42578125" style="516" bestFit="1" customWidth="1"/>
    <col min="6942" max="6942" width="14.28515625" style="516" bestFit="1" customWidth="1"/>
    <col min="6943" max="6943" width="17.42578125" style="516" bestFit="1" customWidth="1"/>
    <col min="6944" max="6944" width="14.28515625" style="516" bestFit="1" customWidth="1"/>
    <col min="6945" max="6945" width="15.42578125" style="516" bestFit="1" customWidth="1"/>
    <col min="6946" max="6946" width="12.42578125" style="516" bestFit="1" customWidth="1"/>
    <col min="6947" max="6947" width="15.140625" style="516" bestFit="1" customWidth="1"/>
    <col min="6948" max="6948" width="12.140625" style="516" bestFit="1" customWidth="1"/>
    <col min="6949" max="6949" width="14.42578125" style="516" bestFit="1" customWidth="1"/>
    <col min="6950" max="7168" width="11.42578125" style="516"/>
    <col min="7169" max="7169" width="2.28515625" style="516" customWidth="1"/>
    <col min="7170" max="7170" width="28.140625" style="516" customWidth="1"/>
    <col min="7171" max="7171" width="26.28515625" style="516" bestFit="1" customWidth="1"/>
    <col min="7172" max="7172" width="20" style="516" customWidth="1"/>
    <col min="7173" max="7173" width="17.85546875" style="516" customWidth="1"/>
    <col min="7174" max="7174" width="20" style="516" customWidth="1"/>
    <col min="7175" max="7175" width="21.5703125" style="516" customWidth="1"/>
    <col min="7176" max="7178" width="16.140625" style="516" customWidth="1"/>
    <col min="7179" max="7179" width="18.5703125" style="516" customWidth="1"/>
    <col min="7180" max="7180" width="16.140625" style="516" customWidth="1"/>
    <col min="7181" max="7181" width="22.28515625" style="516" bestFit="1" customWidth="1"/>
    <col min="7182" max="7182" width="20" style="516" customWidth="1"/>
    <col min="7183" max="7183" width="16.140625" style="516" customWidth="1"/>
    <col min="7184" max="7186" width="27.140625" style="516" bestFit="1" customWidth="1"/>
    <col min="7187" max="7187" width="17.7109375" style="516" bestFit="1" customWidth="1"/>
    <col min="7188" max="7188" width="14" style="516" bestFit="1" customWidth="1"/>
    <col min="7189" max="7189" width="17.42578125" style="516" bestFit="1" customWidth="1"/>
    <col min="7190" max="7190" width="14.28515625" style="516" bestFit="1" customWidth="1"/>
    <col min="7191" max="7191" width="17.42578125" style="516" bestFit="1" customWidth="1"/>
    <col min="7192" max="7192" width="14.28515625" style="516" bestFit="1" customWidth="1"/>
    <col min="7193" max="7193" width="17.42578125" style="516" bestFit="1" customWidth="1"/>
    <col min="7194" max="7194" width="14.28515625" style="516" bestFit="1" customWidth="1"/>
    <col min="7195" max="7195" width="17.7109375" style="516" bestFit="1" customWidth="1"/>
    <col min="7196" max="7196" width="14.5703125" style="516" bestFit="1" customWidth="1"/>
    <col min="7197" max="7197" width="17.42578125" style="516" bestFit="1" customWidth="1"/>
    <col min="7198" max="7198" width="14.28515625" style="516" bestFit="1" customWidth="1"/>
    <col min="7199" max="7199" width="17.42578125" style="516" bestFit="1" customWidth="1"/>
    <col min="7200" max="7200" width="14.28515625" style="516" bestFit="1" customWidth="1"/>
    <col min="7201" max="7201" width="15.42578125" style="516" bestFit="1" customWidth="1"/>
    <col min="7202" max="7202" width="12.42578125" style="516" bestFit="1" customWidth="1"/>
    <col min="7203" max="7203" width="15.140625" style="516" bestFit="1" customWidth="1"/>
    <col min="7204" max="7204" width="12.140625" style="516" bestFit="1" customWidth="1"/>
    <col min="7205" max="7205" width="14.42578125" style="516" bestFit="1" customWidth="1"/>
    <col min="7206" max="7424" width="11.42578125" style="516"/>
    <col min="7425" max="7425" width="2.28515625" style="516" customWidth="1"/>
    <col min="7426" max="7426" width="28.140625" style="516" customWidth="1"/>
    <col min="7427" max="7427" width="26.28515625" style="516" bestFit="1" customWidth="1"/>
    <col min="7428" max="7428" width="20" style="516" customWidth="1"/>
    <col min="7429" max="7429" width="17.85546875" style="516" customWidth="1"/>
    <col min="7430" max="7430" width="20" style="516" customWidth="1"/>
    <col min="7431" max="7431" width="21.5703125" style="516" customWidth="1"/>
    <col min="7432" max="7434" width="16.140625" style="516" customWidth="1"/>
    <col min="7435" max="7435" width="18.5703125" style="516" customWidth="1"/>
    <col min="7436" max="7436" width="16.140625" style="516" customWidth="1"/>
    <col min="7437" max="7437" width="22.28515625" style="516" bestFit="1" customWidth="1"/>
    <col min="7438" max="7438" width="20" style="516" customWidth="1"/>
    <col min="7439" max="7439" width="16.140625" style="516" customWidth="1"/>
    <col min="7440" max="7442" width="27.140625" style="516" bestFit="1" customWidth="1"/>
    <col min="7443" max="7443" width="17.7109375" style="516" bestFit="1" customWidth="1"/>
    <col min="7444" max="7444" width="14" style="516" bestFit="1" customWidth="1"/>
    <col min="7445" max="7445" width="17.42578125" style="516" bestFit="1" customWidth="1"/>
    <col min="7446" max="7446" width="14.28515625" style="516" bestFit="1" customWidth="1"/>
    <col min="7447" max="7447" width="17.42578125" style="516" bestFit="1" customWidth="1"/>
    <col min="7448" max="7448" width="14.28515625" style="516" bestFit="1" customWidth="1"/>
    <col min="7449" max="7449" width="17.42578125" style="516" bestFit="1" customWidth="1"/>
    <col min="7450" max="7450" width="14.28515625" style="516" bestFit="1" customWidth="1"/>
    <col min="7451" max="7451" width="17.7109375" style="516" bestFit="1" customWidth="1"/>
    <col min="7452" max="7452" width="14.5703125" style="516" bestFit="1" customWidth="1"/>
    <col min="7453" max="7453" width="17.42578125" style="516" bestFit="1" customWidth="1"/>
    <col min="7454" max="7454" width="14.28515625" style="516" bestFit="1" customWidth="1"/>
    <col min="7455" max="7455" width="17.42578125" style="516" bestFit="1" customWidth="1"/>
    <col min="7456" max="7456" width="14.28515625" style="516" bestFit="1" customWidth="1"/>
    <col min="7457" max="7457" width="15.42578125" style="516" bestFit="1" customWidth="1"/>
    <col min="7458" max="7458" width="12.42578125" style="516" bestFit="1" customWidth="1"/>
    <col min="7459" max="7459" width="15.140625" style="516" bestFit="1" customWidth="1"/>
    <col min="7460" max="7460" width="12.140625" style="516" bestFit="1" customWidth="1"/>
    <col min="7461" max="7461" width="14.42578125" style="516" bestFit="1" customWidth="1"/>
    <col min="7462" max="7680" width="11.42578125" style="516"/>
    <col min="7681" max="7681" width="2.28515625" style="516" customWidth="1"/>
    <col min="7682" max="7682" width="28.140625" style="516" customWidth="1"/>
    <col min="7683" max="7683" width="26.28515625" style="516" bestFit="1" customWidth="1"/>
    <col min="7684" max="7684" width="20" style="516" customWidth="1"/>
    <col min="7685" max="7685" width="17.85546875" style="516" customWidth="1"/>
    <col min="7686" max="7686" width="20" style="516" customWidth="1"/>
    <col min="7687" max="7687" width="21.5703125" style="516" customWidth="1"/>
    <col min="7688" max="7690" width="16.140625" style="516" customWidth="1"/>
    <col min="7691" max="7691" width="18.5703125" style="516" customWidth="1"/>
    <col min="7692" max="7692" width="16.140625" style="516" customWidth="1"/>
    <col min="7693" max="7693" width="22.28515625" style="516" bestFit="1" customWidth="1"/>
    <col min="7694" max="7694" width="20" style="516" customWidth="1"/>
    <col min="7695" max="7695" width="16.140625" style="516" customWidth="1"/>
    <col min="7696" max="7698" width="27.140625" style="516" bestFit="1" customWidth="1"/>
    <col min="7699" max="7699" width="17.7109375" style="516" bestFit="1" customWidth="1"/>
    <col min="7700" max="7700" width="14" style="516" bestFit="1" customWidth="1"/>
    <col min="7701" max="7701" width="17.42578125" style="516" bestFit="1" customWidth="1"/>
    <col min="7702" max="7702" width="14.28515625" style="516" bestFit="1" customWidth="1"/>
    <col min="7703" max="7703" width="17.42578125" style="516" bestFit="1" customWidth="1"/>
    <col min="7704" max="7704" width="14.28515625" style="516" bestFit="1" customWidth="1"/>
    <col min="7705" max="7705" width="17.42578125" style="516" bestFit="1" customWidth="1"/>
    <col min="7706" max="7706" width="14.28515625" style="516" bestFit="1" customWidth="1"/>
    <col min="7707" max="7707" width="17.7109375" style="516" bestFit="1" customWidth="1"/>
    <col min="7708" max="7708" width="14.5703125" style="516" bestFit="1" customWidth="1"/>
    <col min="7709" max="7709" width="17.42578125" style="516" bestFit="1" customWidth="1"/>
    <col min="7710" max="7710" width="14.28515625" style="516" bestFit="1" customWidth="1"/>
    <col min="7711" max="7711" width="17.42578125" style="516" bestFit="1" customWidth="1"/>
    <col min="7712" max="7712" width="14.28515625" style="516" bestFit="1" customWidth="1"/>
    <col min="7713" max="7713" width="15.42578125" style="516" bestFit="1" customWidth="1"/>
    <col min="7714" max="7714" width="12.42578125" style="516" bestFit="1" customWidth="1"/>
    <col min="7715" max="7715" width="15.140625" style="516" bestFit="1" customWidth="1"/>
    <col min="7716" max="7716" width="12.140625" style="516" bestFit="1" customWidth="1"/>
    <col min="7717" max="7717" width="14.42578125" style="516" bestFit="1" customWidth="1"/>
    <col min="7718" max="7936" width="11.42578125" style="516"/>
    <col min="7937" max="7937" width="2.28515625" style="516" customWidth="1"/>
    <col min="7938" max="7938" width="28.140625" style="516" customWidth="1"/>
    <col min="7939" max="7939" width="26.28515625" style="516" bestFit="1" customWidth="1"/>
    <col min="7940" max="7940" width="20" style="516" customWidth="1"/>
    <col min="7941" max="7941" width="17.85546875" style="516" customWidth="1"/>
    <col min="7942" max="7942" width="20" style="516" customWidth="1"/>
    <col min="7943" max="7943" width="21.5703125" style="516" customWidth="1"/>
    <col min="7944" max="7946" width="16.140625" style="516" customWidth="1"/>
    <col min="7947" max="7947" width="18.5703125" style="516" customWidth="1"/>
    <col min="7948" max="7948" width="16.140625" style="516" customWidth="1"/>
    <col min="7949" max="7949" width="22.28515625" style="516" bestFit="1" customWidth="1"/>
    <col min="7950" max="7950" width="20" style="516" customWidth="1"/>
    <col min="7951" max="7951" width="16.140625" style="516" customWidth="1"/>
    <col min="7952" max="7954" width="27.140625" style="516" bestFit="1" customWidth="1"/>
    <col min="7955" max="7955" width="17.7109375" style="516" bestFit="1" customWidth="1"/>
    <col min="7956" max="7956" width="14" style="516" bestFit="1" customWidth="1"/>
    <col min="7957" max="7957" width="17.42578125" style="516" bestFit="1" customWidth="1"/>
    <col min="7958" max="7958" width="14.28515625" style="516" bestFit="1" customWidth="1"/>
    <col min="7959" max="7959" width="17.42578125" style="516" bestFit="1" customWidth="1"/>
    <col min="7960" max="7960" width="14.28515625" style="516" bestFit="1" customWidth="1"/>
    <col min="7961" max="7961" width="17.42578125" style="516" bestFit="1" customWidth="1"/>
    <col min="7962" max="7962" width="14.28515625" style="516" bestFit="1" customWidth="1"/>
    <col min="7963" max="7963" width="17.7109375" style="516" bestFit="1" customWidth="1"/>
    <col min="7964" max="7964" width="14.5703125" style="516" bestFit="1" customWidth="1"/>
    <col min="7965" max="7965" width="17.42578125" style="516" bestFit="1" customWidth="1"/>
    <col min="7966" max="7966" width="14.28515625" style="516" bestFit="1" customWidth="1"/>
    <col min="7967" max="7967" width="17.42578125" style="516" bestFit="1" customWidth="1"/>
    <col min="7968" max="7968" width="14.28515625" style="516" bestFit="1" customWidth="1"/>
    <col min="7969" max="7969" width="15.42578125" style="516" bestFit="1" customWidth="1"/>
    <col min="7970" max="7970" width="12.42578125" style="516" bestFit="1" customWidth="1"/>
    <col min="7971" max="7971" width="15.140625" style="516" bestFit="1" customWidth="1"/>
    <col min="7972" max="7972" width="12.140625" style="516" bestFit="1" customWidth="1"/>
    <col min="7973" max="7973" width="14.42578125" style="516" bestFit="1" customWidth="1"/>
    <col min="7974" max="8192" width="11.42578125" style="516"/>
    <col min="8193" max="8193" width="2.28515625" style="516" customWidth="1"/>
    <col min="8194" max="8194" width="28.140625" style="516" customWidth="1"/>
    <col min="8195" max="8195" width="26.28515625" style="516" bestFit="1" customWidth="1"/>
    <col min="8196" max="8196" width="20" style="516" customWidth="1"/>
    <col min="8197" max="8197" width="17.85546875" style="516" customWidth="1"/>
    <col min="8198" max="8198" width="20" style="516" customWidth="1"/>
    <col min="8199" max="8199" width="21.5703125" style="516" customWidth="1"/>
    <col min="8200" max="8202" width="16.140625" style="516" customWidth="1"/>
    <col min="8203" max="8203" width="18.5703125" style="516" customWidth="1"/>
    <col min="8204" max="8204" width="16.140625" style="516" customWidth="1"/>
    <col min="8205" max="8205" width="22.28515625" style="516" bestFit="1" customWidth="1"/>
    <col min="8206" max="8206" width="20" style="516" customWidth="1"/>
    <col min="8207" max="8207" width="16.140625" style="516" customWidth="1"/>
    <col min="8208" max="8210" width="27.140625" style="516" bestFit="1" customWidth="1"/>
    <col min="8211" max="8211" width="17.7109375" style="516" bestFit="1" customWidth="1"/>
    <col min="8212" max="8212" width="14" style="516" bestFit="1" customWidth="1"/>
    <col min="8213" max="8213" width="17.42578125" style="516" bestFit="1" customWidth="1"/>
    <col min="8214" max="8214" width="14.28515625" style="516" bestFit="1" customWidth="1"/>
    <col min="8215" max="8215" width="17.42578125" style="516" bestFit="1" customWidth="1"/>
    <col min="8216" max="8216" width="14.28515625" style="516" bestFit="1" customWidth="1"/>
    <col min="8217" max="8217" width="17.42578125" style="516" bestFit="1" customWidth="1"/>
    <col min="8218" max="8218" width="14.28515625" style="516" bestFit="1" customWidth="1"/>
    <col min="8219" max="8219" width="17.7109375" style="516" bestFit="1" customWidth="1"/>
    <col min="8220" max="8220" width="14.5703125" style="516" bestFit="1" customWidth="1"/>
    <col min="8221" max="8221" width="17.42578125" style="516" bestFit="1" customWidth="1"/>
    <col min="8222" max="8222" width="14.28515625" style="516" bestFit="1" customWidth="1"/>
    <col min="8223" max="8223" width="17.42578125" style="516" bestFit="1" customWidth="1"/>
    <col min="8224" max="8224" width="14.28515625" style="516" bestFit="1" customWidth="1"/>
    <col min="8225" max="8225" width="15.42578125" style="516" bestFit="1" customWidth="1"/>
    <col min="8226" max="8226" width="12.42578125" style="516" bestFit="1" customWidth="1"/>
    <col min="8227" max="8227" width="15.140625" style="516" bestFit="1" customWidth="1"/>
    <col min="8228" max="8228" width="12.140625" style="516" bestFit="1" customWidth="1"/>
    <col min="8229" max="8229" width="14.42578125" style="516" bestFit="1" customWidth="1"/>
    <col min="8230" max="8448" width="11.42578125" style="516"/>
    <col min="8449" max="8449" width="2.28515625" style="516" customWidth="1"/>
    <col min="8450" max="8450" width="28.140625" style="516" customWidth="1"/>
    <col min="8451" max="8451" width="26.28515625" style="516" bestFit="1" customWidth="1"/>
    <col min="8452" max="8452" width="20" style="516" customWidth="1"/>
    <col min="8453" max="8453" width="17.85546875" style="516" customWidth="1"/>
    <col min="8454" max="8454" width="20" style="516" customWidth="1"/>
    <col min="8455" max="8455" width="21.5703125" style="516" customWidth="1"/>
    <col min="8456" max="8458" width="16.140625" style="516" customWidth="1"/>
    <col min="8459" max="8459" width="18.5703125" style="516" customWidth="1"/>
    <col min="8460" max="8460" width="16.140625" style="516" customWidth="1"/>
    <col min="8461" max="8461" width="22.28515625" style="516" bestFit="1" customWidth="1"/>
    <col min="8462" max="8462" width="20" style="516" customWidth="1"/>
    <col min="8463" max="8463" width="16.140625" style="516" customWidth="1"/>
    <col min="8464" max="8466" width="27.140625" style="516" bestFit="1" customWidth="1"/>
    <col min="8467" max="8467" width="17.7109375" style="516" bestFit="1" customWidth="1"/>
    <col min="8468" max="8468" width="14" style="516" bestFit="1" customWidth="1"/>
    <col min="8469" max="8469" width="17.42578125" style="516" bestFit="1" customWidth="1"/>
    <col min="8470" max="8470" width="14.28515625" style="516" bestFit="1" customWidth="1"/>
    <col min="8471" max="8471" width="17.42578125" style="516" bestFit="1" customWidth="1"/>
    <col min="8472" max="8472" width="14.28515625" style="516" bestFit="1" customWidth="1"/>
    <col min="8473" max="8473" width="17.42578125" style="516" bestFit="1" customWidth="1"/>
    <col min="8474" max="8474" width="14.28515625" style="516" bestFit="1" customWidth="1"/>
    <col min="8475" max="8475" width="17.7109375" style="516" bestFit="1" customWidth="1"/>
    <col min="8476" max="8476" width="14.5703125" style="516" bestFit="1" customWidth="1"/>
    <col min="8477" max="8477" width="17.42578125" style="516" bestFit="1" customWidth="1"/>
    <col min="8478" max="8478" width="14.28515625" style="516" bestFit="1" customWidth="1"/>
    <col min="8479" max="8479" width="17.42578125" style="516" bestFit="1" customWidth="1"/>
    <col min="8480" max="8480" width="14.28515625" style="516" bestFit="1" customWidth="1"/>
    <col min="8481" max="8481" width="15.42578125" style="516" bestFit="1" customWidth="1"/>
    <col min="8482" max="8482" width="12.42578125" style="516" bestFit="1" customWidth="1"/>
    <col min="8483" max="8483" width="15.140625" style="516" bestFit="1" customWidth="1"/>
    <col min="8484" max="8484" width="12.140625" style="516" bestFit="1" customWidth="1"/>
    <col min="8485" max="8485" width="14.42578125" style="516" bestFit="1" customWidth="1"/>
    <col min="8486" max="8704" width="11.42578125" style="516"/>
    <col min="8705" max="8705" width="2.28515625" style="516" customWidth="1"/>
    <col min="8706" max="8706" width="28.140625" style="516" customWidth="1"/>
    <col min="8707" max="8707" width="26.28515625" style="516" bestFit="1" customWidth="1"/>
    <col min="8708" max="8708" width="20" style="516" customWidth="1"/>
    <col min="8709" max="8709" width="17.85546875" style="516" customWidth="1"/>
    <col min="8710" max="8710" width="20" style="516" customWidth="1"/>
    <col min="8711" max="8711" width="21.5703125" style="516" customWidth="1"/>
    <col min="8712" max="8714" width="16.140625" style="516" customWidth="1"/>
    <col min="8715" max="8715" width="18.5703125" style="516" customWidth="1"/>
    <col min="8716" max="8716" width="16.140625" style="516" customWidth="1"/>
    <col min="8717" max="8717" width="22.28515625" style="516" bestFit="1" customWidth="1"/>
    <col min="8718" max="8718" width="20" style="516" customWidth="1"/>
    <col min="8719" max="8719" width="16.140625" style="516" customWidth="1"/>
    <col min="8720" max="8722" width="27.140625" style="516" bestFit="1" customWidth="1"/>
    <col min="8723" max="8723" width="17.7109375" style="516" bestFit="1" customWidth="1"/>
    <col min="8724" max="8724" width="14" style="516" bestFit="1" customWidth="1"/>
    <col min="8725" max="8725" width="17.42578125" style="516" bestFit="1" customWidth="1"/>
    <col min="8726" max="8726" width="14.28515625" style="516" bestFit="1" customWidth="1"/>
    <col min="8727" max="8727" width="17.42578125" style="516" bestFit="1" customWidth="1"/>
    <col min="8728" max="8728" width="14.28515625" style="516" bestFit="1" customWidth="1"/>
    <col min="8729" max="8729" width="17.42578125" style="516" bestFit="1" customWidth="1"/>
    <col min="8730" max="8730" width="14.28515625" style="516" bestFit="1" customWidth="1"/>
    <col min="8731" max="8731" width="17.7109375" style="516" bestFit="1" customWidth="1"/>
    <col min="8732" max="8732" width="14.5703125" style="516" bestFit="1" customWidth="1"/>
    <col min="8733" max="8733" width="17.42578125" style="516" bestFit="1" customWidth="1"/>
    <col min="8734" max="8734" width="14.28515625" style="516" bestFit="1" customWidth="1"/>
    <col min="8735" max="8735" width="17.42578125" style="516" bestFit="1" customWidth="1"/>
    <col min="8736" max="8736" width="14.28515625" style="516" bestFit="1" customWidth="1"/>
    <col min="8737" max="8737" width="15.42578125" style="516" bestFit="1" customWidth="1"/>
    <col min="8738" max="8738" width="12.42578125" style="516" bestFit="1" customWidth="1"/>
    <col min="8739" max="8739" width="15.140625" style="516" bestFit="1" customWidth="1"/>
    <col min="8740" max="8740" width="12.140625" style="516" bestFit="1" customWidth="1"/>
    <col min="8741" max="8741" width="14.42578125" style="516" bestFit="1" customWidth="1"/>
    <col min="8742" max="8960" width="11.42578125" style="516"/>
    <col min="8961" max="8961" width="2.28515625" style="516" customWidth="1"/>
    <col min="8962" max="8962" width="28.140625" style="516" customWidth="1"/>
    <col min="8963" max="8963" width="26.28515625" style="516" bestFit="1" customWidth="1"/>
    <col min="8964" max="8964" width="20" style="516" customWidth="1"/>
    <col min="8965" max="8965" width="17.85546875" style="516" customWidth="1"/>
    <col min="8966" max="8966" width="20" style="516" customWidth="1"/>
    <col min="8967" max="8967" width="21.5703125" style="516" customWidth="1"/>
    <col min="8968" max="8970" width="16.140625" style="516" customWidth="1"/>
    <col min="8971" max="8971" width="18.5703125" style="516" customWidth="1"/>
    <col min="8972" max="8972" width="16.140625" style="516" customWidth="1"/>
    <col min="8973" max="8973" width="22.28515625" style="516" bestFit="1" customWidth="1"/>
    <col min="8974" max="8974" width="20" style="516" customWidth="1"/>
    <col min="8975" max="8975" width="16.140625" style="516" customWidth="1"/>
    <col min="8976" max="8978" width="27.140625" style="516" bestFit="1" customWidth="1"/>
    <col min="8979" max="8979" width="17.7109375" style="516" bestFit="1" customWidth="1"/>
    <col min="8980" max="8980" width="14" style="516" bestFit="1" customWidth="1"/>
    <col min="8981" max="8981" width="17.42578125" style="516" bestFit="1" customWidth="1"/>
    <col min="8982" max="8982" width="14.28515625" style="516" bestFit="1" customWidth="1"/>
    <col min="8983" max="8983" width="17.42578125" style="516" bestFit="1" customWidth="1"/>
    <col min="8984" max="8984" width="14.28515625" style="516" bestFit="1" customWidth="1"/>
    <col min="8985" max="8985" width="17.42578125" style="516" bestFit="1" customWidth="1"/>
    <col min="8986" max="8986" width="14.28515625" style="516" bestFit="1" customWidth="1"/>
    <col min="8987" max="8987" width="17.7109375" style="516" bestFit="1" customWidth="1"/>
    <col min="8988" max="8988" width="14.5703125" style="516" bestFit="1" customWidth="1"/>
    <col min="8989" max="8989" width="17.42578125" style="516" bestFit="1" customWidth="1"/>
    <col min="8990" max="8990" width="14.28515625" style="516" bestFit="1" customWidth="1"/>
    <col min="8991" max="8991" width="17.42578125" style="516" bestFit="1" customWidth="1"/>
    <col min="8992" max="8992" width="14.28515625" style="516" bestFit="1" customWidth="1"/>
    <col min="8993" max="8993" width="15.42578125" style="516" bestFit="1" customWidth="1"/>
    <col min="8994" max="8994" width="12.42578125" style="516" bestFit="1" customWidth="1"/>
    <col min="8995" max="8995" width="15.140625" style="516" bestFit="1" customWidth="1"/>
    <col min="8996" max="8996" width="12.140625" style="516" bestFit="1" customWidth="1"/>
    <col min="8997" max="8997" width="14.42578125" style="516" bestFit="1" customWidth="1"/>
    <col min="8998" max="9216" width="11.42578125" style="516"/>
    <col min="9217" max="9217" width="2.28515625" style="516" customWidth="1"/>
    <col min="9218" max="9218" width="28.140625" style="516" customWidth="1"/>
    <col min="9219" max="9219" width="26.28515625" style="516" bestFit="1" customWidth="1"/>
    <col min="9220" max="9220" width="20" style="516" customWidth="1"/>
    <col min="9221" max="9221" width="17.85546875" style="516" customWidth="1"/>
    <col min="9222" max="9222" width="20" style="516" customWidth="1"/>
    <col min="9223" max="9223" width="21.5703125" style="516" customWidth="1"/>
    <col min="9224" max="9226" width="16.140625" style="516" customWidth="1"/>
    <col min="9227" max="9227" width="18.5703125" style="516" customWidth="1"/>
    <col min="9228" max="9228" width="16.140625" style="516" customWidth="1"/>
    <col min="9229" max="9229" width="22.28515625" style="516" bestFit="1" customWidth="1"/>
    <col min="9230" max="9230" width="20" style="516" customWidth="1"/>
    <col min="9231" max="9231" width="16.140625" style="516" customWidth="1"/>
    <col min="9232" max="9234" width="27.140625" style="516" bestFit="1" customWidth="1"/>
    <col min="9235" max="9235" width="17.7109375" style="516" bestFit="1" customWidth="1"/>
    <col min="9236" max="9236" width="14" style="516" bestFit="1" customWidth="1"/>
    <col min="9237" max="9237" width="17.42578125" style="516" bestFit="1" customWidth="1"/>
    <col min="9238" max="9238" width="14.28515625" style="516" bestFit="1" customWidth="1"/>
    <col min="9239" max="9239" width="17.42578125" style="516" bestFit="1" customWidth="1"/>
    <col min="9240" max="9240" width="14.28515625" style="516" bestFit="1" customWidth="1"/>
    <col min="9241" max="9241" width="17.42578125" style="516" bestFit="1" customWidth="1"/>
    <col min="9242" max="9242" width="14.28515625" style="516" bestFit="1" customWidth="1"/>
    <col min="9243" max="9243" width="17.7109375" style="516" bestFit="1" customWidth="1"/>
    <col min="9244" max="9244" width="14.5703125" style="516" bestFit="1" customWidth="1"/>
    <col min="9245" max="9245" width="17.42578125" style="516" bestFit="1" customWidth="1"/>
    <col min="9246" max="9246" width="14.28515625" style="516" bestFit="1" customWidth="1"/>
    <col min="9247" max="9247" width="17.42578125" style="516" bestFit="1" customWidth="1"/>
    <col min="9248" max="9248" width="14.28515625" style="516" bestFit="1" customWidth="1"/>
    <col min="9249" max="9249" width="15.42578125" style="516" bestFit="1" customWidth="1"/>
    <col min="9250" max="9250" width="12.42578125" style="516" bestFit="1" customWidth="1"/>
    <col min="9251" max="9251" width="15.140625" style="516" bestFit="1" customWidth="1"/>
    <col min="9252" max="9252" width="12.140625" style="516" bestFit="1" customWidth="1"/>
    <col min="9253" max="9253" width="14.42578125" style="516" bestFit="1" customWidth="1"/>
    <col min="9254" max="9472" width="11.42578125" style="516"/>
    <col min="9473" max="9473" width="2.28515625" style="516" customWidth="1"/>
    <col min="9474" max="9474" width="28.140625" style="516" customWidth="1"/>
    <col min="9475" max="9475" width="26.28515625" style="516" bestFit="1" customWidth="1"/>
    <col min="9476" max="9476" width="20" style="516" customWidth="1"/>
    <col min="9477" max="9477" width="17.85546875" style="516" customWidth="1"/>
    <col min="9478" max="9478" width="20" style="516" customWidth="1"/>
    <col min="9479" max="9479" width="21.5703125" style="516" customWidth="1"/>
    <col min="9480" max="9482" width="16.140625" style="516" customWidth="1"/>
    <col min="9483" max="9483" width="18.5703125" style="516" customWidth="1"/>
    <col min="9484" max="9484" width="16.140625" style="516" customWidth="1"/>
    <col min="9485" max="9485" width="22.28515625" style="516" bestFit="1" customWidth="1"/>
    <col min="9486" max="9486" width="20" style="516" customWidth="1"/>
    <col min="9487" max="9487" width="16.140625" style="516" customWidth="1"/>
    <col min="9488" max="9490" width="27.140625" style="516" bestFit="1" customWidth="1"/>
    <col min="9491" max="9491" width="17.7109375" style="516" bestFit="1" customWidth="1"/>
    <col min="9492" max="9492" width="14" style="516" bestFit="1" customWidth="1"/>
    <col min="9493" max="9493" width="17.42578125" style="516" bestFit="1" customWidth="1"/>
    <col min="9494" max="9494" width="14.28515625" style="516" bestFit="1" customWidth="1"/>
    <col min="9495" max="9495" width="17.42578125" style="516" bestFit="1" customWidth="1"/>
    <col min="9496" max="9496" width="14.28515625" style="516" bestFit="1" customWidth="1"/>
    <col min="9497" max="9497" width="17.42578125" style="516" bestFit="1" customWidth="1"/>
    <col min="9498" max="9498" width="14.28515625" style="516" bestFit="1" customWidth="1"/>
    <col min="9499" max="9499" width="17.7109375" style="516" bestFit="1" customWidth="1"/>
    <col min="9500" max="9500" width="14.5703125" style="516" bestFit="1" customWidth="1"/>
    <col min="9501" max="9501" width="17.42578125" style="516" bestFit="1" customWidth="1"/>
    <col min="9502" max="9502" width="14.28515625" style="516" bestFit="1" customWidth="1"/>
    <col min="9503" max="9503" width="17.42578125" style="516" bestFit="1" customWidth="1"/>
    <col min="9504" max="9504" width="14.28515625" style="516" bestFit="1" customWidth="1"/>
    <col min="9505" max="9505" width="15.42578125" style="516" bestFit="1" customWidth="1"/>
    <col min="9506" max="9506" width="12.42578125" style="516" bestFit="1" customWidth="1"/>
    <col min="9507" max="9507" width="15.140625" style="516" bestFit="1" customWidth="1"/>
    <col min="9508" max="9508" width="12.140625" style="516" bestFit="1" customWidth="1"/>
    <col min="9509" max="9509" width="14.42578125" style="516" bestFit="1" customWidth="1"/>
    <col min="9510" max="9728" width="11.42578125" style="516"/>
    <col min="9729" max="9729" width="2.28515625" style="516" customWidth="1"/>
    <col min="9730" max="9730" width="28.140625" style="516" customWidth="1"/>
    <col min="9731" max="9731" width="26.28515625" style="516" bestFit="1" customWidth="1"/>
    <col min="9732" max="9732" width="20" style="516" customWidth="1"/>
    <col min="9733" max="9733" width="17.85546875" style="516" customWidth="1"/>
    <col min="9734" max="9734" width="20" style="516" customWidth="1"/>
    <col min="9735" max="9735" width="21.5703125" style="516" customWidth="1"/>
    <col min="9736" max="9738" width="16.140625" style="516" customWidth="1"/>
    <col min="9739" max="9739" width="18.5703125" style="516" customWidth="1"/>
    <col min="9740" max="9740" width="16.140625" style="516" customWidth="1"/>
    <col min="9741" max="9741" width="22.28515625" style="516" bestFit="1" customWidth="1"/>
    <col min="9742" max="9742" width="20" style="516" customWidth="1"/>
    <col min="9743" max="9743" width="16.140625" style="516" customWidth="1"/>
    <col min="9744" max="9746" width="27.140625" style="516" bestFit="1" customWidth="1"/>
    <col min="9747" max="9747" width="17.7109375" style="516" bestFit="1" customWidth="1"/>
    <col min="9748" max="9748" width="14" style="516" bestFit="1" customWidth="1"/>
    <col min="9749" max="9749" width="17.42578125" style="516" bestFit="1" customWidth="1"/>
    <col min="9750" max="9750" width="14.28515625" style="516" bestFit="1" customWidth="1"/>
    <col min="9751" max="9751" width="17.42578125" style="516" bestFit="1" customWidth="1"/>
    <col min="9752" max="9752" width="14.28515625" style="516" bestFit="1" customWidth="1"/>
    <col min="9753" max="9753" width="17.42578125" style="516" bestFit="1" customWidth="1"/>
    <col min="9754" max="9754" width="14.28515625" style="516" bestFit="1" customWidth="1"/>
    <col min="9755" max="9755" width="17.7109375" style="516" bestFit="1" customWidth="1"/>
    <col min="9756" max="9756" width="14.5703125" style="516" bestFit="1" customWidth="1"/>
    <col min="9757" max="9757" width="17.42578125" style="516" bestFit="1" customWidth="1"/>
    <col min="9758" max="9758" width="14.28515625" style="516" bestFit="1" customWidth="1"/>
    <col min="9759" max="9759" width="17.42578125" style="516" bestFit="1" customWidth="1"/>
    <col min="9760" max="9760" width="14.28515625" style="516" bestFit="1" customWidth="1"/>
    <col min="9761" max="9761" width="15.42578125" style="516" bestFit="1" customWidth="1"/>
    <col min="9762" max="9762" width="12.42578125" style="516" bestFit="1" customWidth="1"/>
    <col min="9763" max="9763" width="15.140625" style="516" bestFit="1" customWidth="1"/>
    <col min="9764" max="9764" width="12.140625" style="516" bestFit="1" customWidth="1"/>
    <col min="9765" max="9765" width="14.42578125" style="516" bestFit="1" customWidth="1"/>
    <col min="9766" max="9984" width="11.42578125" style="516"/>
    <col min="9985" max="9985" width="2.28515625" style="516" customWidth="1"/>
    <col min="9986" max="9986" width="28.140625" style="516" customWidth="1"/>
    <col min="9987" max="9987" width="26.28515625" style="516" bestFit="1" customWidth="1"/>
    <col min="9988" max="9988" width="20" style="516" customWidth="1"/>
    <col min="9989" max="9989" width="17.85546875" style="516" customWidth="1"/>
    <col min="9990" max="9990" width="20" style="516" customWidth="1"/>
    <col min="9991" max="9991" width="21.5703125" style="516" customWidth="1"/>
    <col min="9992" max="9994" width="16.140625" style="516" customWidth="1"/>
    <col min="9995" max="9995" width="18.5703125" style="516" customWidth="1"/>
    <col min="9996" max="9996" width="16.140625" style="516" customWidth="1"/>
    <col min="9997" max="9997" width="22.28515625" style="516" bestFit="1" customWidth="1"/>
    <col min="9998" max="9998" width="20" style="516" customWidth="1"/>
    <col min="9999" max="9999" width="16.140625" style="516" customWidth="1"/>
    <col min="10000" max="10002" width="27.140625" style="516" bestFit="1" customWidth="1"/>
    <col min="10003" max="10003" width="17.7109375" style="516" bestFit="1" customWidth="1"/>
    <col min="10004" max="10004" width="14" style="516" bestFit="1" customWidth="1"/>
    <col min="10005" max="10005" width="17.42578125" style="516" bestFit="1" customWidth="1"/>
    <col min="10006" max="10006" width="14.28515625" style="516" bestFit="1" customWidth="1"/>
    <col min="10007" max="10007" width="17.42578125" style="516" bestFit="1" customWidth="1"/>
    <col min="10008" max="10008" width="14.28515625" style="516" bestFit="1" customWidth="1"/>
    <col min="10009" max="10009" width="17.42578125" style="516" bestFit="1" customWidth="1"/>
    <col min="10010" max="10010" width="14.28515625" style="516" bestFit="1" customWidth="1"/>
    <col min="10011" max="10011" width="17.7109375" style="516" bestFit="1" customWidth="1"/>
    <col min="10012" max="10012" width="14.5703125" style="516" bestFit="1" customWidth="1"/>
    <col min="10013" max="10013" width="17.42578125" style="516" bestFit="1" customWidth="1"/>
    <col min="10014" max="10014" width="14.28515625" style="516" bestFit="1" customWidth="1"/>
    <col min="10015" max="10015" width="17.42578125" style="516" bestFit="1" customWidth="1"/>
    <col min="10016" max="10016" width="14.28515625" style="516" bestFit="1" customWidth="1"/>
    <col min="10017" max="10017" width="15.42578125" style="516" bestFit="1" customWidth="1"/>
    <col min="10018" max="10018" width="12.42578125" style="516" bestFit="1" customWidth="1"/>
    <col min="10019" max="10019" width="15.140625" style="516" bestFit="1" customWidth="1"/>
    <col min="10020" max="10020" width="12.140625" style="516" bestFit="1" customWidth="1"/>
    <col min="10021" max="10021" width="14.42578125" style="516" bestFit="1" customWidth="1"/>
    <col min="10022" max="10240" width="11.42578125" style="516"/>
    <col min="10241" max="10241" width="2.28515625" style="516" customWidth="1"/>
    <col min="10242" max="10242" width="28.140625" style="516" customWidth="1"/>
    <col min="10243" max="10243" width="26.28515625" style="516" bestFit="1" customWidth="1"/>
    <col min="10244" max="10244" width="20" style="516" customWidth="1"/>
    <col min="10245" max="10245" width="17.85546875" style="516" customWidth="1"/>
    <col min="10246" max="10246" width="20" style="516" customWidth="1"/>
    <col min="10247" max="10247" width="21.5703125" style="516" customWidth="1"/>
    <col min="10248" max="10250" width="16.140625" style="516" customWidth="1"/>
    <col min="10251" max="10251" width="18.5703125" style="516" customWidth="1"/>
    <col min="10252" max="10252" width="16.140625" style="516" customWidth="1"/>
    <col min="10253" max="10253" width="22.28515625" style="516" bestFit="1" customWidth="1"/>
    <col min="10254" max="10254" width="20" style="516" customWidth="1"/>
    <col min="10255" max="10255" width="16.140625" style="516" customWidth="1"/>
    <col min="10256" max="10258" width="27.140625" style="516" bestFit="1" customWidth="1"/>
    <col min="10259" max="10259" width="17.7109375" style="516" bestFit="1" customWidth="1"/>
    <col min="10260" max="10260" width="14" style="516" bestFit="1" customWidth="1"/>
    <col min="10261" max="10261" width="17.42578125" style="516" bestFit="1" customWidth="1"/>
    <col min="10262" max="10262" width="14.28515625" style="516" bestFit="1" customWidth="1"/>
    <col min="10263" max="10263" width="17.42578125" style="516" bestFit="1" customWidth="1"/>
    <col min="10264" max="10264" width="14.28515625" style="516" bestFit="1" customWidth="1"/>
    <col min="10265" max="10265" width="17.42578125" style="516" bestFit="1" customWidth="1"/>
    <col min="10266" max="10266" width="14.28515625" style="516" bestFit="1" customWidth="1"/>
    <col min="10267" max="10267" width="17.7109375" style="516" bestFit="1" customWidth="1"/>
    <col min="10268" max="10268" width="14.5703125" style="516" bestFit="1" customWidth="1"/>
    <col min="10269" max="10269" width="17.42578125" style="516" bestFit="1" customWidth="1"/>
    <col min="10270" max="10270" width="14.28515625" style="516" bestFit="1" customWidth="1"/>
    <col min="10271" max="10271" width="17.42578125" style="516" bestFit="1" customWidth="1"/>
    <col min="10272" max="10272" width="14.28515625" style="516" bestFit="1" customWidth="1"/>
    <col min="10273" max="10273" width="15.42578125" style="516" bestFit="1" customWidth="1"/>
    <col min="10274" max="10274" width="12.42578125" style="516" bestFit="1" customWidth="1"/>
    <col min="10275" max="10275" width="15.140625" style="516" bestFit="1" customWidth="1"/>
    <col min="10276" max="10276" width="12.140625" style="516" bestFit="1" customWidth="1"/>
    <col min="10277" max="10277" width="14.42578125" style="516" bestFit="1" customWidth="1"/>
    <col min="10278" max="10496" width="11.42578125" style="516"/>
    <col min="10497" max="10497" width="2.28515625" style="516" customWidth="1"/>
    <col min="10498" max="10498" width="28.140625" style="516" customWidth="1"/>
    <col min="10499" max="10499" width="26.28515625" style="516" bestFit="1" customWidth="1"/>
    <col min="10500" max="10500" width="20" style="516" customWidth="1"/>
    <col min="10501" max="10501" width="17.85546875" style="516" customWidth="1"/>
    <col min="10502" max="10502" width="20" style="516" customWidth="1"/>
    <col min="10503" max="10503" width="21.5703125" style="516" customWidth="1"/>
    <col min="10504" max="10506" width="16.140625" style="516" customWidth="1"/>
    <col min="10507" max="10507" width="18.5703125" style="516" customWidth="1"/>
    <col min="10508" max="10508" width="16.140625" style="516" customWidth="1"/>
    <col min="10509" max="10509" width="22.28515625" style="516" bestFit="1" customWidth="1"/>
    <col min="10510" max="10510" width="20" style="516" customWidth="1"/>
    <col min="10511" max="10511" width="16.140625" style="516" customWidth="1"/>
    <col min="10512" max="10514" width="27.140625" style="516" bestFit="1" customWidth="1"/>
    <col min="10515" max="10515" width="17.7109375" style="516" bestFit="1" customWidth="1"/>
    <col min="10516" max="10516" width="14" style="516" bestFit="1" customWidth="1"/>
    <col min="10517" max="10517" width="17.42578125" style="516" bestFit="1" customWidth="1"/>
    <col min="10518" max="10518" width="14.28515625" style="516" bestFit="1" customWidth="1"/>
    <col min="10519" max="10519" width="17.42578125" style="516" bestFit="1" customWidth="1"/>
    <col min="10520" max="10520" width="14.28515625" style="516" bestFit="1" customWidth="1"/>
    <col min="10521" max="10521" width="17.42578125" style="516" bestFit="1" customWidth="1"/>
    <col min="10522" max="10522" width="14.28515625" style="516" bestFit="1" customWidth="1"/>
    <col min="10523" max="10523" width="17.7109375" style="516" bestFit="1" customWidth="1"/>
    <col min="10524" max="10524" width="14.5703125" style="516" bestFit="1" customWidth="1"/>
    <col min="10525" max="10525" width="17.42578125" style="516" bestFit="1" customWidth="1"/>
    <col min="10526" max="10526" width="14.28515625" style="516" bestFit="1" customWidth="1"/>
    <col min="10527" max="10527" width="17.42578125" style="516" bestFit="1" customWidth="1"/>
    <col min="10528" max="10528" width="14.28515625" style="516" bestFit="1" customWidth="1"/>
    <col min="10529" max="10529" width="15.42578125" style="516" bestFit="1" customWidth="1"/>
    <col min="10530" max="10530" width="12.42578125" style="516" bestFit="1" customWidth="1"/>
    <col min="10531" max="10531" width="15.140625" style="516" bestFit="1" customWidth="1"/>
    <col min="10532" max="10532" width="12.140625" style="516" bestFit="1" customWidth="1"/>
    <col min="10533" max="10533" width="14.42578125" style="516" bestFit="1" customWidth="1"/>
    <col min="10534" max="10752" width="11.42578125" style="516"/>
    <col min="10753" max="10753" width="2.28515625" style="516" customWidth="1"/>
    <col min="10754" max="10754" width="28.140625" style="516" customWidth="1"/>
    <col min="10755" max="10755" width="26.28515625" style="516" bestFit="1" customWidth="1"/>
    <col min="10756" max="10756" width="20" style="516" customWidth="1"/>
    <col min="10757" max="10757" width="17.85546875" style="516" customWidth="1"/>
    <col min="10758" max="10758" width="20" style="516" customWidth="1"/>
    <col min="10759" max="10759" width="21.5703125" style="516" customWidth="1"/>
    <col min="10760" max="10762" width="16.140625" style="516" customWidth="1"/>
    <col min="10763" max="10763" width="18.5703125" style="516" customWidth="1"/>
    <col min="10764" max="10764" width="16.140625" style="516" customWidth="1"/>
    <col min="10765" max="10765" width="22.28515625" style="516" bestFit="1" customWidth="1"/>
    <col min="10766" max="10766" width="20" style="516" customWidth="1"/>
    <col min="10767" max="10767" width="16.140625" style="516" customWidth="1"/>
    <col min="10768" max="10770" width="27.140625" style="516" bestFit="1" customWidth="1"/>
    <col min="10771" max="10771" width="17.7109375" style="516" bestFit="1" customWidth="1"/>
    <col min="10772" max="10772" width="14" style="516" bestFit="1" customWidth="1"/>
    <col min="10773" max="10773" width="17.42578125" style="516" bestFit="1" customWidth="1"/>
    <col min="10774" max="10774" width="14.28515625" style="516" bestFit="1" customWidth="1"/>
    <col min="10775" max="10775" width="17.42578125" style="516" bestFit="1" customWidth="1"/>
    <col min="10776" max="10776" width="14.28515625" style="516" bestFit="1" customWidth="1"/>
    <col min="10777" max="10777" width="17.42578125" style="516" bestFit="1" customWidth="1"/>
    <col min="10778" max="10778" width="14.28515625" style="516" bestFit="1" customWidth="1"/>
    <col min="10779" max="10779" width="17.7109375" style="516" bestFit="1" customWidth="1"/>
    <col min="10780" max="10780" width="14.5703125" style="516" bestFit="1" customWidth="1"/>
    <col min="10781" max="10781" width="17.42578125" style="516" bestFit="1" customWidth="1"/>
    <col min="10782" max="10782" width="14.28515625" style="516" bestFit="1" customWidth="1"/>
    <col min="10783" max="10783" width="17.42578125" style="516" bestFit="1" customWidth="1"/>
    <col min="10784" max="10784" width="14.28515625" style="516" bestFit="1" customWidth="1"/>
    <col min="10785" max="10785" width="15.42578125" style="516" bestFit="1" customWidth="1"/>
    <col min="10786" max="10786" width="12.42578125" style="516" bestFit="1" customWidth="1"/>
    <col min="10787" max="10787" width="15.140625" style="516" bestFit="1" customWidth="1"/>
    <col min="10788" max="10788" width="12.140625" style="516" bestFit="1" customWidth="1"/>
    <col min="10789" max="10789" width="14.42578125" style="516" bestFit="1" customWidth="1"/>
    <col min="10790" max="11008" width="11.42578125" style="516"/>
    <col min="11009" max="11009" width="2.28515625" style="516" customWidth="1"/>
    <col min="11010" max="11010" width="28.140625" style="516" customWidth="1"/>
    <col min="11011" max="11011" width="26.28515625" style="516" bestFit="1" customWidth="1"/>
    <col min="11012" max="11012" width="20" style="516" customWidth="1"/>
    <col min="11013" max="11013" width="17.85546875" style="516" customWidth="1"/>
    <col min="11014" max="11014" width="20" style="516" customWidth="1"/>
    <col min="11015" max="11015" width="21.5703125" style="516" customWidth="1"/>
    <col min="11016" max="11018" width="16.140625" style="516" customWidth="1"/>
    <col min="11019" max="11019" width="18.5703125" style="516" customWidth="1"/>
    <col min="11020" max="11020" width="16.140625" style="516" customWidth="1"/>
    <col min="11021" max="11021" width="22.28515625" style="516" bestFit="1" customWidth="1"/>
    <col min="11022" max="11022" width="20" style="516" customWidth="1"/>
    <col min="11023" max="11023" width="16.140625" style="516" customWidth="1"/>
    <col min="11024" max="11026" width="27.140625" style="516" bestFit="1" customWidth="1"/>
    <col min="11027" max="11027" width="17.7109375" style="516" bestFit="1" customWidth="1"/>
    <col min="11028" max="11028" width="14" style="516" bestFit="1" customWidth="1"/>
    <col min="11029" max="11029" width="17.42578125" style="516" bestFit="1" customWidth="1"/>
    <col min="11030" max="11030" width="14.28515625" style="516" bestFit="1" customWidth="1"/>
    <col min="11031" max="11031" width="17.42578125" style="516" bestFit="1" customWidth="1"/>
    <col min="11032" max="11032" width="14.28515625" style="516" bestFit="1" customWidth="1"/>
    <col min="11033" max="11033" width="17.42578125" style="516" bestFit="1" customWidth="1"/>
    <col min="11034" max="11034" width="14.28515625" style="516" bestFit="1" customWidth="1"/>
    <col min="11035" max="11035" width="17.7109375" style="516" bestFit="1" customWidth="1"/>
    <col min="11036" max="11036" width="14.5703125" style="516" bestFit="1" customWidth="1"/>
    <col min="11037" max="11037" width="17.42578125" style="516" bestFit="1" customWidth="1"/>
    <col min="11038" max="11038" width="14.28515625" style="516" bestFit="1" customWidth="1"/>
    <col min="11039" max="11039" width="17.42578125" style="516" bestFit="1" customWidth="1"/>
    <col min="11040" max="11040" width="14.28515625" style="516" bestFit="1" customWidth="1"/>
    <col min="11041" max="11041" width="15.42578125" style="516" bestFit="1" customWidth="1"/>
    <col min="11042" max="11042" width="12.42578125" style="516" bestFit="1" customWidth="1"/>
    <col min="11043" max="11043" width="15.140625" style="516" bestFit="1" customWidth="1"/>
    <col min="11044" max="11044" width="12.140625" style="516" bestFit="1" customWidth="1"/>
    <col min="11045" max="11045" width="14.42578125" style="516" bestFit="1" customWidth="1"/>
    <col min="11046" max="11264" width="11.42578125" style="516"/>
    <col min="11265" max="11265" width="2.28515625" style="516" customWidth="1"/>
    <col min="11266" max="11266" width="28.140625" style="516" customWidth="1"/>
    <col min="11267" max="11267" width="26.28515625" style="516" bestFit="1" customWidth="1"/>
    <col min="11268" max="11268" width="20" style="516" customWidth="1"/>
    <col min="11269" max="11269" width="17.85546875" style="516" customWidth="1"/>
    <col min="11270" max="11270" width="20" style="516" customWidth="1"/>
    <col min="11271" max="11271" width="21.5703125" style="516" customWidth="1"/>
    <col min="11272" max="11274" width="16.140625" style="516" customWidth="1"/>
    <col min="11275" max="11275" width="18.5703125" style="516" customWidth="1"/>
    <col min="11276" max="11276" width="16.140625" style="516" customWidth="1"/>
    <col min="11277" max="11277" width="22.28515625" style="516" bestFit="1" customWidth="1"/>
    <col min="11278" max="11278" width="20" style="516" customWidth="1"/>
    <col min="11279" max="11279" width="16.140625" style="516" customWidth="1"/>
    <col min="11280" max="11282" width="27.140625" style="516" bestFit="1" customWidth="1"/>
    <col min="11283" max="11283" width="17.7109375" style="516" bestFit="1" customWidth="1"/>
    <col min="11284" max="11284" width="14" style="516" bestFit="1" customWidth="1"/>
    <col min="11285" max="11285" width="17.42578125" style="516" bestFit="1" customWidth="1"/>
    <col min="11286" max="11286" width="14.28515625" style="516" bestFit="1" customWidth="1"/>
    <col min="11287" max="11287" width="17.42578125" style="516" bestFit="1" customWidth="1"/>
    <col min="11288" max="11288" width="14.28515625" style="516" bestFit="1" customWidth="1"/>
    <col min="11289" max="11289" width="17.42578125" style="516" bestFit="1" customWidth="1"/>
    <col min="11290" max="11290" width="14.28515625" style="516" bestFit="1" customWidth="1"/>
    <col min="11291" max="11291" width="17.7109375" style="516" bestFit="1" customWidth="1"/>
    <col min="11292" max="11292" width="14.5703125" style="516" bestFit="1" customWidth="1"/>
    <col min="11293" max="11293" width="17.42578125" style="516" bestFit="1" customWidth="1"/>
    <col min="11294" max="11294" width="14.28515625" style="516" bestFit="1" customWidth="1"/>
    <col min="11295" max="11295" width="17.42578125" style="516" bestFit="1" customWidth="1"/>
    <col min="11296" max="11296" width="14.28515625" style="516" bestFit="1" customWidth="1"/>
    <col min="11297" max="11297" width="15.42578125" style="516" bestFit="1" customWidth="1"/>
    <col min="11298" max="11298" width="12.42578125" style="516" bestFit="1" customWidth="1"/>
    <col min="11299" max="11299" width="15.140625" style="516" bestFit="1" customWidth="1"/>
    <col min="11300" max="11300" width="12.140625" style="516" bestFit="1" customWidth="1"/>
    <col min="11301" max="11301" width="14.42578125" style="516" bestFit="1" customWidth="1"/>
    <col min="11302" max="11520" width="11.42578125" style="516"/>
    <col min="11521" max="11521" width="2.28515625" style="516" customWidth="1"/>
    <col min="11522" max="11522" width="28.140625" style="516" customWidth="1"/>
    <col min="11523" max="11523" width="26.28515625" style="516" bestFit="1" customWidth="1"/>
    <col min="11524" max="11524" width="20" style="516" customWidth="1"/>
    <col min="11525" max="11525" width="17.85546875" style="516" customWidth="1"/>
    <col min="11526" max="11526" width="20" style="516" customWidth="1"/>
    <col min="11527" max="11527" width="21.5703125" style="516" customWidth="1"/>
    <col min="11528" max="11530" width="16.140625" style="516" customWidth="1"/>
    <col min="11531" max="11531" width="18.5703125" style="516" customWidth="1"/>
    <col min="11532" max="11532" width="16.140625" style="516" customWidth="1"/>
    <col min="11533" max="11533" width="22.28515625" style="516" bestFit="1" customWidth="1"/>
    <col min="11534" max="11534" width="20" style="516" customWidth="1"/>
    <col min="11535" max="11535" width="16.140625" style="516" customWidth="1"/>
    <col min="11536" max="11538" width="27.140625" style="516" bestFit="1" customWidth="1"/>
    <col min="11539" max="11539" width="17.7109375" style="516" bestFit="1" customWidth="1"/>
    <col min="11540" max="11540" width="14" style="516" bestFit="1" customWidth="1"/>
    <col min="11541" max="11541" width="17.42578125" style="516" bestFit="1" customWidth="1"/>
    <col min="11542" max="11542" width="14.28515625" style="516" bestFit="1" customWidth="1"/>
    <col min="11543" max="11543" width="17.42578125" style="516" bestFit="1" customWidth="1"/>
    <col min="11544" max="11544" width="14.28515625" style="516" bestFit="1" customWidth="1"/>
    <col min="11545" max="11545" width="17.42578125" style="516" bestFit="1" customWidth="1"/>
    <col min="11546" max="11546" width="14.28515625" style="516" bestFit="1" customWidth="1"/>
    <col min="11547" max="11547" width="17.7109375" style="516" bestFit="1" customWidth="1"/>
    <col min="11548" max="11548" width="14.5703125" style="516" bestFit="1" customWidth="1"/>
    <col min="11549" max="11549" width="17.42578125" style="516" bestFit="1" customWidth="1"/>
    <col min="11550" max="11550" width="14.28515625" style="516" bestFit="1" customWidth="1"/>
    <col min="11551" max="11551" width="17.42578125" style="516" bestFit="1" customWidth="1"/>
    <col min="11552" max="11552" width="14.28515625" style="516" bestFit="1" customWidth="1"/>
    <col min="11553" max="11553" width="15.42578125" style="516" bestFit="1" customWidth="1"/>
    <col min="11554" max="11554" width="12.42578125" style="516" bestFit="1" customWidth="1"/>
    <col min="11555" max="11555" width="15.140625" style="516" bestFit="1" customWidth="1"/>
    <col min="11556" max="11556" width="12.140625" style="516" bestFit="1" customWidth="1"/>
    <col min="11557" max="11557" width="14.42578125" style="516" bestFit="1" customWidth="1"/>
    <col min="11558" max="11776" width="11.42578125" style="516"/>
    <col min="11777" max="11777" width="2.28515625" style="516" customWidth="1"/>
    <col min="11778" max="11778" width="28.140625" style="516" customWidth="1"/>
    <col min="11779" max="11779" width="26.28515625" style="516" bestFit="1" customWidth="1"/>
    <col min="11780" max="11780" width="20" style="516" customWidth="1"/>
    <col min="11781" max="11781" width="17.85546875" style="516" customWidth="1"/>
    <col min="11782" max="11782" width="20" style="516" customWidth="1"/>
    <col min="11783" max="11783" width="21.5703125" style="516" customWidth="1"/>
    <col min="11784" max="11786" width="16.140625" style="516" customWidth="1"/>
    <col min="11787" max="11787" width="18.5703125" style="516" customWidth="1"/>
    <col min="11788" max="11788" width="16.140625" style="516" customWidth="1"/>
    <col min="11789" max="11789" width="22.28515625" style="516" bestFit="1" customWidth="1"/>
    <col min="11790" max="11790" width="20" style="516" customWidth="1"/>
    <col min="11791" max="11791" width="16.140625" style="516" customWidth="1"/>
    <col min="11792" max="11794" width="27.140625" style="516" bestFit="1" customWidth="1"/>
    <col min="11795" max="11795" width="17.7109375" style="516" bestFit="1" customWidth="1"/>
    <col min="11796" max="11796" width="14" style="516" bestFit="1" customWidth="1"/>
    <col min="11797" max="11797" width="17.42578125" style="516" bestFit="1" customWidth="1"/>
    <col min="11798" max="11798" width="14.28515625" style="516" bestFit="1" customWidth="1"/>
    <col min="11799" max="11799" width="17.42578125" style="516" bestFit="1" customWidth="1"/>
    <col min="11800" max="11800" width="14.28515625" style="516" bestFit="1" customWidth="1"/>
    <col min="11801" max="11801" width="17.42578125" style="516" bestFit="1" customWidth="1"/>
    <col min="11802" max="11802" width="14.28515625" style="516" bestFit="1" customWidth="1"/>
    <col min="11803" max="11803" width="17.7109375" style="516" bestFit="1" customWidth="1"/>
    <col min="11804" max="11804" width="14.5703125" style="516" bestFit="1" customWidth="1"/>
    <col min="11805" max="11805" width="17.42578125" style="516" bestFit="1" customWidth="1"/>
    <col min="11806" max="11806" width="14.28515625" style="516" bestFit="1" customWidth="1"/>
    <col min="11807" max="11807" width="17.42578125" style="516" bestFit="1" customWidth="1"/>
    <col min="11808" max="11808" width="14.28515625" style="516" bestFit="1" customWidth="1"/>
    <col min="11809" max="11809" width="15.42578125" style="516" bestFit="1" customWidth="1"/>
    <col min="11810" max="11810" width="12.42578125" style="516" bestFit="1" customWidth="1"/>
    <col min="11811" max="11811" width="15.140625" style="516" bestFit="1" customWidth="1"/>
    <col min="11812" max="11812" width="12.140625" style="516" bestFit="1" customWidth="1"/>
    <col min="11813" max="11813" width="14.42578125" style="516" bestFit="1" customWidth="1"/>
    <col min="11814" max="12032" width="11.42578125" style="516"/>
    <col min="12033" max="12033" width="2.28515625" style="516" customWidth="1"/>
    <col min="12034" max="12034" width="28.140625" style="516" customWidth="1"/>
    <col min="12035" max="12035" width="26.28515625" style="516" bestFit="1" customWidth="1"/>
    <col min="12036" max="12036" width="20" style="516" customWidth="1"/>
    <col min="12037" max="12037" width="17.85546875" style="516" customWidth="1"/>
    <col min="12038" max="12038" width="20" style="516" customWidth="1"/>
    <col min="12039" max="12039" width="21.5703125" style="516" customWidth="1"/>
    <col min="12040" max="12042" width="16.140625" style="516" customWidth="1"/>
    <col min="12043" max="12043" width="18.5703125" style="516" customWidth="1"/>
    <col min="12044" max="12044" width="16.140625" style="516" customWidth="1"/>
    <col min="12045" max="12045" width="22.28515625" style="516" bestFit="1" customWidth="1"/>
    <col min="12046" max="12046" width="20" style="516" customWidth="1"/>
    <col min="12047" max="12047" width="16.140625" style="516" customWidth="1"/>
    <col min="12048" max="12050" width="27.140625" style="516" bestFit="1" customWidth="1"/>
    <col min="12051" max="12051" width="17.7109375" style="516" bestFit="1" customWidth="1"/>
    <col min="12052" max="12052" width="14" style="516" bestFit="1" customWidth="1"/>
    <col min="12053" max="12053" width="17.42578125" style="516" bestFit="1" customWidth="1"/>
    <col min="12054" max="12054" width="14.28515625" style="516" bestFit="1" customWidth="1"/>
    <col min="12055" max="12055" width="17.42578125" style="516" bestFit="1" customWidth="1"/>
    <col min="12056" max="12056" width="14.28515625" style="516" bestFit="1" customWidth="1"/>
    <col min="12057" max="12057" width="17.42578125" style="516" bestFit="1" customWidth="1"/>
    <col min="12058" max="12058" width="14.28515625" style="516" bestFit="1" customWidth="1"/>
    <col min="12059" max="12059" width="17.7109375" style="516" bestFit="1" customWidth="1"/>
    <col min="12060" max="12060" width="14.5703125" style="516" bestFit="1" customWidth="1"/>
    <col min="12061" max="12061" width="17.42578125" style="516" bestFit="1" customWidth="1"/>
    <col min="12062" max="12062" width="14.28515625" style="516" bestFit="1" customWidth="1"/>
    <col min="12063" max="12063" width="17.42578125" style="516" bestFit="1" customWidth="1"/>
    <col min="12064" max="12064" width="14.28515625" style="516" bestFit="1" customWidth="1"/>
    <col min="12065" max="12065" width="15.42578125" style="516" bestFit="1" customWidth="1"/>
    <col min="12066" max="12066" width="12.42578125" style="516" bestFit="1" customWidth="1"/>
    <col min="12067" max="12067" width="15.140625" style="516" bestFit="1" customWidth="1"/>
    <col min="12068" max="12068" width="12.140625" style="516" bestFit="1" customWidth="1"/>
    <col min="12069" max="12069" width="14.42578125" style="516" bestFit="1" customWidth="1"/>
    <col min="12070" max="12288" width="11.42578125" style="516"/>
    <col min="12289" max="12289" width="2.28515625" style="516" customWidth="1"/>
    <col min="12290" max="12290" width="28.140625" style="516" customWidth="1"/>
    <col min="12291" max="12291" width="26.28515625" style="516" bestFit="1" customWidth="1"/>
    <col min="12292" max="12292" width="20" style="516" customWidth="1"/>
    <col min="12293" max="12293" width="17.85546875" style="516" customWidth="1"/>
    <col min="12294" max="12294" width="20" style="516" customWidth="1"/>
    <col min="12295" max="12295" width="21.5703125" style="516" customWidth="1"/>
    <col min="12296" max="12298" width="16.140625" style="516" customWidth="1"/>
    <col min="12299" max="12299" width="18.5703125" style="516" customWidth="1"/>
    <col min="12300" max="12300" width="16.140625" style="516" customWidth="1"/>
    <col min="12301" max="12301" width="22.28515625" style="516" bestFit="1" customWidth="1"/>
    <col min="12302" max="12302" width="20" style="516" customWidth="1"/>
    <col min="12303" max="12303" width="16.140625" style="516" customWidth="1"/>
    <col min="12304" max="12306" width="27.140625" style="516" bestFit="1" customWidth="1"/>
    <col min="12307" max="12307" width="17.7109375" style="516" bestFit="1" customWidth="1"/>
    <col min="12308" max="12308" width="14" style="516" bestFit="1" customWidth="1"/>
    <col min="12309" max="12309" width="17.42578125" style="516" bestFit="1" customWidth="1"/>
    <col min="12310" max="12310" width="14.28515625" style="516" bestFit="1" customWidth="1"/>
    <col min="12311" max="12311" width="17.42578125" style="516" bestFit="1" customWidth="1"/>
    <col min="12312" max="12312" width="14.28515625" style="516" bestFit="1" customWidth="1"/>
    <col min="12313" max="12313" width="17.42578125" style="516" bestFit="1" customWidth="1"/>
    <col min="12314" max="12314" width="14.28515625" style="516" bestFit="1" customWidth="1"/>
    <col min="12315" max="12315" width="17.7109375" style="516" bestFit="1" customWidth="1"/>
    <col min="12316" max="12316" width="14.5703125" style="516" bestFit="1" customWidth="1"/>
    <col min="12317" max="12317" width="17.42578125" style="516" bestFit="1" customWidth="1"/>
    <col min="12318" max="12318" width="14.28515625" style="516" bestFit="1" customWidth="1"/>
    <col min="12319" max="12319" width="17.42578125" style="516" bestFit="1" customWidth="1"/>
    <col min="12320" max="12320" width="14.28515625" style="516" bestFit="1" customWidth="1"/>
    <col min="12321" max="12321" width="15.42578125" style="516" bestFit="1" customWidth="1"/>
    <col min="12322" max="12322" width="12.42578125" style="516" bestFit="1" customWidth="1"/>
    <col min="12323" max="12323" width="15.140625" style="516" bestFit="1" customWidth="1"/>
    <col min="12324" max="12324" width="12.140625" style="516" bestFit="1" customWidth="1"/>
    <col min="12325" max="12325" width="14.42578125" style="516" bestFit="1" customWidth="1"/>
    <col min="12326" max="12544" width="11.42578125" style="516"/>
    <col min="12545" max="12545" width="2.28515625" style="516" customWidth="1"/>
    <col min="12546" max="12546" width="28.140625" style="516" customWidth="1"/>
    <col min="12547" max="12547" width="26.28515625" style="516" bestFit="1" customWidth="1"/>
    <col min="12548" max="12548" width="20" style="516" customWidth="1"/>
    <col min="12549" max="12549" width="17.85546875" style="516" customWidth="1"/>
    <col min="12550" max="12550" width="20" style="516" customWidth="1"/>
    <col min="12551" max="12551" width="21.5703125" style="516" customWidth="1"/>
    <col min="12552" max="12554" width="16.140625" style="516" customWidth="1"/>
    <col min="12555" max="12555" width="18.5703125" style="516" customWidth="1"/>
    <col min="12556" max="12556" width="16.140625" style="516" customWidth="1"/>
    <col min="12557" max="12557" width="22.28515625" style="516" bestFit="1" customWidth="1"/>
    <col min="12558" max="12558" width="20" style="516" customWidth="1"/>
    <col min="12559" max="12559" width="16.140625" style="516" customWidth="1"/>
    <col min="12560" max="12562" width="27.140625" style="516" bestFit="1" customWidth="1"/>
    <col min="12563" max="12563" width="17.7109375" style="516" bestFit="1" customWidth="1"/>
    <col min="12564" max="12564" width="14" style="516" bestFit="1" customWidth="1"/>
    <col min="12565" max="12565" width="17.42578125" style="516" bestFit="1" customWidth="1"/>
    <col min="12566" max="12566" width="14.28515625" style="516" bestFit="1" customWidth="1"/>
    <col min="12567" max="12567" width="17.42578125" style="516" bestFit="1" customWidth="1"/>
    <col min="12568" max="12568" width="14.28515625" style="516" bestFit="1" customWidth="1"/>
    <col min="12569" max="12569" width="17.42578125" style="516" bestFit="1" customWidth="1"/>
    <col min="12570" max="12570" width="14.28515625" style="516" bestFit="1" customWidth="1"/>
    <col min="12571" max="12571" width="17.7109375" style="516" bestFit="1" customWidth="1"/>
    <col min="12572" max="12572" width="14.5703125" style="516" bestFit="1" customWidth="1"/>
    <col min="12573" max="12573" width="17.42578125" style="516" bestFit="1" customWidth="1"/>
    <col min="12574" max="12574" width="14.28515625" style="516" bestFit="1" customWidth="1"/>
    <col min="12575" max="12575" width="17.42578125" style="516" bestFit="1" customWidth="1"/>
    <col min="12576" max="12576" width="14.28515625" style="516" bestFit="1" customWidth="1"/>
    <col min="12577" max="12577" width="15.42578125" style="516" bestFit="1" customWidth="1"/>
    <col min="12578" max="12578" width="12.42578125" style="516" bestFit="1" customWidth="1"/>
    <col min="12579" max="12579" width="15.140625" style="516" bestFit="1" customWidth="1"/>
    <col min="12580" max="12580" width="12.140625" style="516" bestFit="1" customWidth="1"/>
    <col min="12581" max="12581" width="14.42578125" style="516" bestFit="1" customWidth="1"/>
    <col min="12582" max="12800" width="11.42578125" style="516"/>
    <col min="12801" max="12801" width="2.28515625" style="516" customWidth="1"/>
    <col min="12802" max="12802" width="28.140625" style="516" customWidth="1"/>
    <col min="12803" max="12803" width="26.28515625" style="516" bestFit="1" customWidth="1"/>
    <col min="12804" max="12804" width="20" style="516" customWidth="1"/>
    <col min="12805" max="12805" width="17.85546875" style="516" customWidth="1"/>
    <col min="12806" max="12806" width="20" style="516" customWidth="1"/>
    <col min="12807" max="12807" width="21.5703125" style="516" customWidth="1"/>
    <col min="12808" max="12810" width="16.140625" style="516" customWidth="1"/>
    <col min="12811" max="12811" width="18.5703125" style="516" customWidth="1"/>
    <col min="12812" max="12812" width="16.140625" style="516" customWidth="1"/>
    <col min="12813" max="12813" width="22.28515625" style="516" bestFit="1" customWidth="1"/>
    <col min="12814" max="12814" width="20" style="516" customWidth="1"/>
    <col min="12815" max="12815" width="16.140625" style="516" customWidth="1"/>
    <col min="12816" max="12818" width="27.140625" style="516" bestFit="1" customWidth="1"/>
    <col min="12819" max="12819" width="17.7109375" style="516" bestFit="1" customWidth="1"/>
    <col min="12820" max="12820" width="14" style="516" bestFit="1" customWidth="1"/>
    <col min="12821" max="12821" width="17.42578125" style="516" bestFit="1" customWidth="1"/>
    <col min="12822" max="12822" width="14.28515625" style="516" bestFit="1" customWidth="1"/>
    <col min="12823" max="12823" width="17.42578125" style="516" bestFit="1" customWidth="1"/>
    <col min="12824" max="12824" width="14.28515625" style="516" bestFit="1" customWidth="1"/>
    <col min="12825" max="12825" width="17.42578125" style="516" bestFit="1" customWidth="1"/>
    <col min="12826" max="12826" width="14.28515625" style="516" bestFit="1" customWidth="1"/>
    <col min="12827" max="12827" width="17.7109375" style="516" bestFit="1" customWidth="1"/>
    <col min="12828" max="12828" width="14.5703125" style="516" bestFit="1" customWidth="1"/>
    <col min="12829" max="12829" width="17.42578125" style="516" bestFit="1" customWidth="1"/>
    <col min="12830" max="12830" width="14.28515625" style="516" bestFit="1" customWidth="1"/>
    <col min="12831" max="12831" width="17.42578125" style="516" bestFit="1" customWidth="1"/>
    <col min="12832" max="12832" width="14.28515625" style="516" bestFit="1" customWidth="1"/>
    <col min="12833" max="12833" width="15.42578125" style="516" bestFit="1" customWidth="1"/>
    <col min="12834" max="12834" width="12.42578125" style="516" bestFit="1" customWidth="1"/>
    <col min="12835" max="12835" width="15.140625" style="516" bestFit="1" customWidth="1"/>
    <col min="12836" max="12836" width="12.140625" style="516" bestFit="1" customWidth="1"/>
    <col min="12837" max="12837" width="14.42578125" style="516" bestFit="1" customWidth="1"/>
    <col min="12838" max="13056" width="11.42578125" style="516"/>
    <col min="13057" max="13057" width="2.28515625" style="516" customWidth="1"/>
    <col min="13058" max="13058" width="28.140625" style="516" customWidth="1"/>
    <col min="13059" max="13059" width="26.28515625" style="516" bestFit="1" customWidth="1"/>
    <col min="13060" max="13060" width="20" style="516" customWidth="1"/>
    <col min="13061" max="13061" width="17.85546875" style="516" customWidth="1"/>
    <col min="13062" max="13062" width="20" style="516" customWidth="1"/>
    <col min="13063" max="13063" width="21.5703125" style="516" customWidth="1"/>
    <col min="13064" max="13066" width="16.140625" style="516" customWidth="1"/>
    <col min="13067" max="13067" width="18.5703125" style="516" customWidth="1"/>
    <col min="13068" max="13068" width="16.140625" style="516" customWidth="1"/>
    <col min="13069" max="13069" width="22.28515625" style="516" bestFit="1" customWidth="1"/>
    <col min="13070" max="13070" width="20" style="516" customWidth="1"/>
    <col min="13071" max="13071" width="16.140625" style="516" customWidth="1"/>
    <col min="13072" max="13074" width="27.140625" style="516" bestFit="1" customWidth="1"/>
    <col min="13075" max="13075" width="17.7109375" style="516" bestFit="1" customWidth="1"/>
    <col min="13076" max="13076" width="14" style="516" bestFit="1" customWidth="1"/>
    <col min="13077" max="13077" width="17.42578125" style="516" bestFit="1" customWidth="1"/>
    <col min="13078" max="13078" width="14.28515625" style="516" bestFit="1" customWidth="1"/>
    <col min="13079" max="13079" width="17.42578125" style="516" bestFit="1" customWidth="1"/>
    <col min="13080" max="13080" width="14.28515625" style="516" bestFit="1" customWidth="1"/>
    <col min="13081" max="13081" width="17.42578125" style="516" bestFit="1" customWidth="1"/>
    <col min="13082" max="13082" width="14.28515625" style="516" bestFit="1" customWidth="1"/>
    <col min="13083" max="13083" width="17.7109375" style="516" bestFit="1" customWidth="1"/>
    <col min="13084" max="13084" width="14.5703125" style="516" bestFit="1" customWidth="1"/>
    <col min="13085" max="13085" width="17.42578125" style="516" bestFit="1" customWidth="1"/>
    <col min="13086" max="13086" width="14.28515625" style="516" bestFit="1" customWidth="1"/>
    <col min="13087" max="13087" width="17.42578125" style="516" bestFit="1" customWidth="1"/>
    <col min="13088" max="13088" width="14.28515625" style="516" bestFit="1" customWidth="1"/>
    <col min="13089" max="13089" width="15.42578125" style="516" bestFit="1" customWidth="1"/>
    <col min="13090" max="13090" width="12.42578125" style="516" bestFit="1" customWidth="1"/>
    <col min="13091" max="13091" width="15.140625" style="516" bestFit="1" customWidth="1"/>
    <col min="13092" max="13092" width="12.140625" style="516" bestFit="1" customWidth="1"/>
    <col min="13093" max="13093" width="14.42578125" style="516" bestFit="1" customWidth="1"/>
    <col min="13094" max="13312" width="11.42578125" style="516"/>
    <col min="13313" max="13313" width="2.28515625" style="516" customWidth="1"/>
    <col min="13314" max="13314" width="28.140625" style="516" customWidth="1"/>
    <col min="13315" max="13315" width="26.28515625" style="516" bestFit="1" customWidth="1"/>
    <col min="13316" max="13316" width="20" style="516" customWidth="1"/>
    <col min="13317" max="13317" width="17.85546875" style="516" customWidth="1"/>
    <col min="13318" max="13318" width="20" style="516" customWidth="1"/>
    <col min="13319" max="13319" width="21.5703125" style="516" customWidth="1"/>
    <col min="13320" max="13322" width="16.140625" style="516" customWidth="1"/>
    <col min="13323" max="13323" width="18.5703125" style="516" customWidth="1"/>
    <col min="13324" max="13324" width="16.140625" style="516" customWidth="1"/>
    <col min="13325" max="13325" width="22.28515625" style="516" bestFit="1" customWidth="1"/>
    <col min="13326" max="13326" width="20" style="516" customWidth="1"/>
    <col min="13327" max="13327" width="16.140625" style="516" customWidth="1"/>
    <col min="13328" max="13330" width="27.140625" style="516" bestFit="1" customWidth="1"/>
    <col min="13331" max="13331" width="17.7109375" style="516" bestFit="1" customWidth="1"/>
    <col min="13332" max="13332" width="14" style="516" bestFit="1" customWidth="1"/>
    <col min="13333" max="13333" width="17.42578125" style="516" bestFit="1" customWidth="1"/>
    <col min="13334" max="13334" width="14.28515625" style="516" bestFit="1" customWidth="1"/>
    <col min="13335" max="13335" width="17.42578125" style="516" bestFit="1" customWidth="1"/>
    <col min="13336" max="13336" width="14.28515625" style="516" bestFit="1" customWidth="1"/>
    <col min="13337" max="13337" width="17.42578125" style="516" bestFit="1" customWidth="1"/>
    <col min="13338" max="13338" width="14.28515625" style="516" bestFit="1" customWidth="1"/>
    <col min="13339" max="13339" width="17.7109375" style="516" bestFit="1" customWidth="1"/>
    <col min="13340" max="13340" width="14.5703125" style="516" bestFit="1" customWidth="1"/>
    <col min="13341" max="13341" width="17.42578125" style="516" bestFit="1" customWidth="1"/>
    <col min="13342" max="13342" width="14.28515625" style="516" bestFit="1" customWidth="1"/>
    <col min="13343" max="13343" width="17.42578125" style="516" bestFit="1" customWidth="1"/>
    <col min="13344" max="13344" width="14.28515625" style="516" bestFit="1" customWidth="1"/>
    <col min="13345" max="13345" width="15.42578125" style="516" bestFit="1" customWidth="1"/>
    <col min="13346" max="13346" width="12.42578125" style="516" bestFit="1" customWidth="1"/>
    <col min="13347" max="13347" width="15.140625" style="516" bestFit="1" customWidth="1"/>
    <col min="13348" max="13348" width="12.140625" style="516" bestFit="1" customWidth="1"/>
    <col min="13349" max="13349" width="14.42578125" style="516" bestFit="1" customWidth="1"/>
    <col min="13350" max="13568" width="11.42578125" style="516"/>
    <col min="13569" max="13569" width="2.28515625" style="516" customWidth="1"/>
    <col min="13570" max="13570" width="28.140625" style="516" customWidth="1"/>
    <col min="13571" max="13571" width="26.28515625" style="516" bestFit="1" customWidth="1"/>
    <col min="13572" max="13572" width="20" style="516" customWidth="1"/>
    <col min="13573" max="13573" width="17.85546875" style="516" customWidth="1"/>
    <col min="13574" max="13574" width="20" style="516" customWidth="1"/>
    <col min="13575" max="13575" width="21.5703125" style="516" customWidth="1"/>
    <col min="13576" max="13578" width="16.140625" style="516" customWidth="1"/>
    <col min="13579" max="13579" width="18.5703125" style="516" customWidth="1"/>
    <col min="13580" max="13580" width="16.140625" style="516" customWidth="1"/>
    <col min="13581" max="13581" width="22.28515625" style="516" bestFit="1" customWidth="1"/>
    <col min="13582" max="13582" width="20" style="516" customWidth="1"/>
    <col min="13583" max="13583" width="16.140625" style="516" customWidth="1"/>
    <col min="13584" max="13586" width="27.140625" style="516" bestFit="1" customWidth="1"/>
    <col min="13587" max="13587" width="17.7109375" style="516" bestFit="1" customWidth="1"/>
    <col min="13588" max="13588" width="14" style="516" bestFit="1" customWidth="1"/>
    <col min="13589" max="13589" width="17.42578125" style="516" bestFit="1" customWidth="1"/>
    <col min="13590" max="13590" width="14.28515625" style="516" bestFit="1" customWidth="1"/>
    <col min="13591" max="13591" width="17.42578125" style="516" bestFit="1" customWidth="1"/>
    <col min="13592" max="13592" width="14.28515625" style="516" bestFit="1" customWidth="1"/>
    <col min="13593" max="13593" width="17.42578125" style="516" bestFit="1" customWidth="1"/>
    <col min="13594" max="13594" width="14.28515625" style="516" bestFit="1" customWidth="1"/>
    <col min="13595" max="13595" width="17.7109375" style="516" bestFit="1" customWidth="1"/>
    <col min="13596" max="13596" width="14.5703125" style="516" bestFit="1" customWidth="1"/>
    <col min="13597" max="13597" width="17.42578125" style="516" bestFit="1" customWidth="1"/>
    <col min="13598" max="13598" width="14.28515625" style="516" bestFit="1" customWidth="1"/>
    <col min="13599" max="13599" width="17.42578125" style="516" bestFit="1" customWidth="1"/>
    <col min="13600" max="13600" width="14.28515625" style="516" bestFit="1" customWidth="1"/>
    <col min="13601" max="13601" width="15.42578125" style="516" bestFit="1" customWidth="1"/>
    <col min="13602" max="13602" width="12.42578125" style="516" bestFit="1" customWidth="1"/>
    <col min="13603" max="13603" width="15.140625" style="516" bestFit="1" customWidth="1"/>
    <col min="13604" max="13604" width="12.140625" style="516" bestFit="1" customWidth="1"/>
    <col min="13605" max="13605" width="14.42578125" style="516" bestFit="1" customWidth="1"/>
    <col min="13606" max="13824" width="11.42578125" style="516"/>
    <col min="13825" max="13825" width="2.28515625" style="516" customWidth="1"/>
    <col min="13826" max="13826" width="28.140625" style="516" customWidth="1"/>
    <col min="13827" max="13827" width="26.28515625" style="516" bestFit="1" customWidth="1"/>
    <col min="13828" max="13828" width="20" style="516" customWidth="1"/>
    <col min="13829" max="13829" width="17.85546875" style="516" customWidth="1"/>
    <col min="13830" max="13830" width="20" style="516" customWidth="1"/>
    <col min="13831" max="13831" width="21.5703125" style="516" customWidth="1"/>
    <col min="13832" max="13834" width="16.140625" style="516" customWidth="1"/>
    <col min="13835" max="13835" width="18.5703125" style="516" customWidth="1"/>
    <col min="13836" max="13836" width="16.140625" style="516" customWidth="1"/>
    <col min="13837" max="13837" width="22.28515625" style="516" bestFit="1" customWidth="1"/>
    <col min="13838" max="13838" width="20" style="516" customWidth="1"/>
    <col min="13839" max="13839" width="16.140625" style="516" customWidth="1"/>
    <col min="13840" max="13842" width="27.140625" style="516" bestFit="1" customWidth="1"/>
    <col min="13843" max="13843" width="17.7109375" style="516" bestFit="1" customWidth="1"/>
    <col min="13844" max="13844" width="14" style="516" bestFit="1" customWidth="1"/>
    <col min="13845" max="13845" width="17.42578125" style="516" bestFit="1" customWidth="1"/>
    <col min="13846" max="13846" width="14.28515625" style="516" bestFit="1" customWidth="1"/>
    <col min="13847" max="13847" width="17.42578125" style="516" bestFit="1" customWidth="1"/>
    <col min="13848" max="13848" width="14.28515625" style="516" bestFit="1" customWidth="1"/>
    <col min="13849" max="13849" width="17.42578125" style="516" bestFit="1" customWidth="1"/>
    <col min="13850" max="13850" width="14.28515625" style="516" bestFit="1" customWidth="1"/>
    <col min="13851" max="13851" width="17.7109375" style="516" bestFit="1" customWidth="1"/>
    <col min="13852" max="13852" width="14.5703125" style="516" bestFit="1" customWidth="1"/>
    <col min="13853" max="13853" width="17.42578125" style="516" bestFit="1" customWidth="1"/>
    <col min="13854" max="13854" width="14.28515625" style="516" bestFit="1" customWidth="1"/>
    <col min="13855" max="13855" width="17.42578125" style="516" bestFit="1" customWidth="1"/>
    <col min="13856" max="13856" width="14.28515625" style="516" bestFit="1" customWidth="1"/>
    <col min="13857" max="13857" width="15.42578125" style="516" bestFit="1" customWidth="1"/>
    <col min="13858" max="13858" width="12.42578125" style="516" bestFit="1" customWidth="1"/>
    <col min="13859" max="13859" width="15.140625" style="516" bestFit="1" customWidth="1"/>
    <col min="13860" max="13860" width="12.140625" style="516" bestFit="1" customWidth="1"/>
    <col min="13861" max="13861" width="14.42578125" style="516" bestFit="1" customWidth="1"/>
    <col min="13862" max="14080" width="11.42578125" style="516"/>
    <col min="14081" max="14081" width="2.28515625" style="516" customWidth="1"/>
    <col min="14082" max="14082" width="28.140625" style="516" customWidth="1"/>
    <col min="14083" max="14083" width="26.28515625" style="516" bestFit="1" customWidth="1"/>
    <col min="14084" max="14084" width="20" style="516" customWidth="1"/>
    <col min="14085" max="14085" width="17.85546875" style="516" customWidth="1"/>
    <col min="14086" max="14086" width="20" style="516" customWidth="1"/>
    <col min="14087" max="14087" width="21.5703125" style="516" customWidth="1"/>
    <col min="14088" max="14090" width="16.140625" style="516" customWidth="1"/>
    <col min="14091" max="14091" width="18.5703125" style="516" customWidth="1"/>
    <col min="14092" max="14092" width="16.140625" style="516" customWidth="1"/>
    <col min="14093" max="14093" width="22.28515625" style="516" bestFit="1" customWidth="1"/>
    <col min="14094" max="14094" width="20" style="516" customWidth="1"/>
    <col min="14095" max="14095" width="16.140625" style="516" customWidth="1"/>
    <col min="14096" max="14098" width="27.140625" style="516" bestFit="1" customWidth="1"/>
    <col min="14099" max="14099" width="17.7109375" style="516" bestFit="1" customWidth="1"/>
    <col min="14100" max="14100" width="14" style="516" bestFit="1" customWidth="1"/>
    <col min="14101" max="14101" width="17.42578125" style="516" bestFit="1" customWidth="1"/>
    <col min="14102" max="14102" width="14.28515625" style="516" bestFit="1" customWidth="1"/>
    <col min="14103" max="14103" width="17.42578125" style="516" bestFit="1" customWidth="1"/>
    <col min="14104" max="14104" width="14.28515625" style="516" bestFit="1" customWidth="1"/>
    <col min="14105" max="14105" width="17.42578125" style="516" bestFit="1" customWidth="1"/>
    <col min="14106" max="14106" width="14.28515625" style="516" bestFit="1" customWidth="1"/>
    <col min="14107" max="14107" width="17.7109375" style="516" bestFit="1" customWidth="1"/>
    <col min="14108" max="14108" width="14.5703125" style="516" bestFit="1" customWidth="1"/>
    <col min="14109" max="14109" width="17.42578125" style="516" bestFit="1" customWidth="1"/>
    <col min="14110" max="14110" width="14.28515625" style="516" bestFit="1" customWidth="1"/>
    <col min="14111" max="14111" width="17.42578125" style="516" bestFit="1" customWidth="1"/>
    <col min="14112" max="14112" width="14.28515625" style="516" bestFit="1" customWidth="1"/>
    <col min="14113" max="14113" width="15.42578125" style="516" bestFit="1" customWidth="1"/>
    <col min="14114" max="14114" width="12.42578125" style="516" bestFit="1" customWidth="1"/>
    <col min="14115" max="14115" width="15.140625" style="516" bestFit="1" customWidth="1"/>
    <col min="14116" max="14116" width="12.140625" style="516" bestFit="1" customWidth="1"/>
    <col min="14117" max="14117" width="14.42578125" style="516" bestFit="1" customWidth="1"/>
    <col min="14118" max="14336" width="11.42578125" style="516"/>
    <col min="14337" max="14337" width="2.28515625" style="516" customWidth="1"/>
    <col min="14338" max="14338" width="28.140625" style="516" customWidth="1"/>
    <col min="14339" max="14339" width="26.28515625" style="516" bestFit="1" customWidth="1"/>
    <col min="14340" max="14340" width="20" style="516" customWidth="1"/>
    <col min="14341" max="14341" width="17.85546875" style="516" customWidth="1"/>
    <col min="14342" max="14342" width="20" style="516" customWidth="1"/>
    <col min="14343" max="14343" width="21.5703125" style="516" customWidth="1"/>
    <col min="14344" max="14346" width="16.140625" style="516" customWidth="1"/>
    <col min="14347" max="14347" width="18.5703125" style="516" customWidth="1"/>
    <col min="14348" max="14348" width="16.140625" style="516" customWidth="1"/>
    <col min="14349" max="14349" width="22.28515625" style="516" bestFit="1" customWidth="1"/>
    <col min="14350" max="14350" width="20" style="516" customWidth="1"/>
    <col min="14351" max="14351" width="16.140625" style="516" customWidth="1"/>
    <col min="14352" max="14354" width="27.140625" style="516" bestFit="1" customWidth="1"/>
    <col min="14355" max="14355" width="17.7109375" style="516" bestFit="1" customWidth="1"/>
    <col min="14356" max="14356" width="14" style="516" bestFit="1" customWidth="1"/>
    <col min="14357" max="14357" width="17.42578125" style="516" bestFit="1" customWidth="1"/>
    <col min="14358" max="14358" width="14.28515625" style="516" bestFit="1" customWidth="1"/>
    <col min="14359" max="14359" width="17.42578125" style="516" bestFit="1" customWidth="1"/>
    <col min="14360" max="14360" width="14.28515625" style="516" bestFit="1" customWidth="1"/>
    <col min="14361" max="14361" width="17.42578125" style="516" bestFit="1" customWidth="1"/>
    <col min="14362" max="14362" width="14.28515625" style="516" bestFit="1" customWidth="1"/>
    <col min="14363" max="14363" width="17.7109375" style="516" bestFit="1" customWidth="1"/>
    <col min="14364" max="14364" width="14.5703125" style="516" bestFit="1" customWidth="1"/>
    <col min="14365" max="14365" width="17.42578125" style="516" bestFit="1" customWidth="1"/>
    <col min="14366" max="14366" width="14.28515625" style="516" bestFit="1" customWidth="1"/>
    <col min="14367" max="14367" width="17.42578125" style="516" bestFit="1" customWidth="1"/>
    <col min="14368" max="14368" width="14.28515625" style="516" bestFit="1" customWidth="1"/>
    <col min="14369" max="14369" width="15.42578125" style="516" bestFit="1" customWidth="1"/>
    <col min="14370" max="14370" width="12.42578125" style="516" bestFit="1" customWidth="1"/>
    <col min="14371" max="14371" width="15.140625" style="516" bestFit="1" customWidth="1"/>
    <col min="14372" max="14372" width="12.140625" style="516" bestFit="1" customWidth="1"/>
    <col min="14373" max="14373" width="14.42578125" style="516" bestFit="1" customWidth="1"/>
    <col min="14374" max="14592" width="11.42578125" style="516"/>
    <col min="14593" max="14593" width="2.28515625" style="516" customWidth="1"/>
    <col min="14594" max="14594" width="28.140625" style="516" customWidth="1"/>
    <col min="14595" max="14595" width="26.28515625" style="516" bestFit="1" customWidth="1"/>
    <col min="14596" max="14596" width="20" style="516" customWidth="1"/>
    <col min="14597" max="14597" width="17.85546875" style="516" customWidth="1"/>
    <col min="14598" max="14598" width="20" style="516" customWidth="1"/>
    <col min="14599" max="14599" width="21.5703125" style="516" customWidth="1"/>
    <col min="14600" max="14602" width="16.140625" style="516" customWidth="1"/>
    <col min="14603" max="14603" width="18.5703125" style="516" customWidth="1"/>
    <col min="14604" max="14604" width="16.140625" style="516" customWidth="1"/>
    <col min="14605" max="14605" width="22.28515625" style="516" bestFit="1" customWidth="1"/>
    <col min="14606" max="14606" width="20" style="516" customWidth="1"/>
    <col min="14607" max="14607" width="16.140625" style="516" customWidth="1"/>
    <col min="14608" max="14610" width="27.140625" style="516" bestFit="1" customWidth="1"/>
    <col min="14611" max="14611" width="17.7109375" style="516" bestFit="1" customWidth="1"/>
    <col min="14612" max="14612" width="14" style="516" bestFit="1" customWidth="1"/>
    <col min="14613" max="14613" width="17.42578125" style="516" bestFit="1" customWidth="1"/>
    <col min="14614" max="14614" width="14.28515625" style="516" bestFit="1" customWidth="1"/>
    <col min="14615" max="14615" width="17.42578125" style="516" bestFit="1" customWidth="1"/>
    <col min="14616" max="14616" width="14.28515625" style="516" bestFit="1" customWidth="1"/>
    <col min="14617" max="14617" width="17.42578125" style="516" bestFit="1" customWidth="1"/>
    <col min="14618" max="14618" width="14.28515625" style="516" bestFit="1" customWidth="1"/>
    <col min="14619" max="14619" width="17.7109375" style="516" bestFit="1" customWidth="1"/>
    <col min="14620" max="14620" width="14.5703125" style="516" bestFit="1" customWidth="1"/>
    <col min="14621" max="14621" width="17.42578125" style="516" bestFit="1" customWidth="1"/>
    <col min="14622" max="14622" width="14.28515625" style="516" bestFit="1" customWidth="1"/>
    <col min="14623" max="14623" width="17.42578125" style="516" bestFit="1" customWidth="1"/>
    <col min="14624" max="14624" width="14.28515625" style="516" bestFit="1" customWidth="1"/>
    <col min="14625" max="14625" width="15.42578125" style="516" bestFit="1" customWidth="1"/>
    <col min="14626" max="14626" width="12.42578125" style="516" bestFit="1" customWidth="1"/>
    <col min="14627" max="14627" width="15.140625" style="516" bestFit="1" customWidth="1"/>
    <col min="14628" max="14628" width="12.140625" style="516" bestFit="1" customWidth="1"/>
    <col min="14629" max="14629" width="14.42578125" style="516" bestFit="1" customWidth="1"/>
    <col min="14630" max="14848" width="11.42578125" style="516"/>
    <col min="14849" max="14849" width="2.28515625" style="516" customWidth="1"/>
    <col min="14850" max="14850" width="28.140625" style="516" customWidth="1"/>
    <col min="14851" max="14851" width="26.28515625" style="516" bestFit="1" customWidth="1"/>
    <col min="14852" max="14852" width="20" style="516" customWidth="1"/>
    <col min="14853" max="14853" width="17.85546875" style="516" customWidth="1"/>
    <col min="14854" max="14854" width="20" style="516" customWidth="1"/>
    <col min="14855" max="14855" width="21.5703125" style="516" customWidth="1"/>
    <col min="14856" max="14858" width="16.140625" style="516" customWidth="1"/>
    <col min="14859" max="14859" width="18.5703125" style="516" customWidth="1"/>
    <col min="14860" max="14860" width="16.140625" style="516" customWidth="1"/>
    <col min="14861" max="14861" width="22.28515625" style="516" bestFit="1" customWidth="1"/>
    <col min="14862" max="14862" width="20" style="516" customWidth="1"/>
    <col min="14863" max="14863" width="16.140625" style="516" customWidth="1"/>
    <col min="14864" max="14866" width="27.140625" style="516" bestFit="1" customWidth="1"/>
    <col min="14867" max="14867" width="17.7109375" style="516" bestFit="1" customWidth="1"/>
    <col min="14868" max="14868" width="14" style="516" bestFit="1" customWidth="1"/>
    <col min="14869" max="14869" width="17.42578125" style="516" bestFit="1" customWidth="1"/>
    <col min="14870" max="14870" width="14.28515625" style="516" bestFit="1" customWidth="1"/>
    <col min="14871" max="14871" width="17.42578125" style="516" bestFit="1" customWidth="1"/>
    <col min="14872" max="14872" width="14.28515625" style="516" bestFit="1" customWidth="1"/>
    <col min="14873" max="14873" width="17.42578125" style="516" bestFit="1" customWidth="1"/>
    <col min="14874" max="14874" width="14.28515625" style="516" bestFit="1" customWidth="1"/>
    <col min="14875" max="14875" width="17.7109375" style="516" bestFit="1" customWidth="1"/>
    <col min="14876" max="14876" width="14.5703125" style="516" bestFit="1" customWidth="1"/>
    <col min="14877" max="14877" width="17.42578125" style="516" bestFit="1" customWidth="1"/>
    <col min="14878" max="14878" width="14.28515625" style="516" bestFit="1" customWidth="1"/>
    <col min="14879" max="14879" width="17.42578125" style="516" bestFit="1" customWidth="1"/>
    <col min="14880" max="14880" width="14.28515625" style="516" bestFit="1" customWidth="1"/>
    <col min="14881" max="14881" width="15.42578125" style="516" bestFit="1" customWidth="1"/>
    <col min="14882" max="14882" width="12.42578125" style="516" bestFit="1" customWidth="1"/>
    <col min="14883" max="14883" width="15.140625" style="516" bestFit="1" customWidth="1"/>
    <col min="14884" max="14884" width="12.140625" style="516" bestFit="1" customWidth="1"/>
    <col min="14885" max="14885" width="14.42578125" style="516" bestFit="1" customWidth="1"/>
    <col min="14886" max="15104" width="11.42578125" style="516"/>
    <col min="15105" max="15105" width="2.28515625" style="516" customWidth="1"/>
    <col min="15106" max="15106" width="28.140625" style="516" customWidth="1"/>
    <col min="15107" max="15107" width="26.28515625" style="516" bestFit="1" customWidth="1"/>
    <col min="15108" max="15108" width="20" style="516" customWidth="1"/>
    <col min="15109" max="15109" width="17.85546875" style="516" customWidth="1"/>
    <col min="15110" max="15110" width="20" style="516" customWidth="1"/>
    <col min="15111" max="15111" width="21.5703125" style="516" customWidth="1"/>
    <col min="15112" max="15114" width="16.140625" style="516" customWidth="1"/>
    <col min="15115" max="15115" width="18.5703125" style="516" customWidth="1"/>
    <col min="15116" max="15116" width="16.140625" style="516" customWidth="1"/>
    <col min="15117" max="15117" width="22.28515625" style="516" bestFit="1" customWidth="1"/>
    <col min="15118" max="15118" width="20" style="516" customWidth="1"/>
    <col min="15119" max="15119" width="16.140625" style="516" customWidth="1"/>
    <col min="15120" max="15122" width="27.140625" style="516" bestFit="1" customWidth="1"/>
    <col min="15123" max="15123" width="17.7109375" style="516" bestFit="1" customWidth="1"/>
    <col min="15124" max="15124" width="14" style="516" bestFit="1" customWidth="1"/>
    <col min="15125" max="15125" width="17.42578125" style="516" bestFit="1" customWidth="1"/>
    <col min="15126" max="15126" width="14.28515625" style="516" bestFit="1" customWidth="1"/>
    <col min="15127" max="15127" width="17.42578125" style="516" bestFit="1" customWidth="1"/>
    <col min="15128" max="15128" width="14.28515625" style="516" bestFit="1" customWidth="1"/>
    <col min="15129" max="15129" width="17.42578125" style="516" bestFit="1" customWidth="1"/>
    <col min="15130" max="15130" width="14.28515625" style="516" bestFit="1" customWidth="1"/>
    <col min="15131" max="15131" width="17.7109375" style="516" bestFit="1" customWidth="1"/>
    <col min="15132" max="15132" width="14.5703125" style="516" bestFit="1" customWidth="1"/>
    <col min="15133" max="15133" width="17.42578125" style="516" bestFit="1" customWidth="1"/>
    <col min="15134" max="15134" width="14.28515625" style="516" bestFit="1" customWidth="1"/>
    <col min="15135" max="15135" width="17.42578125" style="516" bestFit="1" customWidth="1"/>
    <col min="15136" max="15136" width="14.28515625" style="516" bestFit="1" customWidth="1"/>
    <col min="15137" max="15137" width="15.42578125" style="516" bestFit="1" customWidth="1"/>
    <col min="15138" max="15138" width="12.42578125" style="516" bestFit="1" customWidth="1"/>
    <col min="15139" max="15139" width="15.140625" style="516" bestFit="1" customWidth="1"/>
    <col min="15140" max="15140" width="12.140625" style="516" bestFit="1" customWidth="1"/>
    <col min="15141" max="15141" width="14.42578125" style="516" bestFit="1" customWidth="1"/>
    <col min="15142" max="15360" width="11.42578125" style="516"/>
    <col min="15361" max="15361" width="2.28515625" style="516" customWidth="1"/>
    <col min="15362" max="15362" width="28.140625" style="516" customWidth="1"/>
    <col min="15363" max="15363" width="26.28515625" style="516" bestFit="1" customWidth="1"/>
    <col min="15364" max="15364" width="20" style="516" customWidth="1"/>
    <col min="15365" max="15365" width="17.85546875" style="516" customWidth="1"/>
    <col min="15366" max="15366" width="20" style="516" customWidth="1"/>
    <col min="15367" max="15367" width="21.5703125" style="516" customWidth="1"/>
    <col min="15368" max="15370" width="16.140625" style="516" customWidth="1"/>
    <col min="15371" max="15371" width="18.5703125" style="516" customWidth="1"/>
    <col min="15372" max="15372" width="16.140625" style="516" customWidth="1"/>
    <col min="15373" max="15373" width="22.28515625" style="516" bestFit="1" customWidth="1"/>
    <col min="15374" max="15374" width="20" style="516" customWidth="1"/>
    <col min="15375" max="15375" width="16.140625" style="516" customWidth="1"/>
    <col min="15376" max="15378" width="27.140625" style="516" bestFit="1" customWidth="1"/>
    <col min="15379" max="15379" width="17.7109375" style="516" bestFit="1" customWidth="1"/>
    <col min="15380" max="15380" width="14" style="516" bestFit="1" customWidth="1"/>
    <col min="15381" max="15381" width="17.42578125" style="516" bestFit="1" customWidth="1"/>
    <col min="15382" max="15382" width="14.28515625" style="516" bestFit="1" customWidth="1"/>
    <col min="15383" max="15383" width="17.42578125" style="516" bestFit="1" customWidth="1"/>
    <col min="15384" max="15384" width="14.28515625" style="516" bestFit="1" customWidth="1"/>
    <col min="15385" max="15385" width="17.42578125" style="516" bestFit="1" customWidth="1"/>
    <col min="15386" max="15386" width="14.28515625" style="516" bestFit="1" customWidth="1"/>
    <col min="15387" max="15387" width="17.7109375" style="516" bestFit="1" customWidth="1"/>
    <col min="15388" max="15388" width="14.5703125" style="516" bestFit="1" customWidth="1"/>
    <col min="15389" max="15389" width="17.42578125" style="516" bestFit="1" customWidth="1"/>
    <col min="15390" max="15390" width="14.28515625" style="516" bestFit="1" customWidth="1"/>
    <col min="15391" max="15391" width="17.42578125" style="516" bestFit="1" customWidth="1"/>
    <col min="15392" max="15392" width="14.28515625" style="516" bestFit="1" customWidth="1"/>
    <col min="15393" max="15393" width="15.42578125" style="516" bestFit="1" customWidth="1"/>
    <col min="15394" max="15394" width="12.42578125" style="516" bestFit="1" customWidth="1"/>
    <col min="15395" max="15395" width="15.140625" style="516" bestFit="1" customWidth="1"/>
    <col min="15396" max="15396" width="12.140625" style="516" bestFit="1" customWidth="1"/>
    <col min="15397" max="15397" width="14.42578125" style="516" bestFit="1" customWidth="1"/>
    <col min="15398" max="15616" width="11.42578125" style="516"/>
    <col min="15617" max="15617" width="2.28515625" style="516" customWidth="1"/>
    <col min="15618" max="15618" width="28.140625" style="516" customWidth="1"/>
    <col min="15619" max="15619" width="26.28515625" style="516" bestFit="1" customWidth="1"/>
    <col min="15620" max="15620" width="20" style="516" customWidth="1"/>
    <col min="15621" max="15621" width="17.85546875" style="516" customWidth="1"/>
    <col min="15622" max="15622" width="20" style="516" customWidth="1"/>
    <col min="15623" max="15623" width="21.5703125" style="516" customWidth="1"/>
    <col min="15624" max="15626" width="16.140625" style="516" customWidth="1"/>
    <col min="15627" max="15627" width="18.5703125" style="516" customWidth="1"/>
    <col min="15628" max="15628" width="16.140625" style="516" customWidth="1"/>
    <col min="15629" max="15629" width="22.28515625" style="516" bestFit="1" customWidth="1"/>
    <col min="15630" max="15630" width="20" style="516" customWidth="1"/>
    <col min="15631" max="15631" width="16.140625" style="516" customWidth="1"/>
    <col min="15632" max="15634" width="27.140625" style="516" bestFit="1" customWidth="1"/>
    <col min="15635" max="15635" width="17.7109375" style="516" bestFit="1" customWidth="1"/>
    <col min="15636" max="15636" width="14" style="516" bestFit="1" customWidth="1"/>
    <col min="15637" max="15637" width="17.42578125" style="516" bestFit="1" customWidth="1"/>
    <col min="15638" max="15638" width="14.28515625" style="516" bestFit="1" customWidth="1"/>
    <col min="15639" max="15639" width="17.42578125" style="516" bestFit="1" customWidth="1"/>
    <col min="15640" max="15640" width="14.28515625" style="516" bestFit="1" customWidth="1"/>
    <col min="15641" max="15641" width="17.42578125" style="516" bestFit="1" customWidth="1"/>
    <col min="15642" max="15642" width="14.28515625" style="516" bestFit="1" customWidth="1"/>
    <col min="15643" max="15643" width="17.7109375" style="516" bestFit="1" customWidth="1"/>
    <col min="15644" max="15644" width="14.5703125" style="516" bestFit="1" customWidth="1"/>
    <col min="15645" max="15645" width="17.42578125" style="516" bestFit="1" customWidth="1"/>
    <col min="15646" max="15646" width="14.28515625" style="516" bestFit="1" customWidth="1"/>
    <col min="15647" max="15647" width="17.42578125" style="516" bestFit="1" customWidth="1"/>
    <col min="15648" max="15648" width="14.28515625" style="516" bestFit="1" customWidth="1"/>
    <col min="15649" max="15649" width="15.42578125" style="516" bestFit="1" customWidth="1"/>
    <col min="15650" max="15650" width="12.42578125" style="516" bestFit="1" customWidth="1"/>
    <col min="15651" max="15651" width="15.140625" style="516" bestFit="1" customWidth="1"/>
    <col min="15652" max="15652" width="12.140625" style="516" bestFit="1" customWidth="1"/>
    <col min="15653" max="15653" width="14.42578125" style="516" bestFit="1" customWidth="1"/>
    <col min="15654" max="15872" width="11.42578125" style="516"/>
    <col min="15873" max="15873" width="2.28515625" style="516" customWidth="1"/>
    <col min="15874" max="15874" width="28.140625" style="516" customWidth="1"/>
    <col min="15875" max="15875" width="26.28515625" style="516" bestFit="1" customWidth="1"/>
    <col min="15876" max="15876" width="20" style="516" customWidth="1"/>
    <col min="15877" max="15877" width="17.85546875" style="516" customWidth="1"/>
    <col min="15878" max="15878" width="20" style="516" customWidth="1"/>
    <col min="15879" max="15879" width="21.5703125" style="516" customWidth="1"/>
    <col min="15880" max="15882" width="16.140625" style="516" customWidth="1"/>
    <col min="15883" max="15883" width="18.5703125" style="516" customWidth="1"/>
    <col min="15884" max="15884" width="16.140625" style="516" customWidth="1"/>
    <col min="15885" max="15885" width="22.28515625" style="516" bestFit="1" customWidth="1"/>
    <col min="15886" max="15886" width="20" style="516" customWidth="1"/>
    <col min="15887" max="15887" width="16.140625" style="516" customWidth="1"/>
    <col min="15888" max="15890" width="27.140625" style="516" bestFit="1" customWidth="1"/>
    <col min="15891" max="15891" width="17.7109375" style="516" bestFit="1" customWidth="1"/>
    <col min="15892" max="15892" width="14" style="516" bestFit="1" customWidth="1"/>
    <col min="15893" max="15893" width="17.42578125" style="516" bestFit="1" customWidth="1"/>
    <col min="15894" max="15894" width="14.28515625" style="516" bestFit="1" customWidth="1"/>
    <col min="15895" max="15895" width="17.42578125" style="516" bestFit="1" customWidth="1"/>
    <col min="15896" max="15896" width="14.28515625" style="516" bestFit="1" customWidth="1"/>
    <col min="15897" max="15897" width="17.42578125" style="516" bestFit="1" customWidth="1"/>
    <col min="15898" max="15898" width="14.28515625" style="516" bestFit="1" customWidth="1"/>
    <col min="15899" max="15899" width="17.7109375" style="516" bestFit="1" customWidth="1"/>
    <col min="15900" max="15900" width="14.5703125" style="516" bestFit="1" customWidth="1"/>
    <col min="15901" max="15901" width="17.42578125" style="516" bestFit="1" customWidth="1"/>
    <col min="15902" max="15902" width="14.28515625" style="516" bestFit="1" customWidth="1"/>
    <col min="15903" max="15903" width="17.42578125" style="516" bestFit="1" customWidth="1"/>
    <col min="15904" max="15904" width="14.28515625" style="516" bestFit="1" customWidth="1"/>
    <col min="15905" max="15905" width="15.42578125" style="516" bestFit="1" customWidth="1"/>
    <col min="15906" max="15906" width="12.42578125" style="516" bestFit="1" customWidth="1"/>
    <col min="15907" max="15907" width="15.140625" style="516" bestFit="1" customWidth="1"/>
    <col min="15908" max="15908" width="12.140625" style="516" bestFit="1" customWidth="1"/>
    <col min="15909" max="15909" width="14.42578125" style="516" bestFit="1" customWidth="1"/>
    <col min="15910" max="16128" width="11.42578125" style="516"/>
    <col min="16129" max="16129" width="2.28515625" style="516" customWidth="1"/>
    <col min="16130" max="16130" width="28.140625" style="516" customWidth="1"/>
    <col min="16131" max="16131" width="26.28515625" style="516" bestFit="1" customWidth="1"/>
    <col min="16132" max="16132" width="20" style="516" customWidth="1"/>
    <col min="16133" max="16133" width="17.85546875" style="516" customWidth="1"/>
    <col min="16134" max="16134" width="20" style="516" customWidth="1"/>
    <col min="16135" max="16135" width="21.5703125" style="516" customWidth="1"/>
    <col min="16136" max="16138" width="16.140625" style="516" customWidth="1"/>
    <col min="16139" max="16139" width="18.5703125" style="516" customWidth="1"/>
    <col min="16140" max="16140" width="16.140625" style="516" customWidth="1"/>
    <col min="16141" max="16141" width="22.28515625" style="516" bestFit="1" customWidth="1"/>
    <col min="16142" max="16142" width="20" style="516" customWidth="1"/>
    <col min="16143" max="16143" width="16.140625" style="516" customWidth="1"/>
    <col min="16144" max="16146" width="27.140625" style="516" bestFit="1" customWidth="1"/>
    <col min="16147" max="16147" width="17.7109375" style="516" bestFit="1" customWidth="1"/>
    <col min="16148" max="16148" width="14" style="516" bestFit="1" customWidth="1"/>
    <col min="16149" max="16149" width="17.42578125" style="516" bestFit="1" customWidth="1"/>
    <col min="16150" max="16150" width="14.28515625" style="516" bestFit="1" customWidth="1"/>
    <col min="16151" max="16151" width="17.42578125" style="516" bestFit="1" customWidth="1"/>
    <col min="16152" max="16152" width="14.28515625" style="516" bestFit="1" customWidth="1"/>
    <col min="16153" max="16153" width="17.42578125" style="516" bestFit="1" customWidth="1"/>
    <col min="16154" max="16154" width="14.28515625" style="516" bestFit="1" customWidth="1"/>
    <col min="16155" max="16155" width="17.7109375" style="516" bestFit="1" customWidth="1"/>
    <col min="16156" max="16156" width="14.5703125" style="516" bestFit="1" customWidth="1"/>
    <col min="16157" max="16157" width="17.42578125" style="516" bestFit="1" customWidth="1"/>
    <col min="16158" max="16158" width="14.28515625" style="516" bestFit="1" customWidth="1"/>
    <col min="16159" max="16159" width="17.42578125" style="516" bestFit="1" customWidth="1"/>
    <col min="16160" max="16160" width="14.28515625" style="516" bestFit="1" customWidth="1"/>
    <col min="16161" max="16161" width="15.42578125" style="516" bestFit="1" customWidth="1"/>
    <col min="16162" max="16162" width="12.42578125" style="516" bestFit="1" customWidth="1"/>
    <col min="16163" max="16163" width="15.140625" style="516" bestFit="1" customWidth="1"/>
    <col min="16164" max="16164" width="12.140625" style="516" bestFit="1" customWidth="1"/>
    <col min="16165" max="16165" width="14.42578125" style="516" bestFit="1" customWidth="1"/>
    <col min="16166" max="16384" width="11.42578125" style="516"/>
  </cols>
  <sheetData>
    <row r="1" spans="2:20" s="512" customFormat="1" ht="26.25" customHeight="1" x14ac:dyDescent="0.2">
      <c r="B1" s="822" t="s">
        <v>201</v>
      </c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Q1" s="513"/>
      <c r="R1" s="513"/>
      <c r="S1" s="513"/>
      <c r="T1" s="513"/>
    </row>
    <row r="2" spans="2:20" ht="13.5" thickBot="1" x14ac:dyDescent="0.25">
      <c r="B2" s="514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</row>
    <row r="3" spans="2:20" ht="13.5" thickTop="1" x14ac:dyDescent="0.2">
      <c r="B3" s="823" t="s">
        <v>32</v>
      </c>
      <c r="C3" s="823" t="s">
        <v>33</v>
      </c>
      <c r="D3" s="826" t="s">
        <v>34</v>
      </c>
      <c r="E3" s="827"/>
      <c r="F3" s="828"/>
      <c r="G3" s="829" t="s">
        <v>35</v>
      </c>
      <c r="H3" s="827"/>
      <c r="I3" s="830"/>
      <c r="J3" s="830"/>
      <c r="K3" s="830"/>
      <c r="L3" s="830"/>
      <c r="M3" s="830"/>
      <c r="N3" s="830"/>
      <c r="O3" s="831"/>
    </row>
    <row r="4" spans="2:20" ht="126" customHeight="1" thickBot="1" x14ac:dyDescent="0.25">
      <c r="B4" s="824"/>
      <c r="C4" s="824"/>
      <c r="D4" s="618" t="s">
        <v>36</v>
      </c>
      <c r="E4" s="771" t="s">
        <v>37</v>
      </c>
      <c r="F4" s="620" t="s">
        <v>38</v>
      </c>
      <c r="G4" s="621" t="s">
        <v>39</v>
      </c>
      <c r="H4" s="619" t="s">
        <v>40</v>
      </c>
      <c r="I4" s="619" t="s">
        <v>41</v>
      </c>
      <c r="J4" s="619" t="s">
        <v>42</v>
      </c>
      <c r="K4" s="619" t="s">
        <v>43</v>
      </c>
      <c r="L4" s="622" t="s">
        <v>143</v>
      </c>
      <c r="M4" s="622" t="s">
        <v>144</v>
      </c>
      <c r="N4" s="619" t="s">
        <v>44</v>
      </c>
      <c r="O4" s="623" t="s">
        <v>45</v>
      </c>
    </row>
    <row r="5" spans="2:20" ht="13.5" thickTop="1" x14ac:dyDescent="0.2">
      <c r="B5" s="832" t="s">
        <v>178</v>
      </c>
      <c r="C5" s="471" t="s">
        <v>48</v>
      </c>
      <c r="D5" s="517" t="s">
        <v>206</v>
      </c>
      <c r="E5" s="518" t="s">
        <v>206</v>
      </c>
      <c r="F5" s="519" t="s">
        <v>206</v>
      </c>
      <c r="G5" s="520">
        <v>0</v>
      </c>
      <c r="H5" s="518" t="s">
        <v>206</v>
      </c>
      <c r="I5" s="521">
        <v>0</v>
      </c>
      <c r="J5" s="521">
        <v>0</v>
      </c>
      <c r="K5" s="518" t="s">
        <v>206</v>
      </c>
      <c r="L5" s="521">
        <v>0</v>
      </c>
      <c r="M5" s="522" t="s">
        <v>206</v>
      </c>
      <c r="N5" s="521">
        <v>0</v>
      </c>
      <c r="O5" s="523">
        <v>0</v>
      </c>
    </row>
    <row r="6" spans="2:20" x14ac:dyDescent="0.2">
      <c r="B6" s="821"/>
      <c r="C6" s="471" t="s">
        <v>60</v>
      </c>
      <c r="D6" s="517" t="s">
        <v>206</v>
      </c>
      <c r="E6" s="530">
        <v>0</v>
      </c>
      <c r="F6" s="531" t="s">
        <v>206</v>
      </c>
      <c r="G6" s="532">
        <v>0</v>
      </c>
      <c r="H6" s="530">
        <v>0</v>
      </c>
      <c r="I6" s="533">
        <v>0</v>
      </c>
      <c r="J6" s="533">
        <v>0</v>
      </c>
      <c r="K6" s="530" t="s">
        <v>206</v>
      </c>
      <c r="L6" s="533">
        <v>0</v>
      </c>
      <c r="M6" s="534" t="s">
        <v>206</v>
      </c>
      <c r="N6" s="533">
        <v>0</v>
      </c>
      <c r="O6" s="529">
        <v>0</v>
      </c>
    </row>
    <row r="7" spans="2:20" x14ac:dyDescent="0.2">
      <c r="B7" s="815" t="s">
        <v>179</v>
      </c>
      <c r="C7" s="477" t="s">
        <v>50</v>
      </c>
      <c r="D7" s="536" t="s">
        <v>206</v>
      </c>
      <c r="E7" s="518" t="s">
        <v>206</v>
      </c>
      <c r="F7" s="519" t="s">
        <v>206</v>
      </c>
      <c r="G7" s="520">
        <v>0</v>
      </c>
      <c r="H7" s="518">
        <v>0</v>
      </c>
      <c r="I7" s="521">
        <v>0</v>
      </c>
      <c r="J7" s="521" t="s">
        <v>206</v>
      </c>
      <c r="K7" s="518" t="s">
        <v>206</v>
      </c>
      <c r="L7" s="521">
        <v>0</v>
      </c>
      <c r="M7" s="522" t="s">
        <v>206</v>
      </c>
      <c r="N7" s="521">
        <v>0</v>
      </c>
      <c r="O7" s="585" t="s">
        <v>206</v>
      </c>
    </row>
    <row r="8" spans="2:20" x14ac:dyDescent="0.2">
      <c r="B8" s="821"/>
      <c r="C8" s="477" t="s">
        <v>51</v>
      </c>
      <c r="D8" s="782" t="s">
        <v>206</v>
      </c>
      <c r="E8" s="524" t="s">
        <v>206</v>
      </c>
      <c r="F8" s="525" t="s">
        <v>206</v>
      </c>
      <c r="G8" s="526">
        <v>0</v>
      </c>
      <c r="H8" s="524" t="s">
        <v>206</v>
      </c>
      <c r="I8" s="527">
        <v>0</v>
      </c>
      <c r="J8" s="527">
        <v>0</v>
      </c>
      <c r="K8" s="524" t="s">
        <v>206</v>
      </c>
      <c r="L8" s="527">
        <v>0</v>
      </c>
      <c r="M8" s="528" t="s">
        <v>206</v>
      </c>
      <c r="N8" s="527">
        <v>0</v>
      </c>
      <c r="O8" s="529">
        <v>0</v>
      </c>
    </row>
    <row r="9" spans="2:20" x14ac:dyDescent="0.2">
      <c r="B9" s="821"/>
      <c r="C9" s="477" t="s">
        <v>48</v>
      </c>
      <c r="D9" s="537" t="s">
        <v>206</v>
      </c>
      <c r="E9" s="530" t="s">
        <v>206</v>
      </c>
      <c r="F9" s="531" t="s">
        <v>206</v>
      </c>
      <c r="G9" s="532">
        <v>0</v>
      </c>
      <c r="H9" s="530" t="s">
        <v>206</v>
      </c>
      <c r="I9" s="533">
        <v>0</v>
      </c>
      <c r="J9" s="533">
        <v>0</v>
      </c>
      <c r="K9" s="530" t="s">
        <v>206</v>
      </c>
      <c r="L9" s="533">
        <v>0</v>
      </c>
      <c r="M9" s="534" t="s">
        <v>206</v>
      </c>
      <c r="N9" s="533">
        <v>0</v>
      </c>
      <c r="O9" s="535">
        <v>0</v>
      </c>
    </row>
    <row r="10" spans="2:20" ht="13.5" customHeight="1" x14ac:dyDescent="0.2">
      <c r="B10" s="626" t="s">
        <v>53</v>
      </c>
      <c r="C10" s="477" t="s">
        <v>51</v>
      </c>
      <c r="D10" s="774" t="s">
        <v>206</v>
      </c>
      <c r="E10" s="538">
        <v>0</v>
      </c>
      <c r="F10" s="539" t="s">
        <v>206</v>
      </c>
      <c r="G10" s="540">
        <v>0</v>
      </c>
      <c r="H10" s="538">
        <v>0</v>
      </c>
      <c r="I10" s="541">
        <v>0</v>
      </c>
      <c r="J10" s="541">
        <v>0</v>
      </c>
      <c r="K10" s="538" t="s">
        <v>206</v>
      </c>
      <c r="L10" s="541">
        <v>0</v>
      </c>
      <c r="M10" s="542" t="s">
        <v>206</v>
      </c>
      <c r="N10" s="541">
        <v>0</v>
      </c>
      <c r="O10" s="543">
        <v>0</v>
      </c>
    </row>
    <row r="11" spans="2:20" x14ac:dyDescent="0.2">
      <c r="B11" s="626" t="s">
        <v>52</v>
      </c>
      <c r="C11" s="471" t="s">
        <v>48</v>
      </c>
      <c r="D11" s="575" t="s">
        <v>206</v>
      </c>
      <c r="E11" s="538" t="s">
        <v>206</v>
      </c>
      <c r="F11" s="539" t="s">
        <v>206</v>
      </c>
      <c r="G11" s="540">
        <v>0</v>
      </c>
      <c r="H11" s="538" t="s">
        <v>206</v>
      </c>
      <c r="I11" s="541">
        <v>0</v>
      </c>
      <c r="J11" s="541">
        <v>0</v>
      </c>
      <c r="K11" s="538" t="s">
        <v>206</v>
      </c>
      <c r="L11" s="541">
        <v>0</v>
      </c>
      <c r="M11" s="542" t="s">
        <v>206</v>
      </c>
      <c r="N11" s="541">
        <v>0</v>
      </c>
      <c r="O11" s="543" t="s">
        <v>206</v>
      </c>
    </row>
    <row r="12" spans="2:20" x14ac:dyDescent="0.2">
      <c r="B12" s="815" t="s">
        <v>180</v>
      </c>
      <c r="C12" s="471" t="s">
        <v>58</v>
      </c>
      <c r="D12" s="517">
        <f t="shared" ref="D12:D73" si="0">SUM(E12:F12)</f>
        <v>0</v>
      </c>
      <c r="E12" s="521">
        <v>0</v>
      </c>
      <c r="F12" s="544">
        <v>0</v>
      </c>
      <c r="G12" s="520">
        <v>10</v>
      </c>
      <c r="H12" s="521">
        <v>0</v>
      </c>
      <c r="I12" s="518">
        <v>44.8</v>
      </c>
      <c r="J12" s="518">
        <v>104</v>
      </c>
      <c r="K12" s="521">
        <v>0</v>
      </c>
      <c r="L12" s="521">
        <v>0</v>
      </c>
      <c r="M12" s="521">
        <v>0</v>
      </c>
      <c r="N12" s="521">
        <v>0</v>
      </c>
      <c r="O12" s="523">
        <v>0</v>
      </c>
    </row>
    <row r="13" spans="2:20" x14ac:dyDescent="0.2">
      <c r="B13" s="821"/>
      <c r="C13" s="471" t="s">
        <v>60</v>
      </c>
      <c r="D13" s="545">
        <f t="shared" si="0"/>
        <v>0</v>
      </c>
      <c r="E13" s="546">
        <v>0</v>
      </c>
      <c r="F13" s="547">
        <v>0</v>
      </c>
      <c r="G13" s="548">
        <v>0</v>
      </c>
      <c r="H13" s="546">
        <v>0</v>
      </c>
      <c r="I13" s="546">
        <v>0</v>
      </c>
      <c r="J13" s="549" t="s">
        <v>206</v>
      </c>
      <c r="K13" s="546">
        <v>0</v>
      </c>
      <c r="L13" s="546">
        <v>0</v>
      </c>
      <c r="M13" s="546">
        <v>0</v>
      </c>
      <c r="N13" s="546">
        <v>0</v>
      </c>
      <c r="O13" s="550">
        <v>0</v>
      </c>
    </row>
    <row r="14" spans="2:20" x14ac:dyDescent="0.2">
      <c r="B14" s="821"/>
      <c r="C14" s="471" t="s">
        <v>56</v>
      </c>
      <c r="D14" s="545">
        <f t="shared" si="0"/>
        <v>0</v>
      </c>
      <c r="E14" s="546">
        <v>0</v>
      </c>
      <c r="F14" s="551">
        <v>0</v>
      </c>
      <c r="G14" s="548">
        <v>0</v>
      </c>
      <c r="H14" s="546">
        <v>0</v>
      </c>
      <c r="I14" s="549">
        <v>0</v>
      </c>
      <c r="J14" s="549">
        <v>100.6</v>
      </c>
      <c r="K14" s="549">
        <v>0</v>
      </c>
      <c r="L14" s="546">
        <v>0</v>
      </c>
      <c r="M14" s="549">
        <v>0</v>
      </c>
      <c r="N14" s="546">
        <v>0</v>
      </c>
      <c r="O14" s="550">
        <v>0</v>
      </c>
    </row>
    <row r="15" spans="2:20" x14ac:dyDescent="0.2">
      <c r="B15" s="821"/>
      <c r="C15" s="471" t="s">
        <v>59</v>
      </c>
      <c r="D15" s="545">
        <f t="shared" si="0"/>
        <v>0</v>
      </c>
      <c r="E15" s="546">
        <v>0</v>
      </c>
      <c r="F15" s="547">
        <v>0</v>
      </c>
      <c r="G15" s="548">
        <v>0</v>
      </c>
      <c r="H15" s="546">
        <v>0</v>
      </c>
      <c r="I15" s="546">
        <v>0</v>
      </c>
      <c r="J15" s="549">
        <v>58.817</v>
      </c>
      <c r="K15" s="546">
        <v>0</v>
      </c>
      <c r="L15" s="546">
        <v>0</v>
      </c>
      <c r="M15" s="546">
        <v>0</v>
      </c>
      <c r="N15" s="546">
        <v>0</v>
      </c>
      <c r="O15" s="550">
        <v>0</v>
      </c>
    </row>
    <row r="16" spans="2:20" x14ac:dyDescent="0.2">
      <c r="B16" s="816"/>
      <c r="C16" s="471" t="s">
        <v>57</v>
      </c>
      <c r="D16" s="537">
        <f t="shared" si="0"/>
        <v>0</v>
      </c>
      <c r="E16" s="533">
        <v>0</v>
      </c>
      <c r="F16" s="552">
        <v>0</v>
      </c>
      <c r="G16" s="532">
        <v>0</v>
      </c>
      <c r="H16" s="533">
        <v>0</v>
      </c>
      <c r="I16" s="533" t="s">
        <v>206</v>
      </c>
      <c r="J16" s="530" t="s">
        <v>206</v>
      </c>
      <c r="K16" s="533">
        <v>0</v>
      </c>
      <c r="L16" s="533">
        <v>0</v>
      </c>
      <c r="M16" s="533">
        <v>0</v>
      </c>
      <c r="N16" s="533">
        <v>0</v>
      </c>
      <c r="O16" s="535">
        <v>0</v>
      </c>
    </row>
    <row r="17" spans="2:15" x14ac:dyDescent="0.2">
      <c r="B17" s="815" t="s">
        <v>181</v>
      </c>
      <c r="C17" s="471" t="s">
        <v>50</v>
      </c>
      <c r="D17" s="545">
        <f t="shared" si="0"/>
        <v>0</v>
      </c>
      <c r="E17" s="549">
        <v>0</v>
      </c>
      <c r="F17" s="547">
        <v>0</v>
      </c>
      <c r="G17" s="553">
        <v>1741.1399999999999</v>
      </c>
      <c r="H17" s="546">
        <v>0</v>
      </c>
      <c r="I17" s="549">
        <v>277.25</v>
      </c>
      <c r="J17" s="549">
        <v>3.2060000000000004</v>
      </c>
      <c r="K17" s="546">
        <v>0</v>
      </c>
      <c r="L17" s="546">
        <v>0</v>
      </c>
      <c r="M17" s="546">
        <v>0</v>
      </c>
      <c r="N17" s="549">
        <v>0</v>
      </c>
      <c r="O17" s="554">
        <v>0.39700000000000002</v>
      </c>
    </row>
    <row r="18" spans="2:15" x14ac:dyDescent="0.2">
      <c r="B18" s="821"/>
      <c r="C18" s="471" t="s">
        <v>58</v>
      </c>
      <c r="D18" s="545">
        <f t="shared" si="0"/>
        <v>0</v>
      </c>
      <c r="E18" s="546">
        <v>0</v>
      </c>
      <c r="F18" s="547">
        <v>0</v>
      </c>
      <c r="G18" s="548">
        <v>0</v>
      </c>
      <c r="H18" s="546">
        <v>0</v>
      </c>
      <c r="I18" s="549" t="s">
        <v>206</v>
      </c>
      <c r="J18" s="549">
        <v>16.734999999999999</v>
      </c>
      <c r="K18" s="546">
        <v>0</v>
      </c>
      <c r="L18" s="546">
        <v>0</v>
      </c>
      <c r="M18" s="546">
        <v>0</v>
      </c>
      <c r="N18" s="546">
        <v>0</v>
      </c>
      <c r="O18" s="550">
        <v>0</v>
      </c>
    </row>
    <row r="19" spans="2:15" x14ac:dyDescent="0.2">
      <c r="B19" s="821"/>
      <c r="C19" s="471" t="s">
        <v>64</v>
      </c>
      <c r="D19" s="545">
        <f t="shared" si="0"/>
        <v>0</v>
      </c>
      <c r="E19" s="546">
        <v>0</v>
      </c>
      <c r="F19" s="547">
        <v>0</v>
      </c>
      <c r="G19" s="548">
        <v>0</v>
      </c>
      <c r="H19" s="546">
        <v>0</v>
      </c>
      <c r="I19" s="546">
        <v>0</v>
      </c>
      <c r="J19" s="549">
        <v>58.871000000000002</v>
      </c>
      <c r="K19" s="546">
        <v>0</v>
      </c>
      <c r="L19" s="546">
        <v>0</v>
      </c>
      <c r="M19" s="546">
        <v>0</v>
      </c>
      <c r="N19" s="549">
        <v>26.451000000000001</v>
      </c>
      <c r="O19" s="550">
        <v>0</v>
      </c>
    </row>
    <row r="20" spans="2:15" x14ac:dyDescent="0.2">
      <c r="B20" s="821"/>
      <c r="C20" s="471" t="s">
        <v>63</v>
      </c>
      <c r="D20" s="545">
        <f t="shared" si="0"/>
        <v>0</v>
      </c>
      <c r="E20" s="546">
        <v>0</v>
      </c>
      <c r="F20" s="547">
        <v>0</v>
      </c>
      <c r="G20" s="548">
        <v>0</v>
      </c>
      <c r="H20" s="546">
        <v>0</v>
      </c>
      <c r="I20" s="546">
        <v>1600</v>
      </c>
      <c r="J20" s="549">
        <v>11</v>
      </c>
      <c r="K20" s="546">
        <v>0</v>
      </c>
      <c r="L20" s="546">
        <v>0</v>
      </c>
      <c r="M20" s="546">
        <v>0</v>
      </c>
      <c r="N20" s="546">
        <v>0</v>
      </c>
      <c r="O20" s="554">
        <v>8</v>
      </c>
    </row>
    <row r="21" spans="2:15" x14ac:dyDescent="0.2">
      <c r="B21" s="821"/>
      <c r="C21" s="471" t="s">
        <v>51</v>
      </c>
      <c r="D21" s="545" t="s">
        <v>206</v>
      </c>
      <c r="E21" s="546">
        <v>1100</v>
      </c>
      <c r="F21" s="783" t="s">
        <v>206</v>
      </c>
      <c r="G21" s="548">
        <v>0</v>
      </c>
      <c r="H21" s="546">
        <v>0</v>
      </c>
      <c r="I21" s="546">
        <v>640</v>
      </c>
      <c r="J21" s="549" t="s">
        <v>206</v>
      </c>
      <c r="K21" s="549">
        <v>0</v>
      </c>
      <c r="L21" s="546">
        <v>0</v>
      </c>
      <c r="M21" s="549">
        <v>0</v>
      </c>
      <c r="N21" s="549" t="s">
        <v>206</v>
      </c>
      <c r="O21" s="550">
        <v>0</v>
      </c>
    </row>
    <row r="22" spans="2:15" x14ac:dyDescent="0.2">
      <c r="B22" s="821"/>
      <c r="C22" s="471" t="s">
        <v>60</v>
      </c>
      <c r="D22" s="545">
        <f t="shared" si="0"/>
        <v>0</v>
      </c>
      <c r="E22" s="546">
        <v>0</v>
      </c>
      <c r="F22" s="555" t="s">
        <v>206</v>
      </c>
      <c r="G22" s="548">
        <v>0</v>
      </c>
      <c r="H22" s="546">
        <v>0</v>
      </c>
      <c r="I22" s="546">
        <v>0</v>
      </c>
      <c r="J22" s="549">
        <v>229.15199999999999</v>
      </c>
      <c r="K22" s="546">
        <v>0</v>
      </c>
      <c r="L22" s="546">
        <v>0</v>
      </c>
      <c r="M22" s="546">
        <v>0</v>
      </c>
      <c r="N22" s="549" t="s">
        <v>206</v>
      </c>
      <c r="O22" s="550">
        <v>0</v>
      </c>
    </row>
    <row r="23" spans="2:15" x14ac:dyDescent="0.2">
      <c r="B23" s="821"/>
      <c r="C23" s="471" t="s">
        <v>66</v>
      </c>
      <c r="D23" s="545">
        <f t="shared" si="0"/>
        <v>1150</v>
      </c>
      <c r="E23" s="546">
        <v>1150</v>
      </c>
      <c r="F23" s="783">
        <v>0</v>
      </c>
      <c r="G23" s="548">
        <v>0</v>
      </c>
      <c r="H23" s="546">
        <v>0</v>
      </c>
      <c r="I23" s="546">
        <v>0</v>
      </c>
      <c r="J23" s="549">
        <v>7.28</v>
      </c>
      <c r="K23" s="546">
        <v>0</v>
      </c>
      <c r="L23" s="546">
        <v>0</v>
      </c>
      <c r="M23" s="546">
        <v>0</v>
      </c>
      <c r="N23" s="549">
        <v>0</v>
      </c>
      <c r="O23" s="550">
        <v>0</v>
      </c>
    </row>
    <row r="24" spans="2:15" x14ac:dyDescent="0.2">
      <c r="B24" s="821"/>
      <c r="C24" s="471" t="s">
        <v>65</v>
      </c>
      <c r="D24" s="545">
        <f t="shared" si="0"/>
        <v>0</v>
      </c>
      <c r="E24" s="546">
        <v>0</v>
      </c>
      <c r="F24" s="547">
        <v>0</v>
      </c>
      <c r="G24" s="548">
        <v>0</v>
      </c>
      <c r="H24" s="546">
        <v>0</v>
      </c>
      <c r="I24" s="546">
        <v>0</v>
      </c>
      <c r="J24" s="549">
        <v>24</v>
      </c>
      <c r="K24" s="546">
        <v>0</v>
      </c>
      <c r="L24" s="546">
        <v>0</v>
      </c>
      <c r="M24" s="546">
        <v>0</v>
      </c>
      <c r="N24" s="549">
        <v>0</v>
      </c>
      <c r="O24" s="550">
        <v>0</v>
      </c>
    </row>
    <row r="25" spans="2:15" x14ac:dyDescent="0.2">
      <c r="B25" s="821"/>
      <c r="C25" s="471" t="s">
        <v>56</v>
      </c>
      <c r="D25" s="545">
        <f t="shared" si="0"/>
        <v>0</v>
      </c>
      <c r="E25" s="546">
        <v>0</v>
      </c>
      <c r="F25" s="547">
        <v>0</v>
      </c>
      <c r="G25" s="548">
        <v>0</v>
      </c>
      <c r="H25" s="546">
        <v>0</v>
      </c>
      <c r="I25" s="546">
        <v>0</v>
      </c>
      <c r="J25" s="549">
        <v>62.8</v>
      </c>
      <c r="K25" s="546">
        <v>0</v>
      </c>
      <c r="L25" s="546">
        <v>0</v>
      </c>
      <c r="M25" s="546">
        <v>0</v>
      </c>
      <c r="N25" s="549">
        <v>5.923</v>
      </c>
      <c r="O25" s="554">
        <v>0</v>
      </c>
    </row>
    <row r="26" spans="2:15" x14ac:dyDescent="0.2">
      <c r="B26" s="821"/>
      <c r="C26" s="471" t="s">
        <v>62</v>
      </c>
      <c r="D26" s="545">
        <f t="shared" si="0"/>
        <v>0</v>
      </c>
      <c r="E26" s="546">
        <v>0</v>
      </c>
      <c r="F26" s="547">
        <v>0</v>
      </c>
      <c r="G26" s="553">
        <v>100</v>
      </c>
      <c r="H26" s="546">
        <v>0</v>
      </c>
      <c r="I26" s="549">
        <v>100</v>
      </c>
      <c r="J26" s="549">
        <v>150</v>
      </c>
      <c r="K26" s="546">
        <v>0</v>
      </c>
      <c r="L26" s="546">
        <v>0</v>
      </c>
      <c r="M26" s="546">
        <v>0</v>
      </c>
      <c r="N26" s="549">
        <v>39</v>
      </c>
      <c r="O26" s="554">
        <v>20</v>
      </c>
    </row>
    <row r="27" spans="2:15" x14ac:dyDescent="0.2">
      <c r="B27" s="821"/>
      <c r="C27" s="471" t="s">
        <v>183</v>
      </c>
      <c r="D27" s="545">
        <f t="shared" si="0"/>
        <v>0</v>
      </c>
      <c r="E27" s="546">
        <v>0</v>
      </c>
      <c r="F27" s="547">
        <v>0</v>
      </c>
      <c r="G27" s="548">
        <v>0</v>
      </c>
      <c r="H27" s="546">
        <v>0</v>
      </c>
      <c r="I27" s="546">
        <v>0</v>
      </c>
      <c r="J27" s="549">
        <v>6.2249999999999996</v>
      </c>
      <c r="K27" s="546">
        <v>0</v>
      </c>
      <c r="L27" s="546">
        <v>0</v>
      </c>
      <c r="M27" s="546">
        <v>0</v>
      </c>
      <c r="N27" s="549">
        <v>0</v>
      </c>
      <c r="O27" s="550">
        <v>0</v>
      </c>
    </row>
    <row r="28" spans="2:15" x14ac:dyDescent="0.2">
      <c r="B28" s="821"/>
      <c r="C28" s="489" t="s">
        <v>57</v>
      </c>
      <c r="D28" s="556">
        <f t="shared" si="0"/>
        <v>0</v>
      </c>
      <c r="E28" s="557">
        <v>0</v>
      </c>
      <c r="F28" s="558">
        <v>0</v>
      </c>
      <c r="G28" s="559">
        <v>0</v>
      </c>
      <c r="H28" s="557">
        <v>0</v>
      </c>
      <c r="I28" s="557" t="s">
        <v>206</v>
      </c>
      <c r="J28" s="560">
        <v>1126.8</v>
      </c>
      <c r="K28" s="557">
        <v>0</v>
      </c>
      <c r="L28" s="557">
        <v>0</v>
      </c>
      <c r="M28" s="557">
        <v>0</v>
      </c>
      <c r="N28" s="560">
        <v>0</v>
      </c>
      <c r="O28" s="561">
        <v>0</v>
      </c>
    </row>
    <row r="29" spans="2:15" x14ac:dyDescent="0.2">
      <c r="B29" s="815" t="s">
        <v>67</v>
      </c>
      <c r="C29" s="477" t="s">
        <v>48</v>
      </c>
      <c r="D29" s="536">
        <f t="shared" si="0"/>
        <v>6077034.0999999996</v>
      </c>
      <c r="E29" s="562">
        <v>0</v>
      </c>
      <c r="F29" s="563">
        <v>6077034.0999999996</v>
      </c>
      <c r="G29" s="564">
        <v>0</v>
      </c>
      <c r="H29" s="562">
        <v>0</v>
      </c>
      <c r="I29" s="562">
        <v>0</v>
      </c>
      <c r="J29" s="562">
        <v>0</v>
      </c>
      <c r="K29" s="565">
        <v>1565822.29</v>
      </c>
      <c r="L29" s="562">
        <v>0</v>
      </c>
      <c r="M29" s="565">
        <v>1565822.29</v>
      </c>
      <c r="N29" s="562">
        <v>38.840000000000003</v>
      </c>
      <c r="O29" s="566">
        <v>0</v>
      </c>
    </row>
    <row r="30" spans="2:15" x14ac:dyDescent="0.2">
      <c r="B30" s="821"/>
      <c r="C30" s="477" t="s">
        <v>50</v>
      </c>
      <c r="D30" s="545" t="s">
        <v>206</v>
      </c>
      <c r="E30" s="546">
        <v>4608083.3499999996</v>
      </c>
      <c r="F30" s="551" t="s">
        <v>206</v>
      </c>
      <c r="G30" s="553">
        <v>137240</v>
      </c>
      <c r="H30" s="549">
        <v>24136.379999999997</v>
      </c>
      <c r="I30" s="546">
        <v>0</v>
      </c>
      <c r="J30" s="549" t="s">
        <v>206</v>
      </c>
      <c r="K30" s="549" t="s">
        <v>206</v>
      </c>
      <c r="L30" s="546">
        <v>0</v>
      </c>
      <c r="M30" s="549" t="s">
        <v>206</v>
      </c>
      <c r="N30" s="546">
        <v>0</v>
      </c>
      <c r="O30" s="550" t="s">
        <v>206</v>
      </c>
    </row>
    <row r="31" spans="2:15" x14ac:dyDescent="0.2">
      <c r="B31" s="821"/>
      <c r="C31" s="477" t="s">
        <v>58</v>
      </c>
      <c r="D31" s="545">
        <f t="shared" si="0"/>
        <v>602966</v>
      </c>
      <c r="E31" s="546">
        <v>0</v>
      </c>
      <c r="F31" s="551">
        <v>602966</v>
      </c>
      <c r="G31" s="548">
        <v>0</v>
      </c>
      <c r="H31" s="546">
        <v>0</v>
      </c>
      <c r="I31" s="546">
        <v>0</v>
      </c>
      <c r="J31" s="546">
        <v>0</v>
      </c>
      <c r="K31" s="549">
        <v>156972</v>
      </c>
      <c r="L31" s="546">
        <v>0</v>
      </c>
      <c r="M31" s="549">
        <v>156972</v>
      </c>
      <c r="N31" s="546">
        <v>0</v>
      </c>
      <c r="O31" s="550">
        <v>0</v>
      </c>
    </row>
    <row r="32" spans="2:15" x14ac:dyDescent="0.2">
      <c r="B32" s="821"/>
      <c r="C32" s="477" t="s">
        <v>64</v>
      </c>
      <c r="D32" s="545">
        <f t="shared" si="0"/>
        <v>6474430</v>
      </c>
      <c r="E32" s="546">
        <v>939324</v>
      </c>
      <c r="F32" s="547">
        <v>5535106</v>
      </c>
      <c r="G32" s="548" t="s">
        <v>206</v>
      </c>
      <c r="H32" s="549" t="s">
        <v>206</v>
      </c>
      <c r="I32" s="546" t="s">
        <v>206</v>
      </c>
      <c r="J32" s="549">
        <v>3674.3430000000003</v>
      </c>
      <c r="K32" s="549">
        <v>826791.89</v>
      </c>
      <c r="L32" s="549">
        <v>0</v>
      </c>
      <c r="M32" s="549">
        <v>826791.89</v>
      </c>
      <c r="N32" s="549">
        <v>486.04200000000003</v>
      </c>
      <c r="O32" s="550" t="s">
        <v>206</v>
      </c>
    </row>
    <row r="33" spans="2:15" x14ac:dyDescent="0.2">
      <c r="B33" s="821"/>
      <c r="C33" s="471" t="s">
        <v>63</v>
      </c>
      <c r="D33" s="545">
        <f t="shared" si="0"/>
        <v>17880503.27</v>
      </c>
      <c r="E33" s="546">
        <v>749249.27</v>
      </c>
      <c r="F33" s="551">
        <v>17131254</v>
      </c>
      <c r="G33" s="548">
        <v>0</v>
      </c>
      <c r="H33" s="549" t="s">
        <v>206</v>
      </c>
      <c r="I33" s="549">
        <v>33782</v>
      </c>
      <c r="J33" s="549" t="s">
        <v>206</v>
      </c>
      <c r="K33" s="549">
        <v>6107120</v>
      </c>
      <c r="L33" s="546">
        <v>0</v>
      </c>
      <c r="M33" s="549">
        <v>6107120</v>
      </c>
      <c r="N33" s="546">
        <v>0</v>
      </c>
      <c r="O33" s="550" t="s">
        <v>206</v>
      </c>
    </row>
    <row r="34" spans="2:15" x14ac:dyDescent="0.2">
      <c r="B34" s="821"/>
      <c r="C34" s="471" t="s">
        <v>51</v>
      </c>
      <c r="D34" s="545" t="s">
        <v>206</v>
      </c>
      <c r="E34" s="546" t="s">
        <v>206</v>
      </c>
      <c r="F34" s="551">
        <v>6657924.1200000001</v>
      </c>
      <c r="G34" s="548">
        <v>0</v>
      </c>
      <c r="H34" s="546" t="s">
        <v>206</v>
      </c>
      <c r="I34" s="546">
        <v>0</v>
      </c>
      <c r="J34" s="546" t="s">
        <v>206</v>
      </c>
      <c r="K34" s="549">
        <v>1727106</v>
      </c>
      <c r="L34" s="546">
        <v>0</v>
      </c>
      <c r="M34" s="546">
        <v>1727106</v>
      </c>
      <c r="N34" s="546">
        <v>0</v>
      </c>
      <c r="O34" s="550">
        <v>0</v>
      </c>
    </row>
    <row r="35" spans="2:15" x14ac:dyDescent="0.2">
      <c r="B35" s="821"/>
      <c r="C35" s="471" t="s">
        <v>60</v>
      </c>
      <c r="D35" s="545">
        <f t="shared" si="0"/>
        <v>3838034.45</v>
      </c>
      <c r="E35" s="546">
        <v>0</v>
      </c>
      <c r="F35" s="551">
        <v>3838034.45</v>
      </c>
      <c r="G35" s="548">
        <v>0</v>
      </c>
      <c r="H35" s="546">
        <v>0</v>
      </c>
      <c r="I35" s="546">
        <v>0</v>
      </c>
      <c r="J35" s="546">
        <v>0</v>
      </c>
      <c r="K35" s="549">
        <v>1189748</v>
      </c>
      <c r="L35" s="546">
        <v>0</v>
      </c>
      <c r="M35" s="546">
        <v>1189748</v>
      </c>
      <c r="N35" s="546">
        <v>7.8</v>
      </c>
      <c r="O35" s="550">
        <v>0</v>
      </c>
    </row>
    <row r="36" spans="2:15" x14ac:dyDescent="0.2">
      <c r="B36" s="821"/>
      <c r="C36" s="471" t="s">
        <v>56</v>
      </c>
      <c r="D36" s="545">
        <f t="shared" si="0"/>
        <v>11942595.669999998</v>
      </c>
      <c r="E36" s="546">
        <v>5119998.79</v>
      </c>
      <c r="F36" s="551">
        <v>6822596.879999999</v>
      </c>
      <c r="G36" s="553">
        <v>321451.7</v>
      </c>
      <c r="H36" s="549">
        <v>8569</v>
      </c>
      <c r="I36" s="549" t="s">
        <v>206</v>
      </c>
      <c r="J36" s="549">
        <v>7619.2259999999997</v>
      </c>
      <c r="K36" s="549">
        <v>1958304</v>
      </c>
      <c r="L36" s="546">
        <v>0</v>
      </c>
      <c r="M36" s="549">
        <v>1958304</v>
      </c>
      <c r="N36" s="546">
        <v>0</v>
      </c>
      <c r="O36" s="550" t="s">
        <v>206</v>
      </c>
    </row>
    <row r="37" spans="2:15" x14ac:dyDescent="0.2">
      <c r="B37" s="821"/>
      <c r="C37" s="471" t="s">
        <v>62</v>
      </c>
      <c r="D37" s="545">
        <f t="shared" si="0"/>
        <v>6876458</v>
      </c>
      <c r="E37" s="549">
        <v>0</v>
      </c>
      <c r="F37" s="551">
        <v>6876458</v>
      </c>
      <c r="G37" s="548">
        <v>0</v>
      </c>
      <c r="H37" s="549">
        <v>0</v>
      </c>
      <c r="I37" s="546">
        <v>0</v>
      </c>
      <c r="J37" s="546">
        <v>0</v>
      </c>
      <c r="K37" s="549">
        <v>2046980</v>
      </c>
      <c r="L37" s="546">
        <v>0</v>
      </c>
      <c r="M37" s="549">
        <v>2046980</v>
      </c>
      <c r="N37" s="546">
        <v>0</v>
      </c>
      <c r="O37" s="550">
        <v>0</v>
      </c>
    </row>
    <row r="38" spans="2:15" x14ac:dyDescent="0.2">
      <c r="B38" s="821"/>
      <c r="C38" s="471" t="s">
        <v>59</v>
      </c>
      <c r="D38" s="545" t="s">
        <v>206</v>
      </c>
      <c r="E38" s="546">
        <v>0</v>
      </c>
      <c r="F38" s="551" t="s">
        <v>206</v>
      </c>
      <c r="G38" s="548">
        <v>0</v>
      </c>
      <c r="H38" s="546">
        <v>0</v>
      </c>
      <c r="I38" s="546">
        <v>0</v>
      </c>
      <c r="J38" s="546">
        <v>7.5</v>
      </c>
      <c r="K38" s="549" t="s">
        <v>206</v>
      </c>
      <c r="L38" s="546">
        <v>0</v>
      </c>
      <c r="M38" s="549" t="s">
        <v>206</v>
      </c>
      <c r="N38" s="546">
        <v>0</v>
      </c>
      <c r="O38" s="550">
        <v>0</v>
      </c>
    </row>
    <row r="39" spans="2:15" x14ac:dyDescent="0.2">
      <c r="B39" s="821"/>
      <c r="C39" s="471" t="s">
        <v>69</v>
      </c>
      <c r="D39" s="545">
        <f t="shared" si="0"/>
        <v>0</v>
      </c>
      <c r="E39" s="557">
        <v>0</v>
      </c>
      <c r="F39" s="567">
        <v>0</v>
      </c>
      <c r="G39" s="559">
        <v>0</v>
      </c>
      <c r="H39" s="557">
        <v>0</v>
      </c>
      <c r="I39" s="557">
        <v>0</v>
      </c>
      <c r="J39" s="557">
        <v>0</v>
      </c>
      <c r="K39" s="560">
        <v>0</v>
      </c>
      <c r="L39" s="557">
        <v>0</v>
      </c>
      <c r="M39" s="560">
        <v>0</v>
      </c>
      <c r="N39" s="557">
        <v>18</v>
      </c>
      <c r="O39" s="568">
        <v>0</v>
      </c>
    </row>
    <row r="40" spans="2:15" x14ac:dyDescent="0.2">
      <c r="B40" s="816"/>
      <c r="C40" s="471" t="s">
        <v>57</v>
      </c>
      <c r="D40" s="537" t="s">
        <v>206</v>
      </c>
      <c r="E40" s="530" t="s">
        <v>206</v>
      </c>
      <c r="F40" s="531">
        <v>4487913.0200000005</v>
      </c>
      <c r="G40" s="532">
        <v>0</v>
      </c>
      <c r="H40" s="533">
        <v>0</v>
      </c>
      <c r="I40" s="533" t="s">
        <v>206</v>
      </c>
      <c r="J40" s="530" t="s">
        <v>206</v>
      </c>
      <c r="K40" s="530">
        <v>1074676</v>
      </c>
      <c r="L40" s="533">
        <v>0</v>
      </c>
      <c r="M40" s="530">
        <v>1074676</v>
      </c>
      <c r="N40" s="533">
        <v>0</v>
      </c>
      <c r="O40" s="535">
        <v>0</v>
      </c>
    </row>
    <row r="41" spans="2:15" x14ac:dyDescent="0.2">
      <c r="B41" s="815" t="s">
        <v>163</v>
      </c>
      <c r="C41" s="471" t="s">
        <v>48</v>
      </c>
      <c r="D41" s="536">
        <f t="shared" si="0"/>
        <v>0</v>
      </c>
      <c r="E41" s="562" t="s">
        <v>206</v>
      </c>
      <c r="F41" s="577" t="s">
        <v>206</v>
      </c>
      <c r="G41" s="564">
        <v>0</v>
      </c>
      <c r="H41" s="562" t="s">
        <v>206</v>
      </c>
      <c r="I41" s="562">
        <v>0</v>
      </c>
      <c r="J41" s="565">
        <v>0</v>
      </c>
      <c r="K41" s="562" t="s">
        <v>206</v>
      </c>
      <c r="L41" s="562">
        <v>0</v>
      </c>
      <c r="M41" s="562" t="s">
        <v>206</v>
      </c>
      <c r="N41" s="562">
        <v>0</v>
      </c>
      <c r="O41" s="566">
        <v>0</v>
      </c>
    </row>
    <row r="42" spans="2:15" x14ac:dyDescent="0.2">
      <c r="B42" s="816"/>
      <c r="C42" s="471" t="s">
        <v>63</v>
      </c>
      <c r="D42" s="582">
        <f t="shared" si="0"/>
        <v>0</v>
      </c>
      <c r="E42" s="569">
        <v>0</v>
      </c>
      <c r="F42" s="570">
        <v>0</v>
      </c>
      <c r="G42" s="571">
        <v>0</v>
      </c>
      <c r="H42" s="569">
        <v>0</v>
      </c>
      <c r="I42" s="569">
        <v>0</v>
      </c>
      <c r="J42" s="572">
        <v>0.106</v>
      </c>
      <c r="K42" s="569">
        <v>0</v>
      </c>
      <c r="L42" s="569">
        <v>0</v>
      </c>
      <c r="M42" s="569">
        <v>0</v>
      </c>
      <c r="N42" s="569">
        <v>0.86199999999999999</v>
      </c>
      <c r="O42" s="573">
        <v>1.042</v>
      </c>
    </row>
    <row r="43" spans="2:15" x14ac:dyDescent="0.2">
      <c r="B43" s="815" t="s">
        <v>71</v>
      </c>
      <c r="C43" s="471" t="s">
        <v>50</v>
      </c>
      <c r="D43" s="517">
        <f t="shared" si="0"/>
        <v>0</v>
      </c>
      <c r="E43" s="521">
        <v>0</v>
      </c>
      <c r="F43" s="544">
        <v>0</v>
      </c>
      <c r="G43" s="520">
        <v>0</v>
      </c>
      <c r="H43" s="521">
        <v>0</v>
      </c>
      <c r="I43" s="521">
        <v>0</v>
      </c>
      <c r="J43" s="518">
        <v>3</v>
      </c>
      <c r="K43" s="521">
        <v>0</v>
      </c>
      <c r="L43" s="521">
        <v>0</v>
      </c>
      <c r="M43" s="521">
        <v>0</v>
      </c>
      <c r="N43" s="521">
        <v>0</v>
      </c>
      <c r="O43" s="523">
        <v>0</v>
      </c>
    </row>
    <row r="44" spans="2:15" x14ac:dyDescent="0.2">
      <c r="B44" s="816"/>
      <c r="C44" s="471" t="s">
        <v>65</v>
      </c>
      <c r="D44" s="537">
        <f t="shared" si="0"/>
        <v>82686.06</v>
      </c>
      <c r="E44" s="533">
        <v>52914</v>
      </c>
      <c r="F44" s="552">
        <v>29772.06</v>
      </c>
      <c r="G44" s="532">
        <v>0</v>
      </c>
      <c r="H44" s="533">
        <v>0</v>
      </c>
      <c r="I44" s="530">
        <v>0</v>
      </c>
      <c r="J44" s="530">
        <v>1338.1880000000001</v>
      </c>
      <c r="K44" s="530">
        <v>6889.4999999999991</v>
      </c>
      <c r="L44" s="533">
        <v>4216.0999999999995</v>
      </c>
      <c r="M44" s="530">
        <v>2673.3999999999996</v>
      </c>
      <c r="N44" s="530">
        <v>30.053000000000001</v>
      </c>
      <c r="O44" s="574" t="s">
        <v>206</v>
      </c>
    </row>
    <row r="45" spans="2:15" x14ac:dyDescent="0.2">
      <c r="B45" s="497" t="s">
        <v>75</v>
      </c>
      <c r="C45" s="471" t="s">
        <v>64</v>
      </c>
      <c r="D45" s="575">
        <f t="shared" si="0"/>
        <v>0</v>
      </c>
      <c r="E45" s="541">
        <v>0</v>
      </c>
      <c r="F45" s="576">
        <v>0</v>
      </c>
      <c r="G45" s="540">
        <v>0</v>
      </c>
      <c r="H45" s="541">
        <v>0</v>
      </c>
      <c r="I45" s="541">
        <v>0</v>
      </c>
      <c r="J45" s="541">
        <v>0</v>
      </c>
      <c r="K45" s="541">
        <v>0</v>
      </c>
      <c r="L45" s="541">
        <v>0</v>
      </c>
      <c r="M45" s="541">
        <v>0</v>
      </c>
      <c r="N45" s="538">
        <v>0.126</v>
      </c>
      <c r="O45" s="543">
        <v>0</v>
      </c>
    </row>
    <row r="46" spans="2:15" x14ac:dyDescent="0.2">
      <c r="B46" s="815" t="s">
        <v>76</v>
      </c>
      <c r="C46" s="477" t="s">
        <v>59</v>
      </c>
      <c r="D46" s="791">
        <f t="shared" si="0"/>
        <v>0</v>
      </c>
      <c r="E46" s="562">
        <v>0</v>
      </c>
      <c r="F46" s="577">
        <v>0</v>
      </c>
      <c r="G46" s="564">
        <v>0</v>
      </c>
      <c r="H46" s="562">
        <v>0</v>
      </c>
      <c r="I46" s="562">
        <v>0</v>
      </c>
      <c r="J46" s="562">
        <v>0.64800000000000002</v>
      </c>
      <c r="K46" s="562">
        <v>0</v>
      </c>
      <c r="L46" s="562">
        <v>0</v>
      </c>
      <c r="M46" s="562">
        <v>0</v>
      </c>
      <c r="N46" s="562">
        <v>0</v>
      </c>
      <c r="O46" s="578">
        <v>0</v>
      </c>
    </row>
    <row r="47" spans="2:15" x14ac:dyDescent="0.2">
      <c r="B47" s="816"/>
      <c r="C47" s="471" t="s">
        <v>66</v>
      </c>
      <c r="D47" s="537">
        <f t="shared" si="0"/>
        <v>0</v>
      </c>
      <c r="E47" s="569">
        <v>0</v>
      </c>
      <c r="F47" s="570">
        <v>0</v>
      </c>
      <c r="G47" s="571">
        <v>0</v>
      </c>
      <c r="H47" s="569">
        <v>0</v>
      </c>
      <c r="I47" s="569">
        <v>0</v>
      </c>
      <c r="J47" s="569">
        <v>0</v>
      </c>
      <c r="K47" s="569">
        <v>0</v>
      </c>
      <c r="L47" s="569">
        <v>0</v>
      </c>
      <c r="M47" s="569">
        <v>0</v>
      </c>
      <c r="N47" s="533">
        <v>0</v>
      </c>
      <c r="O47" s="574">
        <v>0.84599999999999997</v>
      </c>
    </row>
    <row r="48" spans="2:15" x14ac:dyDescent="0.2">
      <c r="B48" s="626" t="s">
        <v>77</v>
      </c>
      <c r="C48" s="471" t="s">
        <v>66</v>
      </c>
      <c r="D48" s="517">
        <f t="shared" si="0"/>
        <v>0</v>
      </c>
      <c r="E48" s="521">
        <v>0</v>
      </c>
      <c r="F48" s="544">
        <v>0</v>
      </c>
      <c r="G48" s="520">
        <v>0</v>
      </c>
      <c r="H48" s="579">
        <v>0</v>
      </c>
      <c r="I48" s="518">
        <v>0</v>
      </c>
      <c r="J48" s="521">
        <v>0</v>
      </c>
      <c r="K48" s="521">
        <v>0</v>
      </c>
      <c r="L48" s="521">
        <v>0</v>
      </c>
      <c r="M48" s="521">
        <v>0</v>
      </c>
      <c r="N48" s="521">
        <v>0</v>
      </c>
      <c r="O48" s="523">
        <v>7.3</v>
      </c>
    </row>
    <row r="49" spans="2:15" x14ac:dyDescent="0.2">
      <c r="B49" s="497" t="s">
        <v>78</v>
      </c>
      <c r="C49" s="471" t="s">
        <v>66</v>
      </c>
      <c r="D49" s="575">
        <f t="shared" si="0"/>
        <v>0</v>
      </c>
      <c r="E49" s="541">
        <v>0</v>
      </c>
      <c r="F49" s="576">
        <v>0</v>
      </c>
      <c r="G49" s="540">
        <v>0</v>
      </c>
      <c r="H49" s="541">
        <v>0</v>
      </c>
      <c r="I49" s="541">
        <v>0</v>
      </c>
      <c r="J49" s="541">
        <v>0</v>
      </c>
      <c r="K49" s="541">
        <v>0</v>
      </c>
      <c r="L49" s="541">
        <v>0</v>
      </c>
      <c r="M49" s="541">
        <v>0</v>
      </c>
      <c r="N49" s="541">
        <v>0</v>
      </c>
      <c r="O49" s="581">
        <v>3.496</v>
      </c>
    </row>
    <row r="50" spans="2:15" x14ac:dyDescent="0.2">
      <c r="B50" s="497" t="s">
        <v>164</v>
      </c>
      <c r="C50" s="471" t="s">
        <v>48</v>
      </c>
      <c r="D50" s="582">
        <f t="shared" si="0"/>
        <v>214339.30000000002</v>
      </c>
      <c r="E50" s="569">
        <v>0</v>
      </c>
      <c r="F50" s="583">
        <v>214339.30000000002</v>
      </c>
      <c r="G50" s="571">
        <v>0</v>
      </c>
      <c r="H50" s="569">
        <v>0</v>
      </c>
      <c r="I50" s="569">
        <v>0</v>
      </c>
      <c r="J50" s="569">
        <v>0</v>
      </c>
      <c r="K50" s="572">
        <v>58061.96</v>
      </c>
      <c r="L50" s="569">
        <v>1028.7</v>
      </c>
      <c r="M50" s="572">
        <v>57033.26</v>
      </c>
      <c r="N50" s="569">
        <v>0</v>
      </c>
      <c r="O50" s="573">
        <v>0</v>
      </c>
    </row>
    <row r="51" spans="2:15" x14ac:dyDescent="0.2">
      <c r="B51" s="815" t="s">
        <v>165</v>
      </c>
      <c r="C51" s="471" t="s">
        <v>48</v>
      </c>
      <c r="D51" s="517">
        <f t="shared" si="0"/>
        <v>52586941.139999993</v>
      </c>
      <c r="E51" s="518">
        <v>3414947.1</v>
      </c>
      <c r="F51" s="519">
        <v>49171994.039999992</v>
      </c>
      <c r="G51" s="520">
        <v>0</v>
      </c>
      <c r="H51" s="521">
        <v>0</v>
      </c>
      <c r="I51" s="521">
        <v>0</v>
      </c>
      <c r="J51" s="518">
        <v>17924.222999999998</v>
      </c>
      <c r="K51" s="518">
        <v>7312269.5799999982</v>
      </c>
      <c r="L51" s="521">
        <v>135</v>
      </c>
      <c r="M51" s="518">
        <v>7312134.5799999982</v>
      </c>
      <c r="N51" s="521">
        <v>0</v>
      </c>
      <c r="O51" s="523">
        <v>0</v>
      </c>
    </row>
    <row r="52" spans="2:15" x14ac:dyDescent="0.2">
      <c r="B52" s="821"/>
      <c r="C52" s="471" t="s">
        <v>68</v>
      </c>
      <c r="D52" s="517">
        <f t="shared" si="0"/>
        <v>34535655.320000008</v>
      </c>
      <c r="E52" s="518">
        <v>0</v>
      </c>
      <c r="F52" s="519">
        <v>34535655.320000008</v>
      </c>
      <c r="G52" s="520">
        <v>0</v>
      </c>
      <c r="H52" s="521">
        <v>0</v>
      </c>
      <c r="I52" s="521">
        <v>0</v>
      </c>
      <c r="J52" s="518">
        <v>0</v>
      </c>
      <c r="K52" s="518">
        <v>4057084.9999999995</v>
      </c>
      <c r="L52" s="521">
        <v>0</v>
      </c>
      <c r="M52" s="518">
        <v>4057084.9999999995</v>
      </c>
      <c r="N52" s="521">
        <v>0</v>
      </c>
      <c r="O52" s="523">
        <v>0</v>
      </c>
    </row>
    <row r="53" spans="2:15" x14ac:dyDescent="0.2">
      <c r="B53" s="821"/>
      <c r="C53" s="471" t="s">
        <v>58</v>
      </c>
      <c r="D53" s="545" t="s">
        <v>206</v>
      </c>
      <c r="E53" s="549" t="s">
        <v>206</v>
      </c>
      <c r="F53" s="547">
        <v>0</v>
      </c>
      <c r="G53" s="548">
        <v>0</v>
      </c>
      <c r="H53" s="546">
        <v>0</v>
      </c>
      <c r="I53" s="546">
        <v>0</v>
      </c>
      <c r="J53" s="549" t="s">
        <v>206</v>
      </c>
      <c r="K53" s="546">
        <v>0</v>
      </c>
      <c r="L53" s="546">
        <v>0</v>
      </c>
      <c r="M53" s="546">
        <v>0</v>
      </c>
      <c r="N53" s="546">
        <v>0</v>
      </c>
      <c r="O53" s="550">
        <v>0</v>
      </c>
    </row>
    <row r="54" spans="2:15" x14ac:dyDescent="0.2">
      <c r="B54" s="821"/>
      <c r="C54" s="471" t="s">
        <v>51</v>
      </c>
      <c r="D54" s="545" t="s">
        <v>206</v>
      </c>
      <c r="E54" s="549">
        <v>0</v>
      </c>
      <c r="F54" s="547" t="s">
        <v>206</v>
      </c>
      <c r="G54" s="548">
        <v>0</v>
      </c>
      <c r="H54" s="546">
        <v>0</v>
      </c>
      <c r="I54" s="546">
        <v>0</v>
      </c>
      <c r="J54" s="549">
        <v>0</v>
      </c>
      <c r="K54" s="546" t="s">
        <v>206</v>
      </c>
      <c r="L54" s="546">
        <v>0</v>
      </c>
      <c r="M54" s="546" t="s">
        <v>206</v>
      </c>
      <c r="N54" s="546">
        <v>0</v>
      </c>
      <c r="O54" s="550">
        <v>0</v>
      </c>
    </row>
    <row r="55" spans="2:15" x14ac:dyDescent="0.2">
      <c r="B55" s="821"/>
      <c r="C55" s="471" t="s">
        <v>66</v>
      </c>
      <c r="D55" s="545">
        <f t="shared" si="0"/>
        <v>23071226.469999999</v>
      </c>
      <c r="E55" s="549" t="s">
        <v>206</v>
      </c>
      <c r="F55" s="551">
        <v>23071226.469999999</v>
      </c>
      <c r="G55" s="548">
        <v>0</v>
      </c>
      <c r="H55" s="546">
        <v>0</v>
      </c>
      <c r="I55" s="546">
        <v>0</v>
      </c>
      <c r="J55" s="549" t="s">
        <v>206</v>
      </c>
      <c r="K55" s="549">
        <v>4379239</v>
      </c>
      <c r="L55" s="546">
        <v>0</v>
      </c>
      <c r="M55" s="549">
        <v>4379239</v>
      </c>
      <c r="N55" s="546">
        <v>0</v>
      </c>
      <c r="O55" s="550">
        <v>0</v>
      </c>
    </row>
    <row r="56" spans="2:15" x14ac:dyDescent="0.2">
      <c r="B56" s="821"/>
      <c r="C56" s="471" t="s">
        <v>91</v>
      </c>
      <c r="D56" s="545" t="s">
        <v>206</v>
      </c>
      <c r="E56" s="549" t="s">
        <v>206</v>
      </c>
      <c r="F56" s="547">
        <v>0</v>
      </c>
      <c r="G56" s="548">
        <v>0</v>
      </c>
      <c r="H56" s="546">
        <v>0</v>
      </c>
      <c r="I56" s="546">
        <v>0</v>
      </c>
      <c r="J56" s="549" t="s">
        <v>206</v>
      </c>
      <c r="K56" s="546">
        <v>0</v>
      </c>
      <c r="L56" s="546">
        <v>0</v>
      </c>
      <c r="M56" s="546">
        <v>0</v>
      </c>
      <c r="N56" s="546">
        <v>0</v>
      </c>
      <c r="O56" s="568">
        <v>0</v>
      </c>
    </row>
    <row r="57" spans="2:15" x14ac:dyDescent="0.2">
      <c r="B57" s="816"/>
      <c r="C57" s="471" t="s">
        <v>184</v>
      </c>
      <c r="D57" s="582">
        <f t="shared" si="0"/>
        <v>45155912.670000002</v>
      </c>
      <c r="E57" s="572">
        <v>0</v>
      </c>
      <c r="F57" s="570">
        <v>45155912.670000002</v>
      </c>
      <c r="G57" s="571">
        <v>0</v>
      </c>
      <c r="H57" s="569">
        <v>0</v>
      </c>
      <c r="I57" s="569">
        <v>0</v>
      </c>
      <c r="J57" s="572">
        <v>0</v>
      </c>
      <c r="K57" s="569">
        <v>7181699</v>
      </c>
      <c r="L57" s="569">
        <v>0</v>
      </c>
      <c r="M57" s="569">
        <v>7181699</v>
      </c>
      <c r="N57" s="569">
        <v>0</v>
      </c>
      <c r="O57" s="584">
        <v>0</v>
      </c>
    </row>
    <row r="58" spans="2:15" x14ac:dyDescent="0.2">
      <c r="B58" s="815" t="s">
        <v>185</v>
      </c>
      <c r="C58" s="502" t="s">
        <v>48</v>
      </c>
      <c r="D58" s="536" t="s">
        <v>206</v>
      </c>
      <c r="E58" s="565" t="s">
        <v>206</v>
      </c>
      <c r="F58" s="577">
        <v>0</v>
      </c>
      <c r="G58" s="564">
        <v>0</v>
      </c>
      <c r="H58" s="562">
        <v>0</v>
      </c>
      <c r="I58" s="562">
        <v>0</v>
      </c>
      <c r="J58" s="565" t="s">
        <v>206</v>
      </c>
      <c r="K58" s="562">
        <v>0</v>
      </c>
      <c r="L58" s="562">
        <v>0</v>
      </c>
      <c r="M58" s="562">
        <v>0</v>
      </c>
      <c r="N58" s="562">
        <v>0</v>
      </c>
      <c r="O58" s="566">
        <v>0</v>
      </c>
    </row>
    <row r="59" spans="2:15" x14ac:dyDescent="0.2">
      <c r="B59" s="821"/>
      <c r="C59" s="502" t="s">
        <v>66</v>
      </c>
      <c r="D59" s="545" t="s">
        <v>206</v>
      </c>
      <c r="E59" s="549">
        <v>0</v>
      </c>
      <c r="F59" s="792" t="s">
        <v>206</v>
      </c>
      <c r="G59" s="548">
        <v>0</v>
      </c>
      <c r="H59" s="546">
        <v>0</v>
      </c>
      <c r="I59" s="546">
        <v>0</v>
      </c>
      <c r="J59" s="549">
        <v>0</v>
      </c>
      <c r="K59" s="546" t="s">
        <v>206</v>
      </c>
      <c r="L59" s="546">
        <v>0</v>
      </c>
      <c r="M59" s="546" t="s">
        <v>206</v>
      </c>
      <c r="N59" s="546">
        <v>0</v>
      </c>
      <c r="O59" s="550">
        <v>0</v>
      </c>
    </row>
    <row r="60" spans="2:15" x14ac:dyDescent="0.2">
      <c r="B60" s="816"/>
      <c r="C60" s="502" t="s">
        <v>69</v>
      </c>
      <c r="D60" s="582" t="s">
        <v>206</v>
      </c>
      <c r="E60" s="572">
        <v>0</v>
      </c>
      <c r="F60" s="570" t="s">
        <v>206</v>
      </c>
      <c r="G60" s="571">
        <v>0</v>
      </c>
      <c r="H60" s="569">
        <v>0</v>
      </c>
      <c r="I60" s="569">
        <v>0</v>
      </c>
      <c r="J60" s="572">
        <v>0</v>
      </c>
      <c r="K60" s="569" t="s">
        <v>206</v>
      </c>
      <c r="L60" s="569">
        <v>0</v>
      </c>
      <c r="M60" s="569" t="s">
        <v>206</v>
      </c>
      <c r="N60" s="569">
        <v>0</v>
      </c>
      <c r="O60" s="529">
        <v>0</v>
      </c>
    </row>
    <row r="61" spans="2:15" x14ac:dyDescent="0.2">
      <c r="B61" s="815" t="s">
        <v>84</v>
      </c>
      <c r="C61" s="471" t="s">
        <v>48</v>
      </c>
      <c r="D61" s="517" t="s">
        <v>206</v>
      </c>
      <c r="E61" s="518" t="s">
        <v>206</v>
      </c>
      <c r="F61" s="519">
        <v>27067.069999999992</v>
      </c>
      <c r="G61" s="520">
        <v>0</v>
      </c>
      <c r="H61" s="521">
        <v>0</v>
      </c>
      <c r="I61" s="521">
        <v>0</v>
      </c>
      <c r="J61" s="518" t="s">
        <v>206</v>
      </c>
      <c r="K61" s="518">
        <v>4253.9400000000005</v>
      </c>
      <c r="L61" s="521">
        <v>0</v>
      </c>
      <c r="M61" s="518">
        <v>4253.9400000000005</v>
      </c>
      <c r="N61" s="521">
        <v>0</v>
      </c>
      <c r="O61" s="585">
        <v>0</v>
      </c>
    </row>
    <row r="62" spans="2:15" x14ac:dyDescent="0.2">
      <c r="B62" s="821"/>
      <c r="C62" s="477" t="s">
        <v>66</v>
      </c>
      <c r="D62" s="545" t="s">
        <v>206</v>
      </c>
      <c r="E62" s="546">
        <v>0</v>
      </c>
      <c r="F62" s="551" t="s">
        <v>206</v>
      </c>
      <c r="G62" s="548">
        <v>0</v>
      </c>
      <c r="H62" s="546">
        <v>0</v>
      </c>
      <c r="I62" s="546">
        <v>0</v>
      </c>
      <c r="J62" s="546">
        <v>0</v>
      </c>
      <c r="K62" s="549" t="s">
        <v>206</v>
      </c>
      <c r="L62" s="546">
        <v>0</v>
      </c>
      <c r="M62" s="549" t="s">
        <v>206</v>
      </c>
      <c r="N62" s="546">
        <v>0</v>
      </c>
      <c r="O62" s="550">
        <v>0</v>
      </c>
    </row>
    <row r="63" spans="2:15" x14ac:dyDescent="0.2">
      <c r="B63" s="821"/>
      <c r="C63" s="489" t="s">
        <v>184</v>
      </c>
      <c r="D63" s="556" t="s">
        <v>206</v>
      </c>
      <c r="E63" s="557" t="s">
        <v>206</v>
      </c>
      <c r="F63" s="567">
        <v>1346151.62</v>
      </c>
      <c r="G63" s="559">
        <v>0</v>
      </c>
      <c r="H63" s="557">
        <v>0</v>
      </c>
      <c r="I63" s="557">
        <v>0</v>
      </c>
      <c r="J63" s="557" t="s">
        <v>206</v>
      </c>
      <c r="K63" s="560">
        <v>304164.73</v>
      </c>
      <c r="L63" s="557">
        <v>0</v>
      </c>
      <c r="M63" s="560">
        <v>304164.73</v>
      </c>
      <c r="N63" s="557">
        <v>0</v>
      </c>
      <c r="O63" s="568">
        <v>0</v>
      </c>
    </row>
    <row r="64" spans="2:15" x14ac:dyDescent="0.2">
      <c r="B64" s="626" t="s">
        <v>186</v>
      </c>
      <c r="C64" s="586" t="s">
        <v>66</v>
      </c>
      <c r="D64" s="575" t="s">
        <v>206</v>
      </c>
      <c r="E64" s="587" t="s">
        <v>206</v>
      </c>
      <c r="F64" s="588" t="s">
        <v>206</v>
      </c>
      <c r="G64" s="540">
        <v>0</v>
      </c>
      <c r="H64" s="541">
        <v>0</v>
      </c>
      <c r="I64" s="541">
        <v>0</v>
      </c>
      <c r="J64" s="589" t="s">
        <v>206</v>
      </c>
      <c r="K64" s="590" t="s">
        <v>206</v>
      </c>
      <c r="L64" s="541">
        <v>0</v>
      </c>
      <c r="M64" s="591" t="s">
        <v>206</v>
      </c>
      <c r="N64" s="592">
        <v>0</v>
      </c>
      <c r="O64" s="543">
        <v>0</v>
      </c>
    </row>
    <row r="65" spans="2:15" x14ac:dyDescent="0.2">
      <c r="B65" s="497" t="s">
        <v>86</v>
      </c>
      <c r="C65" s="593" t="s">
        <v>48</v>
      </c>
      <c r="D65" s="575">
        <f t="shared" si="0"/>
        <v>2806.04</v>
      </c>
      <c r="E65" s="569">
        <v>0</v>
      </c>
      <c r="F65" s="583">
        <v>2806.04</v>
      </c>
      <c r="G65" s="571">
        <v>0</v>
      </c>
      <c r="H65" s="569">
        <v>0</v>
      </c>
      <c r="I65" s="569">
        <v>0</v>
      </c>
      <c r="J65" s="569">
        <v>0</v>
      </c>
      <c r="K65" s="572">
        <v>1459.2600000000002</v>
      </c>
      <c r="L65" s="569">
        <v>0</v>
      </c>
      <c r="M65" s="572">
        <v>1459.2600000000002</v>
      </c>
      <c r="N65" s="541">
        <v>0</v>
      </c>
      <c r="O65" s="543">
        <v>0</v>
      </c>
    </row>
    <row r="66" spans="2:15" x14ac:dyDescent="0.2">
      <c r="B66" s="497" t="s">
        <v>109</v>
      </c>
      <c r="C66" s="477" t="s">
        <v>65</v>
      </c>
      <c r="D66" s="575">
        <f t="shared" si="0"/>
        <v>0</v>
      </c>
      <c r="E66" s="541">
        <v>0</v>
      </c>
      <c r="F66" s="576">
        <v>0</v>
      </c>
      <c r="G66" s="540">
        <v>0</v>
      </c>
      <c r="H66" s="541">
        <v>0</v>
      </c>
      <c r="I66" s="541">
        <v>0</v>
      </c>
      <c r="J66" s="538">
        <v>31</v>
      </c>
      <c r="K66" s="541">
        <v>0</v>
      </c>
      <c r="L66" s="541">
        <v>0</v>
      </c>
      <c r="M66" s="541">
        <v>0</v>
      </c>
      <c r="N66" s="541">
        <v>0</v>
      </c>
      <c r="O66" s="543">
        <v>0</v>
      </c>
    </row>
    <row r="67" spans="2:15" x14ac:dyDescent="0.2">
      <c r="B67" s="497" t="s">
        <v>92</v>
      </c>
      <c r="C67" s="477" t="s">
        <v>48</v>
      </c>
      <c r="D67" s="575">
        <f t="shared" si="0"/>
        <v>8046.8100000000013</v>
      </c>
      <c r="E67" s="541">
        <v>0</v>
      </c>
      <c r="F67" s="539">
        <v>8046.8100000000013</v>
      </c>
      <c r="G67" s="540">
        <v>0</v>
      </c>
      <c r="H67" s="541">
        <v>0</v>
      </c>
      <c r="I67" s="541">
        <v>0</v>
      </c>
      <c r="J67" s="538">
        <v>0</v>
      </c>
      <c r="K67" s="538">
        <v>4153.7700000000004</v>
      </c>
      <c r="L67" s="538">
        <v>173</v>
      </c>
      <c r="M67" s="538">
        <v>3980.7700000000004</v>
      </c>
      <c r="N67" s="538">
        <v>0</v>
      </c>
      <c r="O67" s="543">
        <v>0</v>
      </c>
    </row>
    <row r="68" spans="2:15" x14ac:dyDescent="0.2">
      <c r="B68" s="815" t="s">
        <v>93</v>
      </c>
      <c r="C68" s="477" t="s">
        <v>48</v>
      </c>
      <c r="D68" s="517">
        <f t="shared" si="0"/>
        <v>11696227.820000002</v>
      </c>
      <c r="E68" s="518">
        <v>2501977.4</v>
      </c>
      <c r="F68" s="519">
        <v>9194250.4200000018</v>
      </c>
      <c r="G68" s="520">
        <v>0</v>
      </c>
      <c r="H68" s="521">
        <v>0</v>
      </c>
      <c r="I68" s="521">
        <v>0</v>
      </c>
      <c r="J68" s="518">
        <v>8473.3469999999998</v>
      </c>
      <c r="K68" s="518">
        <v>1074882</v>
      </c>
      <c r="L68" s="521">
        <v>462.2</v>
      </c>
      <c r="M68" s="518">
        <v>1074419.8</v>
      </c>
      <c r="N68" s="521">
        <v>0</v>
      </c>
      <c r="O68" s="523">
        <v>0</v>
      </c>
    </row>
    <row r="69" spans="2:15" x14ac:dyDescent="0.2">
      <c r="B69" s="821"/>
      <c r="C69" s="477" t="s">
        <v>68</v>
      </c>
      <c r="D69" s="517">
        <f t="shared" si="0"/>
        <v>2252844.77</v>
      </c>
      <c r="E69" s="518">
        <v>0</v>
      </c>
      <c r="F69" s="519">
        <v>2252844.77</v>
      </c>
      <c r="G69" s="520">
        <v>0</v>
      </c>
      <c r="H69" s="521">
        <v>0</v>
      </c>
      <c r="I69" s="521">
        <v>0</v>
      </c>
      <c r="J69" s="518">
        <v>0</v>
      </c>
      <c r="K69" s="518">
        <v>440905</v>
      </c>
      <c r="L69" s="521">
        <v>0</v>
      </c>
      <c r="M69" s="518">
        <v>440905</v>
      </c>
      <c r="N69" s="521">
        <v>0</v>
      </c>
      <c r="O69" s="523">
        <v>0</v>
      </c>
    </row>
    <row r="70" spans="2:15" x14ac:dyDescent="0.2">
      <c r="B70" s="821"/>
      <c r="C70" s="477" t="s">
        <v>66</v>
      </c>
      <c r="D70" s="517" t="s">
        <v>206</v>
      </c>
      <c r="E70" s="549" t="s">
        <v>206</v>
      </c>
      <c r="F70" s="551">
        <v>25103695.57</v>
      </c>
      <c r="G70" s="548">
        <v>0</v>
      </c>
      <c r="H70" s="546">
        <v>0</v>
      </c>
      <c r="I70" s="546">
        <v>0</v>
      </c>
      <c r="J70" s="549" t="s">
        <v>206</v>
      </c>
      <c r="K70" s="549">
        <v>5186459.5</v>
      </c>
      <c r="L70" s="546">
        <v>0</v>
      </c>
      <c r="M70" s="546">
        <v>5186459.5</v>
      </c>
      <c r="N70" s="546">
        <v>0</v>
      </c>
      <c r="O70" s="550">
        <v>0</v>
      </c>
    </row>
    <row r="71" spans="2:15" x14ac:dyDescent="0.2">
      <c r="B71" s="821"/>
      <c r="C71" s="477" t="s">
        <v>91</v>
      </c>
      <c r="D71" s="545" t="s">
        <v>206</v>
      </c>
      <c r="E71" s="549" t="s">
        <v>206</v>
      </c>
      <c r="F71" s="547">
        <v>0</v>
      </c>
      <c r="G71" s="548">
        <v>0</v>
      </c>
      <c r="H71" s="546">
        <v>0</v>
      </c>
      <c r="I71" s="546">
        <v>0</v>
      </c>
      <c r="J71" s="549" t="s">
        <v>206</v>
      </c>
      <c r="K71" s="549">
        <v>0</v>
      </c>
      <c r="L71" s="546">
        <v>0</v>
      </c>
      <c r="M71" s="546">
        <v>0</v>
      </c>
      <c r="N71" s="546">
        <v>0</v>
      </c>
      <c r="O71" s="550">
        <v>0</v>
      </c>
    </row>
    <row r="72" spans="2:15" x14ac:dyDescent="0.2">
      <c r="B72" s="821"/>
      <c r="C72" s="477" t="s">
        <v>69</v>
      </c>
      <c r="D72" s="537" t="s">
        <v>206</v>
      </c>
      <c r="E72" s="530" t="s">
        <v>206</v>
      </c>
      <c r="F72" s="552">
        <v>4872091.93</v>
      </c>
      <c r="G72" s="532">
        <v>0</v>
      </c>
      <c r="H72" s="533">
        <v>0</v>
      </c>
      <c r="I72" s="533">
        <v>0</v>
      </c>
      <c r="J72" s="530" t="s">
        <v>206</v>
      </c>
      <c r="K72" s="533">
        <v>1120999.3199999998</v>
      </c>
      <c r="L72" s="533">
        <v>0</v>
      </c>
      <c r="M72" s="533">
        <v>1120999.3199999998</v>
      </c>
      <c r="N72" s="533">
        <v>0</v>
      </c>
      <c r="O72" s="535">
        <v>0</v>
      </c>
    </row>
    <row r="73" spans="2:15" x14ac:dyDescent="0.2">
      <c r="B73" s="497" t="s">
        <v>169</v>
      </c>
      <c r="C73" s="477" t="s">
        <v>65</v>
      </c>
      <c r="D73" s="575">
        <f t="shared" si="0"/>
        <v>0</v>
      </c>
      <c r="E73" s="541">
        <v>0</v>
      </c>
      <c r="F73" s="576">
        <v>0</v>
      </c>
      <c r="G73" s="540">
        <v>0</v>
      </c>
      <c r="H73" s="541">
        <v>0</v>
      </c>
      <c r="I73" s="541">
        <v>0</v>
      </c>
      <c r="J73" s="538">
        <v>36.165999999999997</v>
      </c>
      <c r="K73" s="541">
        <v>0</v>
      </c>
      <c r="L73" s="541">
        <v>0</v>
      </c>
      <c r="M73" s="541">
        <v>0</v>
      </c>
      <c r="N73" s="541">
        <v>0</v>
      </c>
      <c r="O73" s="543">
        <v>0</v>
      </c>
    </row>
    <row r="74" spans="2:15" x14ac:dyDescent="0.2">
      <c r="B74" s="815" t="s">
        <v>195</v>
      </c>
      <c r="C74" s="586" t="s">
        <v>51</v>
      </c>
      <c r="D74" s="517" t="s">
        <v>206</v>
      </c>
      <c r="E74" s="521">
        <v>0</v>
      </c>
      <c r="F74" s="519" t="s">
        <v>206</v>
      </c>
      <c r="G74" s="520">
        <v>0</v>
      </c>
      <c r="H74" s="521">
        <v>0</v>
      </c>
      <c r="I74" s="521">
        <v>0</v>
      </c>
      <c r="J74" s="521">
        <v>0</v>
      </c>
      <c r="K74" s="518" t="s">
        <v>206</v>
      </c>
      <c r="L74" s="521">
        <v>0</v>
      </c>
      <c r="M74" s="518" t="s">
        <v>206</v>
      </c>
      <c r="N74" s="521">
        <v>0</v>
      </c>
      <c r="O74" s="523">
        <v>0</v>
      </c>
    </row>
    <row r="75" spans="2:15" x14ac:dyDescent="0.2">
      <c r="B75" s="821"/>
      <c r="C75" s="594" t="s">
        <v>69</v>
      </c>
      <c r="D75" s="545" t="s">
        <v>206</v>
      </c>
      <c r="E75" s="546">
        <v>0</v>
      </c>
      <c r="F75" s="551" t="s">
        <v>206</v>
      </c>
      <c r="G75" s="548">
        <v>0</v>
      </c>
      <c r="H75" s="546">
        <v>0</v>
      </c>
      <c r="I75" s="546">
        <v>0</v>
      </c>
      <c r="J75" s="546">
        <v>0</v>
      </c>
      <c r="K75" s="549" t="s">
        <v>206</v>
      </c>
      <c r="L75" s="546">
        <v>0</v>
      </c>
      <c r="M75" s="549" t="s">
        <v>206</v>
      </c>
      <c r="N75" s="546">
        <v>0</v>
      </c>
      <c r="O75" s="550">
        <v>0</v>
      </c>
    </row>
    <row r="76" spans="2:15" x14ac:dyDescent="0.2">
      <c r="B76" s="815" t="s">
        <v>189</v>
      </c>
      <c r="C76" s="502" t="s">
        <v>48</v>
      </c>
      <c r="D76" s="536">
        <f t="shared" ref="D76:D86" si="1">SUM(E76:F76)</f>
        <v>3348262.43</v>
      </c>
      <c r="E76" s="562">
        <v>0</v>
      </c>
      <c r="F76" s="577">
        <v>3348262.43</v>
      </c>
      <c r="G76" s="564">
        <v>0</v>
      </c>
      <c r="H76" s="562">
        <v>0</v>
      </c>
      <c r="I76" s="562">
        <v>0</v>
      </c>
      <c r="J76" s="565">
        <v>0</v>
      </c>
      <c r="K76" s="562">
        <v>287364.01</v>
      </c>
      <c r="L76" s="562">
        <v>288</v>
      </c>
      <c r="M76" s="562">
        <v>287076.01</v>
      </c>
      <c r="N76" s="595">
        <v>0</v>
      </c>
      <c r="O76" s="596">
        <v>0</v>
      </c>
    </row>
    <row r="77" spans="2:15" x14ac:dyDescent="0.2">
      <c r="B77" s="816"/>
      <c r="C77" s="502" t="s">
        <v>56</v>
      </c>
      <c r="D77" s="582" t="s">
        <v>206</v>
      </c>
      <c r="E77" s="569" t="s">
        <v>206</v>
      </c>
      <c r="F77" s="583">
        <v>7598302</v>
      </c>
      <c r="G77" s="571">
        <v>0</v>
      </c>
      <c r="H77" s="569">
        <v>0</v>
      </c>
      <c r="I77" s="569" t="s">
        <v>206</v>
      </c>
      <c r="J77" s="572" t="s">
        <v>206</v>
      </c>
      <c r="K77" s="572">
        <v>674874</v>
      </c>
      <c r="L77" s="569">
        <v>0</v>
      </c>
      <c r="M77" s="572">
        <v>674874</v>
      </c>
      <c r="N77" s="533">
        <v>0</v>
      </c>
      <c r="O77" s="597">
        <v>0</v>
      </c>
    </row>
    <row r="78" spans="2:15" x14ac:dyDescent="0.2">
      <c r="B78" s="627" t="s">
        <v>98</v>
      </c>
      <c r="C78" s="471" t="s">
        <v>56</v>
      </c>
      <c r="D78" s="537">
        <f t="shared" si="1"/>
        <v>74290173.710000008</v>
      </c>
      <c r="E78" s="533">
        <v>4114703.6299999994</v>
      </c>
      <c r="F78" s="531">
        <v>70175470.080000013</v>
      </c>
      <c r="G78" s="532">
        <v>0</v>
      </c>
      <c r="H78" s="533">
        <v>0</v>
      </c>
      <c r="I78" s="530" t="s">
        <v>206</v>
      </c>
      <c r="J78" s="530">
        <v>4433.7359999999999</v>
      </c>
      <c r="K78" s="530">
        <v>8538140</v>
      </c>
      <c r="L78" s="533">
        <v>0</v>
      </c>
      <c r="M78" s="530">
        <v>8538140</v>
      </c>
      <c r="N78" s="533">
        <v>0</v>
      </c>
      <c r="O78" s="535">
        <v>0</v>
      </c>
    </row>
    <row r="79" spans="2:15" x14ac:dyDescent="0.2">
      <c r="B79" s="497" t="s">
        <v>148</v>
      </c>
      <c r="C79" s="471" t="s">
        <v>65</v>
      </c>
      <c r="D79" s="575">
        <f t="shared" si="1"/>
        <v>0</v>
      </c>
      <c r="E79" s="541">
        <v>0</v>
      </c>
      <c r="F79" s="576">
        <v>0</v>
      </c>
      <c r="G79" s="540">
        <v>0</v>
      </c>
      <c r="H79" s="541">
        <v>0</v>
      </c>
      <c r="I79" s="541">
        <v>0</v>
      </c>
      <c r="J79" s="538">
        <v>8.2000000000000003E-2</v>
      </c>
      <c r="K79" s="541">
        <v>0</v>
      </c>
      <c r="L79" s="541">
        <v>0</v>
      </c>
      <c r="M79" s="541">
        <v>0</v>
      </c>
      <c r="N79" s="541">
        <v>0</v>
      </c>
      <c r="O79" s="543">
        <v>0</v>
      </c>
    </row>
    <row r="80" spans="2:15" x14ac:dyDescent="0.2">
      <c r="B80" s="497" t="s">
        <v>149</v>
      </c>
      <c r="C80" s="471" t="s">
        <v>65</v>
      </c>
      <c r="D80" s="575">
        <f t="shared" si="1"/>
        <v>0</v>
      </c>
      <c r="E80" s="541">
        <v>0</v>
      </c>
      <c r="F80" s="576">
        <v>0</v>
      </c>
      <c r="G80" s="540">
        <v>0</v>
      </c>
      <c r="H80" s="541">
        <v>0</v>
      </c>
      <c r="I80" s="541">
        <v>0</v>
      </c>
      <c r="J80" s="538">
        <v>2.1589999999999998</v>
      </c>
      <c r="K80" s="541">
        <v>0</v>
      </c>
      <c r="L80" s="541">
        <v>0</v>
      </c>
      <c r="M80" s="541">
        <v>0</v>
      </c>
      <c r="N80" s="541">
        <v>0</v>
      </c>
      <c r="O80" s="543">
        <v>0</v>
      </c>
    </row>
    <row r="81" spans="2:16" x14ac:dyDescent="0.2">
      <c r="B81" s="497" t="s">
        <v>173</v>
      </c>
      <c r="C81" s="471" t="s">
        <v>65</v>
      </c>
      <c r="D81" s="575">
        <f t="shared" si="1"/>
        <v>0</v>
      </c>
      <c r="E81" s="541">
        <v>0</v>
      </c>
      <c r="F81" s="576">
        <v>0</v>
      </c>
      <c r="G81" s="540">
        <v>0</v>
      </c>
      <c r="H81" s="541">
        <v>0</v>
      </c>
      <c r="I81" s="541">
        <v>0</v>
      </c>
      <c r="J81" s="538">
        <v>50.666000000000004</v>
      </c>
      <c r="K81" s="541">
        <v>0</v>
      </c>
      <c r="L81" s="541">
        <v>0</v>
      </c>
      <c r="M81" s="541">
        <v>0</v>
      </c>
      <c r="N81" s="541">
        <v>0</v>
      </c>
      <c r="O81" s="543">
        <v>0</v>
      </c>
    </row>
    <row r="82" spans="2:16" x14ac:dyDescent="0.2">
      <c r="B82" s="497" t="s">
        <v>174</v>
      </c>
      <c r="C82" s="471" t="s">
        <v>65</v>
      </c>
      <c r="D82" s="575">
        <f t="shared" si="1"/>
        <v>0</v>
      </c>
      <c r="E82" s="541">
        <v>0</v>
      </c>
      <c r="F82" s="576">
        <v>0</v>
      </c>
      <c r="G82" s="540">
        <v>0</v>
      </c>
      <c r="H82" s="541">
        <v>0</v>
      </c>
      <c r="I82" s="541">
        <v>0</v>
      </c>
      <c r="J82" s="538">
        <v>50.66</v>
      </c>
      <c r="K82" s="541">
        <v>0</v>
      </c>
      <c r="L82" s="541">
        <v>0</v>
      </c>
      <c r="M82" s="541">
        <v>0</v>
      </c>
      <c r="N82" s="541">
        <v>0</v>
      </c>
      <c r="O82" s="543">
        <v>0</v>
      </c>
    </row>
    <row r="83" spans="2:16" x14ac:dyDescent="0.2">
      <c r="B83" s="497" t="s">
        <v>79</v>
      </c>
      <c r="C83" s="471" t="s">
        <v>48</v>
      </c>
      <c r="D83" s="575" t="s">
        <v>206</v>
      </c>
      <c r="E83" s="541">
        <v>0</v>
      </c>
      <c r="F83" s="576" t="s">
        <v>206</v>
      </c>
      <c r="G83" s="540">
        <v>0</v>
      </c>
      <c r="H83" s="541">
        <v>0</v>
      </c>
      <c r="I83" s="541">
        <v>0</v>
      </c>
      <c r="J83" s="538">
        <v>0</v>
      </c>
      <c r="K83" s="541" t="s">
        <v>206</v>
      </c>
      <c r="L83" s="541">
        <v>0</v>
      </c>
      <c r="M83" s="541" t="s">
        <v>206</v>
      </c>
      <c r="N83" s="541">
        <v>0</v>
      </c>
      <c r="O83" s="543">
        <v>0</v>
      </c>
    </row>
    <row r="84" spans="2:16" x14ac:dyDescent="0.2">
      <c r="B84" s="497" t="s">
        <v>196</v>
      </c>
      <c r="C84" s="471" t="s">
        <v>59</v>
      </c>
      <c r="D84" s="575" t="s">
        <v>206</v>
      </c>
      <c r="E84" s="541">
        <v>0</v>
      </c>
      <c r="F84" s="576" t="s">
        <v>206</v>
      </c>
      <c r="G84" s="540">
        <v>0</v>
      </c>
      <c r="H84" s="541">
        <v>0</v>
      </c>
      <c r="I84" s="541">
        <v>0</v>
      </c>
      <c r="J84" s="538">
        <v>0</v>
      </c>
      <c r="K84" s="541" t="s">
        <v>206</v>
      </c>
      <c r="L84" s="541">
        <v>0</v>
      </c>
      <c r="M84" s="541" t="s">
        <v>206</v>
      </c>
      <c r="N84" s="541">
        <v>0</v>
      </c>
      <c r="O84" s="543">
        <v>0</v>
      </c>
    </row>
    <row r="85" spans="2:16" x14ac:dyDescent="0.2">
      <c r="B85" s="497" t="s">
        <v>172</v>
      </c>
      <c r="C85" s="471" t="s">
        <v>50</v>
      </c>
      <c r="D85" s="575">
        <f t="shared" si="1"/>
        <v>0</v>
      </c>
      <c r="E85" s="541">
        <v>0</v>
      </c>
      <c r="F85" s="576">
        <v>0</v>
      </c>
      <c r="G85" s="540">
        <v>0</v>
      </c>
      <c r="H85" s="541">
        <v>0</v>
      </c>
      <c r="I85" s="541">
        <v>0</v>
      </c>
      <c r="J85" s="538">
        <v>0.3</v>
      </c>
      <c r="K85" s="541">
        <v>0</v>
      </c>
      <c r="L85" s="541">
        <v>0</v>
      </c>
      <c r="M85" s="541">
        <v>0</v>
      </c>
      <c r="N85" s="541">
        <v>0</v>
      </c>
      <c r="O85" s="543">
        <v>0</v>
      </c>
    </row>
    <row r="86" spans="2:16" x14ac:dyDescent="0.2">
      <c r="B86" s="497" t="s">
        <v>202</v>
      </c>
      <c r="C86" s="471" t="s">
        <v>48</v>
      </c>
      <c r="D86" s="575">
        <f t="shared" si="1"/>
        <v>0</v>
      </c>
      <c r="E86" s="541">
        <v>0</v>
      </c>
      <c r="F86" s="576">
        <v>0</v>
      </c>
      <c r="G86" s="540">
        <v>0</v>
      </c>
      <c r="H86" s="541">
        <v>0</v>
      </c>
      <c r="I86" s="541">
        <v>0</v>
      </c>
      <c r="J86" s="538">
        <v>0</v>
      </c>
      <c r="K86" s="541">
        <v>0</v>
      </c>
      <c r="L86" s="541">
        <v>0</v>
      </c>
      <c r="M86" s="541">
        <v>0</v>
      </c>
      <c r="N86" s="541">
        <v>0</v>
      </c>
      <c r="O86" s="543" t="s">
        <v>206</v>
      </c>
    </row>
    <row r="87" spans="2:16" ht="13.5" thickBot="1" x14ac:dyDescent="0.25">
      <c r="B87" s="817" t="s">
        <v>100</v>
      </c>
      <c r="C87" s="818"/>
      <c r="D87" s="598">
        <v>540405426.94999993</v>
      </c>
      <c r="E87" s="599" t="s">
        <v>206</v>
      </c>
      <c r="F87" s="600" t="s">
        <v>206</v>
      </c>
      <c r="G87" s="601">
        <v>461090.84</v>
      </c>
      <c r="H87" s="602" t="s">
        <v>206</v>
      </c>
      <c r="I87" s="599">
        <v>54045.65</v>
      </c>
      <c r="J87" s="602">
        <v>124535.315</v>
      </c>
      <c r="K87" s="599" t="s">
        <v>206</v>
      </c>
      <c r="L87" s="599">
        <v>6302.9999999999991</v>
      </c>
      <c r="M87" s="603" t="s">
        <v>206</v>
      </c>
      <c r="N87" s="603">
        <v>812.36599999999999</v>
      </c>
      <c r="O87" s="602">
        <v>157.87200000000004</v>
      </c>
      <c r="P87" s="604"/>
    </row>
    <row r="88" spans="2:16" ht="14.25" thickTop="1" thickBot="1" x14ac:dyDescent="0.25">
      <c r="B88" s="819" t="s">
        <v>101</v>
      </c>
      <c r="C88" s="820"/>
      <c r="D88" s="605">
        <v>706225671.04999995</v>
      </c>
      <c r="E88" s="605" t="s">
        <v>206</v>
      </c>
      <c r="F88" s="606" t="s">
        <v>206</v>
      </c>
      <c r="G88" s="607">
        <v>461090.84</v>
      </c>
      <c r="H88" s="608" t="s">
        <v>206</v>
      </c>
      <c r="I88" s="608">
        <v>90135.37</v>
      </c>
      <c r="J88" s="608">
        <v>481167.38</v>
      </c>
      <c r="K88" s="608" t="s">
        <v>206</v>
      </c>
      <c r="L88" s="608">
        <v>8385.9699999999993</v>
      </c>
      <c r="M88" s="608" t="s">
        <v>206</v>
      </c>
      <c r="N88" s="608">
        <v>812.67</v>
      </c>
      <c r="O88" s="609">
        <v>157.87</v>
      </c>
    </row>
    <row r="89" spans="2:16" ht="13.5" thickTop="1" x14ac:dyDescent="0.2">
      <c r="B89" s="610"/>
      <c r="C89" s="136"/>
      <c r="D89" s="516"/>
      <c r="E89" s="516"/>
      <c r="F89" s="516"/>
      <c r="G89" s="516"/>
      <c r="H89" s="516"/>
      <c r="I89" s="516"/>
      <c r="J89" s="516"/>
      <c r="K89" s="516"/>
      <c r="L89" s="516"/>
      <c r="M89" s="516"/>
      <c r="N89" s="516"/>
      <c r="O89" s="516"/>
    </row>
    <row r="90" spans="2:16" x14ac:dyDescent="0.2">
      <c r="B90" s="615" t="s">
        <v>102</v>
      </c>
      <c r="D90" s="516"/>
      <c r="E90" s="516"/>
      <c r="F90" s="516"/>
      <c r="G90" s="516"/>
      <c r="H90" s="516"/>
      <c r="I90" s="516"/>
      <c r="J90" s="516"/>
      <c r="K90" s="516"/>
      <c r="L90" s="516"/>
      <c r="M90" s="516"/>
      <c r="N90" s="516"/>
      <c r="O90" s="516"/>
    </row>
    <row r="91" spans="2:16" x14ac:dyDescent="0.2">
      <c r="B91" s="625" t="s">
        <v>203</v>
      </c>
    </row>
  </sheetData>
  <mergeCells count="21">
    <mergeCell ref="B43:B44"/>
    <mergeCell ref="B1:O1"/>
    <mergeCell ref="B3:B4"/>
    <mergeCell ref="C3:C4"/>
    <mergeCell ref="D3:F3"/>
    <mergeCell ref="G3:O3"/>
    <mergeCell ref="B5:B6"/>
    <mergeCell ref="B7:B9"/>
    <mergeCell ref="B12:B16"/>
    <mergeCell ref="B17:B28"/>
    <mergeCell ref="B29:B40"/>
    <mergeCell ref="B41:B42"/>
    <mergeCell ref="B76:B77"/>
    <mergeCell ref="B87:C87"/>
    <mergeCell ref="B88:C88"/>
    <mergeCell ref="B46:B47"/>
    <mergeCell ref="B51:B57"/>
    <mergeCell ref="B58:B60"/>
    <mergeCell ref="B61:B63"/>
    <mergeCell ref="B68:B72"/>
    <mergeCell ref="B74:B75"/>
  </mergeCells>
  <pageMargins left="0.75" right="0.75" top="1" bottom="1" header="0" footer="0"/>
  <pageSetup paperSize="9" scale="31" orientation="portrait" r:id="rId1"/>
  <headerFooter alignWithMargins="0"/>
  <colBreaks count="1" manualBreakCount="1">
    <brk id="15" max="1048575" man="1"/>
  </colBreaks>
  <ignoredErrors>
    <ignoredError sqref="D12:P8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4"/>
  <sheetViews>
    <sheetView showGridLines="0" zoomScale="75" zoomScaleNormal="75" workbookViewId="0">
      <selection activeCell="D14" sqref="D14:I14"/>
    </sheetView>
  </sheetViews>
  <sheetFormatPr baseColWidth="10" defaultRowHeight="12.75" x14ac:dyDescent="0.2"/>
  <cols>
    <col min="1" max="1" width="2.28515625" style="516" customWidth="1"/>
    <col min="2" max="2" width="28.140625" style="612" customWidth="1"/>
    <col min="3" max="3" width="26.28515625" style="611" bestFit="1" customWidth="1"/>
    <col min="4" max="4" width="20" style="611" customWidth="1"/>
    <col min="5" max="5" width="17.85546875" style="611" customWidth="1"/>
    <col min="6" max="6" width="20" style="611" customWidth="1"/>
    <col min="7" max="7" width="21.5703125" style="611" customWidth="1"/>
    <col min="8" max="10" width="16.140625" style="611" customWidth="1"/>
    <col min="11" max="11" width="18.5703125" style="611" customWidth="1"/>
    <col min="12" max="12" width="16.140625" style="611" customWidth="1"/>
    <col min="13" max="13" width="22.28515625" style="611" bestFit="1" customWidth="1"/>
    <col min="14" max="14" width="20" style="611" customWidth="1"/>
    <col min="15" max="15" width="16.140625" style="611" customWidth="1"/>
    <col min="16" max="18" width="27.140625" style="516" bestFit="1" customWidth="1"/>
    <col min="19" max="19" width="17.7109375" style="516" bestFit="1" customWidth="1"/>
    <col min="20" max="20" width="14" style="516" bestFit="1" customWidth="1"/>
    <col min="21" max="21" width="17.42578125" style="516" bestFit="1" customWidth="1"/>
    <col min="22" max="22" width="14.28515625" style="516" bestFit="1" customWidth="1"/>
    <col min="23" max="23" width="17.42578125" style="516" bestFit="1" customWidth="1"/>
    <col min="24" max="24" width="14.28515625" style="516" bestFit="1" customWidth="1"/>
    <col min="25" max="25" width="17.42578125" style="516" bestFit="1" customWidth="1"/>
    <col min="26" max="26" width="14.28515625" style="516" bestFit="1" customWidth="1"/>
    <col min="27" max="27" width="17.7109375" style="516" bestFit="1" customWidth="1"/>
    <col min="28" max="28" width="14.5703125" style="516" bestFit="1" customWidth="1"/>
    <col min="29" max="29" width="17.42578125" style="516" bestFit="1" customWidth="1"/>
    <col min="30" max="30" width="14.28515625" style="516" bestFit="1" customWidth="1"/>
    <col min="31" max="31" width="17.42578125" style="516" bestFit="1" customWidth="1"/>
    <col min="32" max="32" width="14.28515625" style="516" bestFit="1" customWidth="1"/>
    <col min="33" max="33" width="15.42578125" style="516" bestFit="1" customWidth="1"/>
    <col min="34" max="34" width="12.42578125" style="516" bestFit="1" customWidth="1"/>
    <col min="35" max="35" width="15.140625" style="516" bestFit="1" customWidth="1"/>
    <col min="36" max="36" width="12.140625" style="516" bestFit="1" customWidth="1"/>
    <col min="37" max="37" width="14.42578125" style="516" bestFit="1" customWidth="1"/>
    <col min="38" max="256" width="11.42578125" style="516"/>
    <col min="257" max="257" width="2.28515625" style="516" customWidth="1"/>
    <col min="258" max="258" width="28.140625" style="516" customWidth="1"/>
    <col min="259" max="259" width="26.28515625" style="516" bestFit="1" customWidth="1"/>
    <col min="260" max="260" width="20" style="516" customWidth="1"/>
    <col min="261" max="261" width="17.85546875" style="516" customWidth="1"/>
    <col min="262" max="262" width="20" style="516" customWidth="1"/>
    <col min="263" max="263" width="21.5703125" style="516" customWidth="1"/>
    <col min="264" max="266" width="16.140625" style="516" customWidth="1"/>
    <col min="267" max="267" width="18.5703125" style="516" customWidth="1"/>
    <col min="268" max="268" width="16.140625" style="516" customWidth="1"/>
    <col min="269" max="269" width="22.28515625" style="516" bestFit="1" customWidth="1"/>
    <col min="270" max="270" width="20" style="516" customWidth="1"/>
    <col min="271" max="271" width="16.140625" style="516" customWidth="1"/>
    <col min="272" max="274" width="27.140625" style="516" bestFit="1" customWidth="1"/>
    <col min="275" max="275" width="17.7109375" style="516" bestFit="1" customWidth="1"/>
    <col min="276" max="276" width="14" style="516" bestFit="1" customWidth="1"/>
    <col min="277" max="277" width="17.42578125" style="516" bestFit="1" customWidth="1"/>
    <col min="278" max="278" width="14.28515625" style="516" bestFit="1" customWidth="1"/>
    <col min="279" max="279" width="17.42578125" style="516" bestFit="1" customWidth="1"/>
    <col min="280" max="280" width="14.28515625" style="516" bestFit="1" customWidth="1"/>
    <col min="281" max="281" width="17.42578125" style="516" bestFit="1" customWidth="1"/>
    <col min="282" max="282" width="14.28515625" style="516" bestFit="1" customWidth="1"/>
    <col min="283" max="283" width="17.7109375" style="516" bestFit="1" customWidth="1"/>
    <col min="284" max="284" width="14.5703125" style="516" bestFit="1" customWidth="1"/>
    <col min="285" max="285" width="17.42578125" style="516" bestFit="1" customWidth="1"/>
    <col min="286" max="286" width="14.28515625" style="516" bestFit="1" customWidth="1"/>
    <col min="287" max="287" width="17.42578125" style="516" bestFit="1" customWidth="1"/>
    <col min="288" max="288" width="14.28515625" style="516" bestFit="1" customWidth="1"/>
    <col min="289" max="289" width="15.42578125" style="516" bestFit="1" customWidth="1"/>
    <col min="290" max="290" width="12.42578125" style="516" bestFit="1" customWidth="1"/>
    <col min="291" max="291" width="15.140625" style="516" bestFit="1" customWidth="1"/>
    <col min="292" max="292" width="12.140625" style="516" bestFit="1" customWidth="1"/>
    <col min="293" max="293" width="14.42578125" style="516" bestFit="1" customWidth="1"/>
    <col min="294" max="512" width="11.42578125" style="516"/>
    <col min="513" max="513" width="2.28515625" style="516" customWidth="1"/>
    <col min="514" max="514" width="28.140625" style="516" customWidth="1"/>
    <col min="515" max="515" width="26.28515625" style="516" bestFit="1" customWidth="1"/>
    <col min="516" max="516" width="20" style="516" customWidth="1"/>
    <col min="517" max="517" width="17.85546875" style="516" customWidth="1"/>
    <col min="518" max="518" width="20" style="516" customWidth="1"/>
    <col min="519" max="519" width="21.5703125" style="516" customWidth="1"/>
    <col min="520" max="522" width="16.140625" style="516" customWidth="1"/>
    <col min="523" max="523" width="18.5703125" style="516" customWidth="1"/>
    <col min="524" max="524" width="16.140625" style="516" customWidth="1"/>
    <col min="525" max="525" width="22.28515625" style="516" bestFit="1" customWidth="1"/>
    <col min="526" max="526" width="20" style="516" customWidth="1"/>
    <col min="527" max="527" width="16.140625" style="516" customWidth="1"/>
    <col min="528" max="530" width="27.140625" style="516" bestFit="1" customWidth="1"/>
    <col min="531" max="531" width="17.7109375" style="516" bestFit="1" customWidth="1"/>
    <col min="532" max="532" width="14" style="516" bestFit="1" customWidth="1"/>
    <col min="533" max="533" width="17.42578125" style="516" bestFit="1" customWidth="1"/>
    <col min="534" max="534" width="14.28515625" style="516" bestFit="1" customWidth="1"/>
    <col min="535" max="535" width="17.42578125" style="516" bestFit="1" customWidth="1"/>
    <col min="536" max="536" width="14.28515625" style="516" bestFit="1" customWidth="1"/>
    <col min="537" max="537" width="17.42578125" style="516" bestFit="1" customWidth="1"/>
    <col min="538" max="538" width="14.28515625" style="516" bestFit="1" customWidth="1"/>
    <col min="539" max="539" width="17.7109375" style="516" bestFit="1" customWidth="1"/>
    <col min="540" max="540" width="14.5703125" style="516" bestFit="1" customWidth="1"/>
    <col min="541" max="541" width="17.42578125" style="516" bestFit="1" customWidth="1"/>
    <col min="542" max="542" width="14.28515625" style="516" bestFit="1" customWidth="1"/>
    <col min="543" max="543" width="17.42578125" style="516" bestFit="1" customWidth="1"/>
    <col min="544" max="544" width="14.28515625" style="516" bestFit="1" customWidth="1"/>
    <col min="545" max="545" width="15.42578125" style="516" bestFit="1" customWidth="1"/>
    <col min="546" max="546" width="12.42578125" style="516" bestFit="1" customWidth="1"/>
    <col min="547" max="547" width="15.140625" style="516" bestFit="1" customWidth="1"/>
    <col min="548" max="548" width="12.140625" style="516" bestFit="1" customWidth="1"/>
    <col min="549" max="549" width="14.42578125" style="516" bestFit="1" customWidth="1"/>
    <col min="550" max="768" width="11.42578125" style="516"/>
    <col min="769" max="769" width="2.28515625" style="516" customWidth="1"/>
    <col min="770" max="770" width="28.140625" style="516" customWidth="1"/>
    <col min="771" max="771" width="26.28515625" style="516" bestFit="1" customWidth="1"/>
    <col min="772" max="772" width="20" style="516" customWidth="1"/>
    <col min="773" max="773" width="17.85546875" style="516" customWidth="1"/>
    <col min="774" max="774" width="20" style="516" customWidth="1"/>
    <col min="775" max="775" width="21.5703125" style="516" customWidth="1"/>
    <col min="776" max="778" width="16.140625" style="516" customWidth="1"/>
    <col min="779" max="779" width="18.5703125" style="516" customWidth="1"/>
    <col min="780" max="780" width="16.140625" style="516" customWidth="1"/>
    <col min="781" max="781" width="22.28515625" style="516" bestFit="1" customWidth="1"/>
    <col min="782" max="782" width="20" style="516" customWidth="1"/>
    <col min="783" max="783" width="16.140625" style="516" customWidth="1"/>
    <col min="784" max="786" width="27.140625" style="516" bestFit="1" customWidth="1"/>
    <col min="787" max="787" width="17.7109375" style="516" bestFit="1" customWidth="1"/>
    <col min="788" max="788" width="14" style="516" bestFit="1" customWidth="1"/>
    <col min="789" max="789" width="17.42578125" style="516" bestFit="1" customWidth="1"/>
    <col min="790" max="790" width="14.28515625" style="516" bestFit="1" customWidth="1"/>
    <col min="791" max="791" width="17.42578125" style="516" bestFit="1" customWidth="1"/>
    <col min="792" max="792" width="14.28515625" style="516" bestFit="1" customWidth="1"/>
    <col min="793" max="793" width="17.42578125" style="516" bestFit="1" customWidth="1"/>
    <col min="794" max="794" width="14.28515625" style="516" bestFit="1" customWidth="1"/>
    <col min="795" max="795" width="17.7109375" style="516" bestFit="1" customWidth="1"/>
    <col min="796" max="796" width="14.5703125" style="516" bestFit="1" customWidth="1"/>
    <col min="797" max="797" width="17.42578125" style="516" bestFit="1" customWidth="1"/>
    <col min="798" max="798" width="14.28515625" style="516" bestFit="1" customWidth="1"/>
    <col min="799" max="799" width="17.42578125" style="516" bestFit="1" customWidth="1"/>
    <col min="800" max="800" width="14.28515625" style="516" bestFit="1" customWidth="1"/>
    <col min="801" max="801" width="15.42578125" style="516" bestFit="1" customWidth="1"/>
    <col min="802" max="802" width="12.42578125" style="516" bestFit="1" customWidth="1"/>
    <col min="803" max="803" width="15.140625" style="516" bestFit="1" customWidth="1"/>
    <col min="804" max="804" width="12.140625" style="516" bestFit="1" customWidth="1"/>
    <col min="805" max="805" width="14.42578125" style="516" bestFit="1" customWidth="1"/>
    <col min="806" max="1024" width="11.42578125" style="516"/>
    <col min="1025" max="1025" width="2.28515625" style="516" customWidth="1"/>
    <col min="1026" max="1026" width="28.140625" style="516" customWidth="1"/>
    <col min="1027" max="1027" width="26.28515625" style="516" bestFit="1" customWidth="1"/>
    <col min="1028" max="1028" width="20" style="516" customWidth="1"/>
    <col min="1029" max="1029" width="17.85546875" style="516" customWidth="1"/>
    <col min="1030" max="1030" width="20" style="516" customWidth="1"/>
    <col min="1031" max="1031" width="21.5703125" style="516" customWidth="1"/>
    <col min="1032" max="1034" width="16.140625" style="516" customWidth="1"/>
    <col min="1035" max="1035" width="18.5703125" style="516" customWidth="1"/>
    <col min="1036" max="1036" width="16.140625" style="516" customWidth="1"/>
    <col min="1037" max="1037" width="22.28515625" style="516" bestFit="1" customWidth="1"/>
    <col min="1038" max="1038" width="20" style="516" customWidth="1"/>
    <col min="1039" max="1039" width="16.140625" style="516" customWidth="1"/>
    <col min="1040" max="1042" width="27.140625" style="516" bestFit="1" customWidth="1"/>
    <col min="1043" max="1043" width="17.7109375" style="516" bestFit="1" customWidth="1"/>
    <col min="1044" max="1044" width="14" style="516" bestFit="1" customWidth="1"/>
    <col min="1045" max="1045" width="17.42578125" style="516" bestFit="1" customWidth="1"/>
    <col min="1046" max="1046" width="14.28515625" style="516" bestFit="1" customWidth="1"/>
    <col min="1047" max="1047" width="17.42578125" style="516" bestFit="1" customWidth="1"/>
    <col min="1048" max="1048" width="14.28515625" style="516" bestFit="1" customWidth="1"/>
    <col min="1049" max="1049" width="17.42578125" style="516" bestFit="1" customWidth="1"/>
    <col min="1050" max="1050" width="14.28515625" style="516" bestFit="1" customWidth="1"/>
    <col min="1051" max="1051" width="17.7109375" style="516" bestFit="1" customWidth="1"/>
    <col min="1052" max="1052" width="14.5703125" style="516" bestFit="1" customWidth="1"/>
    <col min="1053" max="1053" width="17.42578125" style="516" bestFit="1" customWidth="1"/>
    <col min="1054" max="1054" width="14.28515625" style="516" bestFit="1" customWidth="1"/>
    <col min="1055" max="1055" width="17.42578125" style="516" bestFit="1" customWidth="1"/>
    <col min="1056" max="1056" width="14.28515625" style="516" bestFit="1" customWidth="1"/>
    <col min="1057" max="1057" width="15.42578125" style="516" bestFit="1" customWidth="1"/>
    <col min="1058" max="1058" width="12.42578125" style="516" bestFit="1" customWidth="1"/>
    <col min="1059" max="1059" width="15.140625" style="516" bestFit="1" customWidth="1"/>
    <col min="1060" max="1060" width="12.140625" style="516" bestFit="1" customWidth="1"/>
    <col min="1061" max="1061" width="14.42578125" style="516" bestFit="1" customWidth="1"/>
    <col min="1062" max="1280" width="11.42578125" style="516"/>
    <col min="1281" max="1281" width="2.28515625" style="516" customWidth="1"/>
    <col min="1282" max="1282" width="28.140625" style="516" customWidth="1"/>
    <col min="1283" max="1283" width="26.28515625" style="516" bestFit="1" customWidth="1"/>
    <col min="1284" max="1284" width="20" style="516" customWidth="1"/>
    <col min="1285" max="1285" width="17.85546875" style="516" customWidth="1"/>
    <col min="1286" max="1286" width="20" style="516" customWidth="1"/>
    <col min="1287" max="1287" width="21.5703125" style="516" customWidth="1"/>
    <col min="1288" max="1290" width="16.140625" style="516" customWidth="1"/>
    <col min="1291" max="1291" width="18.5703125" style="516" customWidth="1"/>
    <col min="1292" max="1292" width="16.140625" style="516" customWidth="1"/>
    <col min="1293" max="1293" width="22.28515625" style="516" bestFit="1" customWidth="1"/>
    <col min="1294" max="1294" width="20" style="516" customWidth="1"/>
    <col min="1295" max="1295" width="16.140625" style="516" customWidth="1"/>
    <col min="1296" max="1298" width="27.140625" style="516" bestFit="1" customWidth="1"/>
    <col min="1299" max="1299" width="17.7109375" style="516" bestFit="1" customWidth="1"/>
    <col min="1300" max="1300" width="14" style="516" bestFit="1" customWidth="1"/>
    <col min="1301" max="1301" width="17.42578125" style="516" bestFit="1" customWidth="1"/>
    <col min="1302" max="1302" width="14.28515625" style="516" bestFit="1" customWidth="1"/>
    <col min="1303" max="1303" width="17.42578125" style="516" bestFit="1" customWidth="1"/>
    <col min="1304" max="1304" width="14.28515625" style="516" bestFit="1" customWidth="1"/>
    <col min="1305" max="1305" width="17.42578125" style="516" bestFit="1" customWidth="1"/>
    <col min="1306" max="1306" width="14.28515625" style="516" bestFit="1" customWidth="1"/>
    <col min="1307" max="1307" width="17.7109375" style="516" bestFit="1" customWidth="1"/>
    <col min="1308" max="1308" width="14.5703125" style="516" bestFit="1" customWidth="1"/>
    <col min="1309" max="1309" width="17.42578125" style="516" bestFit="1" customWidth="1"/>
    <col min="1310" max="1310" width="14.28515625" style="516" bestFit="1" customWidth="1"/>
    <col min="1311" max="1311" width="17.42578125" style="516" bestFit="1" customWidth="1"/>
    <col min="1312" max="1312" width="14.28515625" style="516" bestFit="1" customWidth="1"/>
    <col min="1313" max="1313" width="15.42578125" style="516" bestFit="1" customWidth="1"/>
    <col min="1314" max="1314" width="12.42578125" style="516" bestFit="1" customWidth="1"/>
    <col min="1315" max="1315" width="15.140625" style="516" bestFit="1" customWidth="1"/>
    <col min="1316" max="1316" width="12.140625" style="516" bestFit="1" customWidth="1"/>
    <col min="1317" max="1317" width="14.42578125" style="516" bestFit="1" customWidth="1"/>
    <col min="1318" max="1536" width="11.42578125" style="516"/>
    <col min="1537" max="1537" width="2.28515625" style="516" customWidth="1"/>
    <col min="1538" max="1538" width="28.140625" style="516" customWidth="1"/>
    <col min="1539" max="1539" width="26.28515625" style="516" bestFit="1" customWidth="1"/>
    <col min="1540" max="1540" width="20" style="516" customWidth="1"/>
    <col min="1541" max="1541" width="17.85546875" style="516" customWidth="1"/>
    <col min="1542" max="1542" width="20" style="516" customWidth="1"/>
    <col min="1543" max="1543" width="21.5703125" style="516" customWidth="1"/>
    <col min="1544" max="1546" width="16.140625" style="516" customWidth="1"/>
    <col min="1547" max="1547" width="18.5703125" style="516" customWidth="1"/>
    <col min="1548" max="1548" width="16.140625" style="516" customWidth="1"/>
    <col min="1549" max="1549" width="22.28515625" style="516" bestFit="1" customWidth="1"/>
    <col min="1550" max="1550" width="20" style="516" customWidth="1"/>
    <col min="1551" max="1551" width="16.140625" style="516" customWidth="1"/>
    <col min="1552" max="1554" width="27.140625" style="516" bestFit="1" customWidth="1"/>
    <col min="1555" max="1555" width="17.7109375" style="516" bestFit="1" customWidth="1"/>
    <col min="1556" max="1556" width="14" style="516" bestFit="1" customWidth="1"/>
    <col min="1557" max="1557" width="17.42578125" style="516" bestFit="1" customWidth="1"/>
    <col min="1558" max="1558" width="14.28515625" style="516" bestFit="1" customWidth="1"/>
    <col min="1559" max="1559" width="17.42578125" style="516" bestFit="1" customWidth="1"/>
    <col min="1560" max="1560" width="14.28515625" style="516" bestFit="1" customWidth="1"/>
    <col min="1561" max="1561" width="17.42578125" style="516" bestFit="1" customWidth="1"/>
    <col min="1562" max="1562" width="14.28515625" style="516" bestFit="1" customWidth="1"/>
    <col min="1563" max="1563" width="17.7109375" style="516" bestFit="1" customWidth="1"/>
    <col min="1564" max="1564" width="14.5703125" style="516" bestFit="1" customWidth="1"/>
    <col min="1565" max="1565" width="17.42578125" style="516" bestFit="1" customWidth="1"/>
    <col min="1566" max="1566" width="14.28515625" style="516" bestFit="1" customWidth="1"/>
    <col min="1567" max="1567" width="17.42578125" style="516" bestFit="1" customWidth="1"/>
    <col min="1568" max="1568" width="14.28515625" style="516" bestFit="1" customWidth="1"/>
    <col min="1569" max="1569" width="15.42578125" style="516" bestFit="1" customWidth="1"/>
    <col min="1570" max="1570" width="12.42578125" style="516" bestFit="1" customWidth="1"/>
    <col min="1571" max="1571" width="15.140625" style="516" bestFit="1" customWidth="1"/>
    <col min="1572" max="1572" width="12.140625" style="516" bestFit="1" customWidth="1"/>
    <col min="1573" max="1573" width="14.42578125" style="516" bestFit="1" customWidth="1"/>
    <col min="1574" max="1792" width="11.42578125" style="516"/>
    <col min="1793" max="1793" width="2.28515625" style="516" customWidth="1"/>
    <col min="1794" max="1794" width="28.140625" style="516" customWidth="1"/>
    <col min="1795" max="1795" width="26.28515625" style="516" bestFit="1" customWidth="1"/>
    <col min="1796" max="1796" width="20" style="516" customWidth="1"/>
    <col min="1797" max="1797" width="17.85546875" style="516" customWidth="1"/>
    <col min="1798" max="1798" width="20" style="516" customWidth="1"/>
    <col min="1799" max="1799" width="21.5703125" style="516" customWidth="1"/>
    <col min="1800" max="1802" width="16.140625" style="516" customWidth="1"/>
    <col min="1803" max="1803" width="18.5703125" style="516" customWidth="1"/>
    <col min="1804" max="1804" width="16.140625" style="516" customWidth="1"/>
    <col min="1805" max="1805" width="22.28515625" style="516" bestFit="1" customWidth="1"/>
    <col min="1806" max="1806" width="20" style="516" customWidth="1"/>
    <col min="1807" max="1807" width="16.140625" style="516" customWidth="1"/>
    <col min="1808" max="1810" width="27.140625" style="516" bestFit="1" customWidth="1"/>
    <col min="1811" max="1811" width="17.7109375" style="516" bestFit="1" customWidth="1"/>
    <col min="1812" max="1812" width="14" style="516" bestFit="1" customWidth="1"/>
    <col min="1813" max="1813" width="17.42578125" style="516" bestFit="1" customWidth="1"/>
    <col min="1814" max="1814" width="14.28515625" style="516" bestFit="1" customWidth="1"/>
    <col min="1815" max="1815" width="17.42578125" style="516" bestFit="1" customWidth="1"/>
    <col min="1816" max="1816" width="14.28515625" style="516" bestFit="1" customWidth="1"/>
    <col min="1817" max="1817" width="17.42578125" style="516" bestFit="1" customWidth="1"/>
    <col min="1818" max="1818" width="14.28515625" style="516" bestFit="1" customWidth="1"/>
    <col min="1819" max="1819" width="17.7109375" style="516" bestFit="1" customWidth="1"/>
    <col min="1820" max="1820" width="14.5703125" style="516" bestFit="1" customWidth="1"/>
    <col min="1821" max="1821" width="17.42578125" style="516" bestFit="1" customWidth="1"/>
    <col min="1822" max="1822" width="14.28515625" style="516" bestFit="1" customWidth="1"/>
    <col min="1823" max="1823" width="17.42578125" style="516" bestFit="1" customWidth="1"/>
    <col min="1824" max="1824" width="14.28515625" style="516" bestFit="1" customWidth="1"/>
    <col min="1825" max="1825" width="15.42578125" style="516" bestFit="1" customWidth="1"/>
    <col min="1826" max="1826" width="12.42578125" style="516" bestFit="1" customWidth="1"/>
    <col min="1827" max="1827" width="15.140625" style="516" bestFit="1" customWidth="1"/>
    <col min="1828" max="1828" width="12.140625" style="516" bestFit="1" customWidth="1"/>
    <col min="1829" max="1829" width="14.42578125" style="516" bestFit="1" customWidth="1"/>
    <col min="1830" max="2048" width="11.42578125" style="516"/>
    <col min="2049" max="2049" width="2.28515625" style="516" customWidth="1"/>
    <col min="2050" max="2050" width="28.140625" style="516" customWidth="1"/>
    <col min="2051" max="2051" width="26.28515625" style="516" bestFit="1" customWidth="1"/>
    <col min="2052" max="2052" width="20" style="516" customWidth="1"/>
    <col min="2053" max="2053" width="17.85546875" style="516" customWidth="1"/>
    <col min="2054" max="2054" width="20" style="516" customWidth="1"/>
    <col min="2055" max="2055" width="21.5703125" style="516" customWidth="1"/>
    <col min="2056" max="2058" width="16.140625" style="516" customWidth="1"/>
    <col min="2059" max="2059" width="18.5703125" style="516" customWidth="1"/>
    <col min="2060" max="2060" width="16.140625" style="516" customWidth="1"/>
    <col min="2061" max="2061" width="22.28515625" style="516" bestFit="1" customWidth="1"/>
    <col min="2062" max="2062" width="20" style="516" customWidth="1"/>
    <col min="2063" max="2063" width="16.140625" style="516" customWidth="1"/>
    <col min="2064" max="2066" width="27.140625" style="516" bestFit="1" customWidth="1"/>
    <col min="2067" max="2067" width="17.7109375" style="516" bestFit="1" customWidth="1"/>
    <col min="2068" max="2068" width="14" style="516" bestFit="1" customWidth="1"/>
    <col min="2069" max="2069" width="17.42578125" style="516" bestFit="1" customWidth="1"/>
    <col min="2070" max="2070" width="14.28515625" style="516" bestFit="1" customWidth="1"/>
    <col min="2071" max="2071" width="17.42578125" style="516" bestFit="1" customWidth="1"/>
    <col min="2072" max="2072" width="14.28515625" style="516" bestFit="1" customWidth="1"/>
    <col min="2073" max="2073" width="17.42578125" style="516" bestFit="1" customWidth="1"/>
    <col min="2074" max="2074" width="14.28515625" style="516" bestFit="1" customWidth="1"/>
    <col min="2075" max="2075" width="17.7109375" style="516" bestFit="1" customWidth="1"/>
    <col min="2076" max="2076" width="14.5703125" style="516" bestFit="1" customWidth="1"/>
    <col min="2077" max="2077" width="17.42578125" style="516" bestFit="1" customWidth="1"/>
    <col min="2078" max="2078" width="14.28515625" style="516" bestFit="1" customWidth="1"/>
    <col min="2079" max="2079" width="17.42578125" style="516" bestFit="1" customWidth="1"/>
    <col min="2080" max="2080" width="14.28515625" style="516" bestFit="1" customWidth="1"/>
    <col min="2081" max="2081" width="15.42578125" style="516" bestFit="1" customWidth="1"/>
    <col min="2082" max="2082" width="12.42578125" style="516" bestFit="1" customWidth="1"/>
    <col min="2083" max="2083" width="15.140625" style="516" bestFit="1" customWidth="1"/>
    <col min="2084" max="2084" width="12.140625" style="516" bestFit="1" customWidth="1"/>
    <col min="2085" max="2085" width="14.42578125" style="516" bestFit="1" customWidth="1"/>
    <col min="2086" max="2304" width="11.42578125" style="516"/>
    <col min="2305" max="2305" width="2.28515625" style="516" customWidth="1"/>
    <col min="2306" max="2306" width="28.140625" style="516" customWidth="1"/>
    <col min="2307" max="2307" width="26.28515625" style="516" bestFit="1" customWidth="1"/>
    <col min="2308" max="2308" width="20" style="516" customWidth="1"/>
    <col min="2309" max="2309" width="17.85546875" style="516" customWidth="1"/>
    <col min="2310" max="2310" width="20" style="516" customWidth="1"/>
    <col min="2311" max="2311" width="21.5703125" style="516" customWidth="1"/>
    <col min="2312" max="2314" width="16.140625" style="516" customWidth="1"/>
    <col min="2315" max="2315" width="18.5703125" style="516" customWidth="1"/>
    <col min="2316" max="2316" width="16.140625" style="516" customWidth="1"/>
    <col min="2317" max="2317" width="22.28515625" style="516" bestFit="1" customWidth="1"/>
    <col min="2318" max="2318" width="20" style="516" customWidth="1"/>
    <col min="2319" max="2319" width="16.140625" style="516" customWidth="1"/>
    <col min="2320" max="2322" width="27.140625" style="516" bestFit="1" customWidth="1"/>
    <col min="2323" max="2323" width="17.7109375" style="516" bestFit="1" customWidth="1"/>
    <col min="2324" max="2324" width="14" style="516" bestFit="1" customWidth="1"/>
    <col min="2325" max="2325" width="17.42578125" style="516" bestFit="1" customWidth="1"/>
    <col min="2326" max="2326" width="14.28515625" style="516" bestFit="1" customWidth="1"/>
    <col min="2327" max="2327" width="17.42578125" style="516" bestFit="1" customWidth="1"/>
    <col min="2328" max="2328" width="14.28515625" style="516" bestFit="1" customWidth="1"/>
    <col min="2329" max="2329" width="17.42578125" style="516" bestFit="1" customWidth="1"/>
    <col min="2330" max="2330" width="14.28515625" style="516" bestFit="1" customWidth="1"/>
    <col min="2331" max="2331" width="17.7109375" style="516" bestFit="1" customWidth="1"/>
    <col min="2332" max="2332" width="14.5703125" style="516" bestFit="1" customWidth="1"/>
    <col min="2333" max="2333" width="17.42578125" style="516" bestFit="1" customWidth="1"/>
    <col min="2334" max="2334" width="14.28515625" style="516" bestFit="1" customWidth="1"/>
    <col min="2335" max="2335" width="17.42578125" style="516" bestFit="1" customWidth="1"/>
    <col min="2336" max="2336" width="14.28515625" style="516" bestFit="1" customWidth="1"/>
    <col min="2337" max="2337" width="15.42578125" style="516" bestFit="1" customWidth="1"/>
    <col min="2338" max="2338" width="12.42578125" style="516" bestFit="1" customWidth="1"/>
    <col min="2339" max="2339" width="15.140625" style="516" bestFit="1" customWidth="1"/>
    <col min="2340" max="2340" width="12.140625" style="516" bestFit="1" customWidth="1"/>
    <col min="2341" max="2341" width="14.42578125" style="516" bestFit="1" customWidth="1"/>
    <col min="2342" max="2560" width="11.42578125" style="516"/>
    <col min="2561" max="2561" width="2.28515625" style="516" customWidth="1"/>
    <col min="2562" max="2562" width="28.140625" style="516" customWidth="1"/>
    <col min="2563" max="2563" width="26.28515625" style="516" bestFit="1" customWidth="1"/>
    <col min="2564" max="2564" width="20" style="516" customWidth="1"/>
    <col min="2565" max="2565" width="17.85546875" style="516" customWidth="1"/>
    <col min="2566" max="2566" width="20" style="516" customWidth="1"/>
    <col min="2567" max="2567" width="21.5703125" style="516" customWidth="1"/>
    <col min="2568" max="2570" width="16.140625" style="516" customWidth="1"/>
    <col min="2571" max="2571" width="18.5703125" style="516" customWidth="1"/>
    <col min="2572" max="2572" width="16.140625" style="516" customWidth="1"/>
    <col min="2573" max="2573" width="22.28515625" style="516" bestFit="1" customWidth="1"/>
    <col min="2574" max="2574" width="20" style="516" customWidth="1"/>
    <col min="2575" max="2575" width="16.140625" style="516" customWidth="1"/>
    <col min="2576" max="2578" width="27.140625" style="516" bestFit="1" customWidth="1"/>
    <col min="2579" max="2579" width="17.7109375" style="516" bestFit="1" customWidth="1"/>
    <col min="2580" max="2580" width="14" style="516" bestFit="1" customWidth="1"/>
    <col min="2581" max="2581" width="17.42578125" style="516" bestFit="1" customWidth="1"/>
    <col min="2582" max="2582" width="14.28515625" style="516" bestFit="1" customWidth="1"/>
    <col min="2583" max="2583" width="17.42578125" style="516" bestFit="1" customWidth="1"/>
    <col min="2584" max="2584" width="14.28515625" style="516" bestFit="1" customWidth="1"/>
    <col min="2585" max="2585" width="17.42578125" style="516" bestFit="1" customWidth="1"/>
    <col min="2586" max="2586" width="14.28515625" style="516" bestFit="1" customWidth="1"/>
    <col min="2587" max="2587" width="17.7109375" style="516" bestFit="1" customWidth="1"/>
    <col min="2588" max="2588" width="14.5703125" style="516" bestFit="1" customWidth="1"/>
    <col min="2589" max="2589" width="17.42578125" style="516" bestFit="1" customWidth="1"/>
    <col min="2590" max="2590" width="14.28515625" style="516" bestFit="1" customWidth="1"/>
    <col min="2591" max="2591" width="17.42578125" style="516" bestFit="1" customWidth="1"/>
    <col min="2592" max="2592" width="14.28515625" style="516" bestFit="1" customWidth="1"/>
    <col min="2593" max="2593" width="15.42578125" style="516" bestFit="1" customWidth="1"/>
    <col min="2594" max="2594" width="12.42578125" style="516" bestFit="1" customWidth="1"/>
    <col min="2595" max="2595" width="15.140625" style="516" bestFit="1" customWidth="1"/>
    <col min="2596" max="2596" width="12.140625" style="516" bestFit="1" customWidth="1"/>
    <col min="2597" max="2597" width="14.42578125" style="516" bestFit="1" customWidth="1"/>
    <col min="2598" max="2816" width="11.42578125" style="516"/>
    <col min="2817" max="2817" width="2.28515625" style="516" customWidth="1"/>
    <col min="2818" max="2818" width="28.140625" style="516" customWidth="1"/>
    <col min="2819" max="2819" width="26.28515625" style="516" bestFit="1" customWidth="1"/>
    <col min="2820" max="2820" width="20" style="516" customWidth="1"/>
    <col min="2821" max="2821" width="17.85546875" style="516" customWidth="1"/>
    <col min="2822" max="2822" width="20" style="516" customWidth="1"/>
    <col min="2823" max="2823" width="21.5703125" style="516" customWidth="1"/>
    <col min="2824" max="2826" width="16.140625" style="516" customWidth="1"/>
    <col min="2827" max="2827" width="18.5703125" style="516" customWidth="1"/>
    <col min="2828" max="2828" width="16.140625" style="516" customWidth="1"/>
    <col min="2829" max="2829" width="22.28515625" style="516" bestFit="1" customWidth="1"/>
    <col min="2830" max="2830" width="20" style="516" customWidth="1"/>
    <col min="2831" max="2831" width="16.140625" style="516" customWidth="1"/>
    <col min="2832" max="2834" width="27.140625" style="516" bestFit="1" customWidth="1"/>
    <col min="2835" max="2835" width="17.7109375" style="516" bestFit="1" customWidth="1"/>
    <col min="2836" max="2836" width="14" style="516" bestFit="1" customWidth="1"/>
    <col min="2837" max="2837" width="17.42578125" style="516" bestFit="1" customWidth="1"/>
    <col min="2838" max="2838" width="14.28515625" style="516" bestFit="1" customWidth="1"/>
    <col min="2839" max="2839" width="17.42578125" style="516" bestFit="1" customWidth="1"/>
    <col min="2840" max="2840" width="14.28515625" style="516" bestFit="1" customWidth="1"/>
    <col min="2841" max="2841" width="17.42578125" style="516" bestFit="1" customWidth="1"/>
    <col min="2842" max="2842" width="14.28515625" style="516" bestFit="1" customWidth="1"/>
    <col min="2843" max="2843" width="17.7109375" style="516" bestFit="1" customWidth="1"/>
    <col min="2844" max="2844" width="14.5703125" style="516" bestFit="1" customWidth="1"/>
    <col min="2845" max="2845" width="17.42578125" style="516" bestFit="1" customWidth="1"/>
    <col min="2846" max="2846" width="14.28515625" style="516" bestFit="1" customWidth="1"/>
    <col min="2847" max="2847" width="17.42578125" style="516" bestFit="1" customWidth="1"/>
    <col min="2848" max="2848" width="14.28515625" style="516" bestFit="1" customWidth="1"/>
    <col min="2849" max="2849" width="15.42578125" style="516" bestFit="1" customWidth="1"/>
    <col min="2850" max="2850" width="12.42578125" style="516" bestFit="1" customWidth="1"/>
    <col min="2851" max="2851" width="15.140625" style="516" bestFit="1" customWidth="1"/>
    <col min="2852" max="2852" width="12.140625" style="516" bestFit="1" customWidth="1"/>
    <col min="2853" max="2853" width="14.42578125" style="516" bestFit="1" customWidth="1"/>
    <col min="2854" max="3072" width="11.42578125" style="516"/>
    <col min="3073" max="3073" width="2.28515625" style="516" customWidth="1"/>
    <col min="3074" max="3074" width="28.140625" style="516" customWidth="1"/>
    <col min="3075" max="3075" width="26.28515625" style="516" bestFit="1" customWidth="1"/>
    <col min="3076" max="3076" width="20" style="516" customWidth="1"/>
    <col min="3077" max="3077" width="17.85546875" style="516" customWidth="1"/>
    <col min="3078" max="3078" width="20" style="516" customWidth="1"/>
    <col min="3079" max="3079" width="21.5703125" style="516" customWidth="1"/>
    <col min="3080" max="3082" width="16.140625" style="516" customWidth="1"/>
    <col min="3083" max="3083" width="18.5703125" style="516" customWidth="1"/>
    <col min="3084" max="3084" width="16.140625" style="516" customWidth="1"/>
    <col min="3085" max="3085" width="22.28515625" style="516" bestFit="1" customWidth="1"/>
    <col min="3086" max="3086" width="20" style="516" customWidth="1"/>
    <col min="3087" max="3087" width="16.140625" style="516" customWidth="1"/>
    <col min="3088" max="3090" width="27.140625" style="516" bestFit="1" customWidth="1"/>
    <col min="3091" max="3091" width="17.7109375" style="516" bestFit="1" customWidth="1"/>
    <col min="3092" max="3092" width="14" style="516" bestFit="1" customWidth="1"/>
    <col min="3093" max="3093" width="17.42578125" style="516" bestFit="1" customWidth="1"/>
    <col min="3094" max="3094" width="14.28515625" style="516" bestFit="1" customWidth="1"/>
    <col min="3095" max="3095" width="17.42578125" style="516" bestFit="1" customWidth="1"/>
    <col min="3096" max="3096" width="14.28515625" style="516" bestFit="1" customWidth="1"/>
    <col min="3097" max="3097" width="17.42578125" style="516" bestFit="1" customWidth="1"/>
    <col min="3098" max="3098" width="14.28515625" style="516" bestFit="1" customWidth="1"/>
    <col min="3099" max="3099" width="17.7109375" style="516" bestFit="1" customWidth="1"/>
    <col min="3100" max="3100" width="14.5703125" style="516" bestFit="1" customWidth="1"/>
    <col min="3101" max="3101" width="17.42578125" style="516" bestFit="1" customWidth="1"/>
    <col min="3102" max="3102" width="14.28515625" style="516" bestFit="1" customWidth="1"/>
    <col min="3103" max="3103" width="17.42578125" style="516" bestFit="1" customWidth="1"/>
    <col min="3104" max="3104" width="14.28515625" style="516" bestFit="1" customWidth="1"/>
    <col min="3105" max="3105" width="15.42578125" style="516" bestFit="1" customWidth="1"/>
    <col min="3106" max="3106" width="12.42578125" style="516" bestFit="1" customWidth="1"/>
    <col min="3107" max="3107" width="15.140625" style="516" bestFit="1" customWidth="1"/>
    <col min="3108" max="3108" width="12.140625" style="516" bestFit="1" customWidth="1"/>
    <col min="3109" max="3109" width="14.42578125" style="516" bestFit="1" customWidth="1"/>
    <col min="3110" max="3328" width="11.42578125" style="516"/>
    <col min="3329" max="3329" width="2.28515625" style="516" customWidth="1"/>
    <col min="3330" max="3330" width="28.140625" style="516" customWidth="1"/>
    <col min="3331" max="3331" width="26.28515625" style="516" bestFit="1" customWidth="1"/>
    <col min="3332" max="3332" width="20" style="516" customWidth="1"/>
    <col min="3333" max="3333" width="17.85546875" style="516" customWidth="1"/>
    <col min="3334" max="3334" width="20" style="516" customWidth="1"/>
    <col min="3335" max="3335" width="21.5703125" style="516" customWidth="1"/>
    <col min="3336" max="3338" width="16.140625" style="516" customWidth="1"/>
    <col min="3339" max="3339" width="18.5703125" style="516" customWidth="1"/>
    <col min="3340" max="3340" width="16.140625" style="516" customWidth="1"/>
    <col min="3341" max="3341" width="22.28515625" style="516" bestFit="1" customWidth="1"/>
    <col min="3342" max="3342" width="20" style="516" customWidth="1"/>
    <col min="3343" max="3343" width="16.140625" style="516" customWidth="1"/>
    <col min="3344" max="3346" width="27.140625" style="516" bestFit="1" customWidth="1"/>
    <col min="3347" max="3347" width="17.7109375" style="516" bestFit="1" customWidth="1"/>
    <col min="3348" max="3348" width="14" style="516" bestFit="1" customWidth="1"/>
    <col min="3349" max="3349" width="17.42578125" style="516" bestFit="1" customWidth="1"/>
    <col min="3350" max="3350" width="14.28515625" style="516" bestFit="1" customWidth="1"/>
    <col min="3351" max="3351" width="17.42578125" style="516" bestFit="1" customWidth="1"/>
    <col min="3352" max="3352" width="14.28515625" style="516" bestFit="1" customWidth="1"/>
    <col min="3353" max="3353" width="17.42578125" style="516" bestFit="1" customWidth="1"/>
    <col min="3354" max="3354" width="14.28515625" style="516" bestFit="1" customWidth="1"/>
    <col min="3355" max="3355" width="17.7109375" style="516" bestFit="1" customWidth="1"/>
    <col min="3356" max="3356" width="14.5703125" style="516" bestFit="1" customWidth="1"/>
    <col min="3357" max="3357" width="17.42578125" style="516" bestFit="1" customWidth="1"/>
    <col min="3358" max="3358" width="14.28515625" style="516" bestFit="1" customWidth="1"/>
    <col min="3359" max="3359" width="17.42578125" style="516" bestFit="1" customWidth="1"/>
    <col min="3360" max="3360" width="14.28515625" style="516" bestFit="1" customWidth="1"/>
    <col min="3361" max="3361" width="15.42578125" style="516" bestFit="1" customWidth="1"/>
    <col min="3362" max="3362" width="12.42578125" style="516" bestFit="1" customWidth="1"/>
    <col min="3363" max="3363" width="15.140625" style="516" bestFit="1" customWidth="1"/>
    <col min="3364" max="3364" width="12.140625" style="516" bestFit="1" customWidth="1"/>
    <col min="3365" max="3365" width="14.42578125" style="516" bestFit="1" customWidth="1"/>
    <col min="3366" max="3584" width="11.42578125" style="516"/>
    <col min="3585" max="3585" width="2.28515625" style="516" customWidth="1"/>
    <col min="3586" max="3586" width="28.140625" style="516" customWidth="1"/>
    <col min="3587" max="3587" width="26.28515625" style="516" bestFit="1" customWidth="1"/>
    <col min="3588" max="3588" width="20" style="516" customWidth="1"/>
    <col min="3589" max="3589" width="17.85546875" style="516" customWidth="1"/>
    <col min="3590" max="3590" width="20" style="516" customWidth="1"/>
    <col min="3591" max="3591" width="21.5703125" style="516" customWidth="1"/>
    <col min="3592" max="3594" width="16.140625" style="516" customWidth="1"/>
    <col min="3595" max="3595" width="18.5703125" style="516" customWidth="1"/>
    <col min="3596" max="3596" width="16.140625" style="516" customWidth="1"/>
    <col min="3597" max="3597" width="22.28515625" style="516" bestFit="1" customWidth="1"/>
    <col min="3598" max="3598" width="20" style="516" customWidth="1"/>
    <col min="3599" max="3599" width="16.140625" style="516" customWidth="1"/>
    <col min="3600" max="3602" width="27.140625" style="516" bestFit="1" customWidth="1"/>
    <col min="3603" max="3603" width="17.7109375" style="516" bestFit="1" customWidth="1"/>
    <col min="3604" max="3604" width="14" style="516" bestFit="1" customWidth="1"/>
    <col min="3605" max="3605" width="17.42578125" style="516" bestFit="1" customWidth="1"/>
    <col min="3606" max="3606" width="14.28515625" style="516" bestFit="1" customWidth="1"/>
    <col min="3607" max="3607" width="17.42578125" style="516" bestFit="1" customWidth="1"/>
    <col min="3608" max="3608" width="14.28515625" style="516" bestFit="1" customWidth="1"/>
    <col min="3609" max="3609" width="17.42578125" style="516" bestFit="1" customWidth="1"/>
    <col min="3610" max="3610" width="14.28515625" style="516" bestFit="1" customWidth="1"/>
    <col min="3611" max="3611" width="17.7109375" style="516" bestFit="1" customWidth="1"/>
    <col min="3612" max="3612" width="14.5703125" style="516" bestFit="1" customWidth="1"/>
    <col min="3613" max="3613" width="17.42578125" style="516" bestFit="1" customWidth="1"/>
    <col min="3614" max="3614" width="14.28515625" style="516" bestFit="1" customWidth="1"/>
    <col min="3615" max="3615" width="17.42578125" style="516" bestFit="1" customWidth="1"/>
    <col min="3616" max="3616" width="14.28515625" style="516" bestFit="1" customWidth="1"/>
    <col min="3617" max="3617" width="15.42578125" style="516" bestFit="1" customWidth="1"/>
    <col min="3618" max="3618" width="12.42578125" style="516" bestFit="1" customWidth="1"/>
    <col min="3619" max="3619" width="15.140625" style="516" bestFit="1" customWidth="1"/>
    <col min="3620" max="3620" width="12.140625" style="516" bestFit="1" customWidth="1"/>
    <col min="3621" max="3621" width="14.42578125" style="516" bestFit="1" customWidth="1"/>
    <col min="3622" max="3840" width="11.42578125" style="516"/>
    <col min="3841" max="3841" width="2.28515625" style="516" customWidth="1"/>
    <col min="3842" max="3842" width="28.140625" style="516" customWidth="1"/>
    <col min="3843" max="3843" width="26.28515625" style="516" bestFit="1" customWidth="1"/>
    <col min="3844" max="3844" width="20" style="516" customWidth="1"/>
    <col min="3845" max="3845" width="17.85546875" style="516" customWidth="1"/>
    <col min="3846" max="3846" width="20" style="516" customWidth="1"/>
    <col min="3847" max="3847" width="21.5703125" style="516" customWidth="1"/>
    <col min="3848" max="3850" width="16.140625" style="516" customWidth="1"/>
    <col min="3851" max="3851" width="18.5703125" style="516" customWidth="1"/>
    <col min="3852" max="3852" width="16.140625" style="516" customWidth="1"/>
    <col min="3853" max="3853" width="22.28515625" style="516" bestFit="1" customWidth="1"/>
    <col min="3854" max="3854" width="20" style="516" customWidth="1"/>
    <col min="3855" max="3855" width="16.140625" style="516" customWidth="1"/>
    <col min="3856" max="3858" width="27.140625" style="516" bestFit="1" customWidth="1"/>
    <col min="3859" max="3859" width="17.7109375" style="516" bestFit="1" customWidth="1"/>
    <col min="3860" max="3860" width="14" style="516" bestFit="1" customWidth="1"/>
    <col min="3861" max="3861" width="17.42578125" style="516" bestFit="1" customWidth="1"/>
    <col min="3862" max="3862" width="14.28515625" style="516" bestFit="1" customWidth="1"/>
    <col min="3863" max="3863" width="17.42578125" style="516" bestFit="1" customWidth="1"/>
    <col min="3864" max="3864" width="14.28515625" style="516" bestFit="1" customWidth="1"/>
    <col min="3865" max="3865" width="17.42578125" style="516" bestFit="1" customWidth="1"/>
    <col min="3866" max="3866" width="14.28515625" style="516" bestFit="1" customWidth="1"/>
    <col min="3867" max="3867" width="17.7109375" style="516" bestFit="1" customWidth="1"/>
    <col min="3868" max="3868" width="14.5703125" style="516" bestFit="1" customWidth="1"/>
    <col min="3869" max="3869" width="17.42578125" style="516" bestFit="1" customWidth="1"/>
    <col min="3870" max="3870" width="14.28515625" style="516" bestFit="1" customWidth="1"/>
    <col min="3871" max="3871" width="17.42578125" style="516" bestFit="1" customWidth="1"/>
    <col min="3872" max="3872" width="14.28515625" style="516" bestFit="1" customWidth="1"/>
    <col min="3873" max="3873" width="15.42578125" style="516" bestFit="1" customWidth="1"/>
    <col min="3874" max="3874" width="12.42578125" style="516" bestFit="1" customWidth="1"/>
    <col min="3875" max="3875" width="15.140625" style="516" bestFit="1" customWidth="1"/>
    <col min="3876" max="3876" width="12.140625" style="516" bestFit="1" customWidth="1"/>
    <col min="3877" max="3877" width="14.42578125" style="516" bestFit="1" customWidth="1"/>
    <col min="3878" max="4096" width="11.42578125" style="516"/>
    <col min="4097" max="4097" width="2.28515625" style="516" customWidth="1"/>
    <col min="4098" max="4098" width="28.140625" style="516" customWidth="1"/>
    <col min="4099" max="4099" width="26.28515625" style="516" bestFit="1" customWidth="1"/>
    <col min="4100" max="4100" width="20" style="516" customWidth="1"/>
    <col min="4101" max="4101" width="17.85546875" style="516" customWidth="1"/>
    <col min="4102" max="4102" width="20" style="516" customWidth="1"/>
    <col min="4103" max="4103" width="21.5703125" style="516" customWidth="1"/>
    <col min="4104" max="4106" width="16.140625" style="516" customWidth="1"/>
    <col min="4107" max="4107" width="18.5703125" style="516" customWidth="1"/>
    <col min="4108" max="4108" width="16.140625" style="516" customWidth="1"/>
    <col min="4109" max="4109" width="22.28515625" style="516" bestFit="1" customWidth="1"/>
    <col min="4110" max="4110" width="20" style="516" customWidth="1"/>
    <col min="4111" max="4111" width="16.140625" style="516" customWidth="1"/>
    <col min="4112" max="4114" width="27.140625" style="516" bestFit="1" customWidth="1"/>
    <col min="4115" max="4115" width="17.7109375" style="516" bestFit="1" customWidth="1"/>
    <col min="4116" max="4116" width="14" style="516" bestFit="1" customWidth="1"/>
    <col min="4117" max="4117" width="17.42578125" style="516" bestFit="1" customWidth="1"/>
    <col min="4118" max="4118" width="14.28515625" style="516" bestFit="1" customWidth="1"/>
    <col min="4119" max="4119" width="17.42578125" style="516" bestFit="1" customWidth="1"/>
    <col min="4120" max="4120" width="14.28515625" style="516" bestFit="1" customWidth="1"/>
    <col min="4121" max="4121" width="17.42578125" style="516" bestFit="1" customWidth="1"/>
    <col min="4122" max="4122" width="14.28515625" style="516" bestFit="1" customWidth="1"/>
    <col min="4123" max="4123" width="17.7109375" style="516" bestFit="1" customWidth="1"/>
    <col min="4124" max="4124" width="14.5703125" style="516" bestFit="1" customWidth="1"/>
    <col min="4125" max="4125" width="17.42578125" style="516" bestFit="1" customWidth="1"/>
    <col min="4126" max="4126" width="14.28515625" style="516" bestFit="1" customWidth="1"/>
    <col min="4127" max="4127" width="17.42578125" style="516" bestFit="1" customWidth="1"/>
    <col min="4128" max="4128" width="14.28515625" style="516" bestFit="1" customWidth="1"/>
    <col min="4129" max="4129" width="15.42578125" style="516" bestFit="1" customWidth="1"/>
    <col min="4130" max="4130" width="12.42578125" style="516" bestFit="1" customWidth="1"/>
    <col min="4131" max="4131" width="15.140625" style="516" bestFit="1" customWidth="1"/>
    <col min="4132" max="4132" width="12.140625" style="516" bestFit="1" customWidth="1"/>
    <col min="4133" max="4133" width="14.42578125" style="516" bestFit="1" customWidth="1"/>
    <col min="4134" max="4352" width="11.42578125" style="516"/>
    <col min="4353" max="4353" width="2.28515625" style="516" customWidth="1"/>
    <col min="4354" max="4354" width="28.140625" style="516" customWidth="1"/>
    <col min="4355" max="4355" width="26.28515625" style="516" bestFit="1" customWidth="1"/>
    <col min="4356" max="4356" width="20" style="516" customWidth="1"/>
    <col min="4357" max="4357" width="17.85546875" style="516" customWidth="1"/>
    <col min="4358" max="4358" width="20" style="516" customWidth="1"/>
    <col min="4359" max="4359" width="21.5703125" style="516" customWidth="1"/>
    <col min="4360" max="4362" width="16.140625" style="516" customWidth="1"/>
    <col min="4363" max="4363" width="18.5703125" style="516" customWidth="1"/>
    <col min="4364" max="4364" width="16.140625" style="516" customWidth="1"/>
    <col min="4365" max="4365" width="22.28515625" style="516" bestFit="1" customWidth="1"/>
    <col min="4366" max="4366" width="20" style="516" customWidth="1"/>
    <col min="4367" max="4367" width="16.140625" style="516" customWidth="1"/>
    <col min="4368" max="4370" width="27.140625" style="516" bestFit="1" customWidth="1"/>
    <col min="4371" max="4371" width="17.7109375" style="516" bestFit="1" customWidth="1"/>
    <col min="4372" max="4372" width="14" style="516" bestFit="1" customWidth="1"/>
    <col min="4373" max="4373" width="17.42578125" style="516" bestFit="1" customWidth="1"/>
    <col min="4374" max="4374" width="14.28515625" style="516" bestFit="1" customWidth="1"/>
    <col min="4375" max="4375" width="17.42578125" style="516" bestFit="1" customWidth="1"/>
    <col min="4376" max="4376" width="14.28515625" style="516" bestFit="1" customWidth="1"/>
    <col min="4377" max="4377" width="17.42578125" style="516" bestFit="1" customWidth="1"/>
    <col min="4378" max="4378" width="14.28515625" style="516" bestFit="1" customWidth="1"/>
    <col min="4379" max="4379" width="17.7109375" style="516" bestFit="1" customWidth="1"/>
    <col min="4380" max="4380" width="14.5703125" style="516" bestFit="1" customWidth="1"/>
    <col min="4381" max="4381" width="17.42578125" style="516" bestFit="1" customWidth="1"/>
    <col min="4382" max="4382" width="14.28515625" style="516" bestFit="1" customWidth="1"/>
    <col min="4383" max="4383" width="17.42578125" style="516" bestFit="1" customWidth="1"/>
    <col min="4384" max="4384" width="14.28515625" style="516" bestFit="1" customWidth="1"/>
    <col min="4385" max="4385" width="15.42578125" style="516" bestFit="1" customWidth="1"/>
    <col min="4386" max="4386" width="12.42578125" style="516" bestFit="1" customWidth="1"/>
    <col min="4387" max="4387" width="15.140625" style="516" bestFit="1" customWidth="1"/>
    <col min="4388" max="4388" width="12.140625" style="516" bestFit="1" customWidth="1"/>
    <col min="4389" max="4389" width="14.42578125" style="516" bestFit="1" customWidth="1"/>
    <col min="4390" max="4608" width="11.42578125" style="516"/>
    <col min="4609" max="4609" width="2.28515625" style="516" customWidth="1"/>
    <col min="4610" max="4610" width="28.140625" style="516" customWidth="1"/>
    <col min="4611" max="4611" width="26.28515625" style="516" bestFit="1" customWidth="1"/>
    <col min="4612" max="4612" width="20" style="516" customWidth="1"/>
    <col min="4613" max="4613" width="17.85546875" style="516" customWidth="1"/>
    <col min="4614" max="4614" width="20" style="516" customWidth="1"/>
    <col min="4615" max="4615" width="21.5703125" style="516" customWidth="1"/>
    <col min="4616" max="4618" width="16.140625" style="516" customWidth="1"/>
    <col min="4619" max="4619" width="18.5703125" style="516" customWidth="1"/>
    <col min="4620" max="4620" width="16.140625" style="516" customWidth="1"/>
    <col min="4621" max="4621" width="22.28515625" style="516" bestFit="1" customWidth="1"/>
    <col min="4622" max="4622" width="20" style="516" customWidth="1"/>
    <col min="4623" max="4623" width="16.140625" style="516" customWidth="1"/>
    <col min="4624" max="4626" width="27.140625" style="516" bestFit="1" customWidth="1"/>
    <col min="4627" max="4627" width="17.7109375" style="516" bestFit="1" customWidth="1"/>
    <col min="4628" max="4628" width="14" style="516" bestFit="1" customWidth="1"/>
    <col min="4629" max="4629" width="17.42578125" style="516" bestFit="1" customWidth="1"/>
    <col min="4630" max="4630" width="14.28515625" style="516" bestFit="1" customWidth="1"/>
    <col min="4631" max="4631" width="17.42578125" style="516" bestFit="1" customWidth="1"/>
    <col min="4632" max="4632" width="14.28515625" style="516" bestFit="1" customWidth="1"/>
    <col min="4633" max="4633" width="17.42578125" style="516" bestFit="1" customWidth="1"/>
    <col min="4634" max="4634" width="14.28515625" style="516" bestFit="1" customWidth="1"/>
    <col min="4635" max="4635" width="17.7109375" style="516" bestFit="1" customWidth="1"/>
    <col min="4636" max="4636" width="14.5703125" style="516" bestFit="1" customWidth="1"/>
    <col min="4637" max="4637" width="17.42578125" style="516" bestFit="1" customWidth="1"/>
    <col min="4638" max="4638" width="14.28515625" style="516" bestFit="1" customWidth="1"/>
    <col min="4639" max="4639" width="17.42578125" style="516" bestFit="1" customWidth="1"/>
    <col min="4640" max="4640" width="14.28515625" style="516" bestFit="1" customWidth="1"/>
    <col min="4641" max="4641" width="15.42578125" style="516" bestFit="1" customWidth="1"/>
    <col min="4642" max="4642" width="12.42578125" style="516" bestFit="1" customWidth="1"/>
    <col min="4643" max="4643" width="15.140625" style="516" bestFit="1" customWidth="1"/>
    <col min="4644" max="4644" width="12.140625" style="516" bestFit="1" customWidth="1"/>
    <col min="4645" max="4645" width="14.42578125" style="516" bestFit="1" customWidth="1"/>
    <col min="4646" max="4864" width="11.42578125" style="516"/>
    <col min="4865" max="4865" width="2.28515625" style="516" customWidth="1"/>
    <col min="4866" max="4866" width="28.140625" style="516" customWidth="1"/>
    <col min="4867" max="4867" width="26.28515625" style="516" bestFit="1" customWidth="1"/>
    <col min="4868" max="4868" width="20" style="516" customWidth="1"/>
    <col min="4869" max="4869" width="17.85546875" style="516" customWidth="1"/>
    <col min="4870" max="4870" width="20" style="516" customWidth="1"/>
    <col min="4871" max="4871" width="21.5703125" style="516" customWidth="1"/>
    <col min="4872" max="4874" width="16.140625" style="516" customWidth="1"/>
    <col min="4875" max="4875" width="18.5703125" style="516" customWidth="1"/>
    <col min="4876" max="4876" width="16.140625" style="516" customWidth="1"/>
    <col min="4877" max="4877" width="22.28515625" style="516" bestFit="1" customWidth="1"/>
    <col min="4878" max="4878" width="20" style="516" customWidth="1"/>
    <col min="4879" max="4879" width="16.140625" style="516" customWidth="1"/>
    <col min="4880" max="4882" width="27.140625" style="516" bestFit="1" customWidth="1"/>
    <col min="4883" max="4883" width="17.7109375" style="516" bestFit="1" customWidth="1"/>
    <col min="4884" max="4884" width="14" style="516" bestFit="1" customWidth="1"/>
    <col min="4885" max="4885" width="17.42578125" style="516" bestFit="1" customWidth="1"/>
    <col min="4886" max="4886" width="14.28515625" style="516" bestFit="1" customWidth="1"/>
    <col min="4887" max="4887" width="17.42578125" style="516" bestFit="1" customWidth="1"/>
    <col min="4888" max="4888" width="14.28515625" style="516" bestFit="1" customWidth="1"/>
    <col min="4889" max="4889" width="17.42578125" style="516" bestFit="1" customWidth="1"/>
    <col min="4890" max="4890" width="14.28515625" style="516" bestFit="1" customWidth="1"/>
    <col min="4891" max="4891" width="17.7109375" style="516" bestFit="1" customWidth="1"/>
    <col min="4892" max="4892" width="14.5703125" style="516" bestFit="1" customWidth="1"/>
    <col min="4893" max="4893" width="17.42578125" style="516" bestFit="1" customWidth="1"/>
    <col min="4894" max="4894" width="14.28515625" style="516" bestFit="1" customWidth="1"/>
    <col min="4895" max="4895" width="17.42578125" style="516" bestFit="1" customWidth="1"/>
    <col min="4896" max="4896" width="14.28515625" style="516" bestFit="1" customWidth="1"/>
    <col min="4897" max="4897" width="15.42578125" style="516" bestFit="1" customWidth="1"/>
    <col min="4898" max="4898" width="12.42578125" style="516" bestFit="1" customWidth="1"/>
    <col min="4899" max="4899" width="15.140625" style="516" bestFit="1" customWidth="1"/>
    <col min="4900" max="4900" width="12.140625" style="516" bestFit="1" customWidth="1"/>
    <col min="4901" max="4901" width="14.42578125" style="516" bestFit="1" customWidth="1"/>
    <col min="4902" max="5120" width="11.42578125" style="516"/>
    <col min="5121" max="5121" width="2.28515625" style="516" customWidth="1"/>
    <col min="5122" max="5122" width="28.140625" style="516" customWidth="1"/>
    <col min="5123" max="5123" width="26.28515625" style="516" bestFit="1" customWidth="1"/>
    <col min="5124" max="5124" width="20" style="516" customWidth="1"/>
    <col min="5125" max="5125" width="17.85546875" style="516" customWidth="1"/>
    <col min="5126" max="5126" width="20" style="516" customWidth="1"/>
    <col min="5127" max="5127" width="21.5703125" style="516" customWidth="1"/>
    <col min="5128" max="5130" width="16.140625" style="516" customWidth="1"/>
    <col min="5131" max="5131" width="18.5703125" style="516" customWidth="1"/>
    <col min="5132" max="5132" width="16.140625" style="516" customWidth="1"/>
    <col min="5133" max="5133" width="22.28515625" style="516" bestFit="1" customWidth="1"/>
    <col min="5134" max="5134" width="20" style="516" customWidth="1"/>
    <col min="5135" max="5135" width="16.140625" style="516" customWidth="1"/>
    <col min="5136" max="5138" width="27.140625" style="516" bestFit="1" customWidth="1"/>
    <col min="5139" max="5139" width="17.7109375" style="516" bestFit="1" customWidth="1"/>
    <col min="5140" max="5140" width="14" style="516" bestFit="1" customWidth="1"/>
    <col min="5141" max="5141" width="17.42578125" style="516" bestFit="1" customWidth="1"/>
    <col min="5142" max="5142" width="14.28515625" style="516" bestFit="1" customWidth="1"/>
    <col min="5143" max="5143" width="17.42578125" style="516" bestFit="1" customWidth="1"/>
    <col min="5144" max="5144" width="14.28515625" style="516" bestFit="1" customWidth="1"/>
    <col min="5145" max="5145" width="17.42578125" style="516" bestFit="1" customWidth="1"/>
    <col min="5146" max="5146" width="14.28515625" style="516" bestFit="1" customWidth="1"/>
    <col min="5147" max="5147" width="17.7109375" style="516" bestFit="1" customWidth="1"/>
    <col min="5148" max="5148" width="14.5703125" style="516" bestFit="1" customWidth="1"/>
    <col min="5149" max="5149" width="17.42578125" style="516" bestFit="1" customWidth="1"/>
    <col min="5150" max="5150" width="14.28515625" style="516" bestFit="1" customWidth="1"/>
    <col min="5151" max="5151" width="17.42578125" style="516" bestFit="1" customWidth="1"/>
    <col min="5152" max="5152" width="14.28515625" style="516" bestFit="1" customWidth="1"/>
    <col min="5153" max="5153" width="15.42578125" style="516" bestFit="1" customWidth="1"/>
    <col min="5154" max="5154" width="12.42578125" style="516" bestFit="1" customWidth="1"/>
    <col min="5155" max="5155" width="15.140625" style="516" bestFit="1" customWidth="1"/>
    <col min="5156" max="5156" width="12.140625" style="516" bestFit="1" customWidth="1"/>
    <col min="5157" max="5157" width="14.42578125" style="516" bestFit="1" customWidth="1"/>
    <col min="5158" max="5376" width="11.42578125" style="516"/>
    <col min="5377" max="5377" width="2.28515625" style="516" customWidth="1"/>
    <col min="5378" max="5378" width="28.140625" style="516" customWidth="1"/>
    <col min="5379" max="5379" width="26.28515625" style="516" bestFit="1" customWidth="1"/>
    <col min="5380" max="5380" width="20" style="516" customWidth="1"/>
    <col min="5381" max="5381" width="17.85546875" style="516" customWidth="1"/>
    <col min="5382" max="5382" width="20" style="516" customWidth="1"/>
    <col min="5383" max="5383" width="21.5703125" style="516" customWidth="1"/>
    <col min="5384" max="5386" width="16.140625" style="516" customWidth="1"/>
    <col min="5387" max="5387" width="18.5703125" style="516" customWidth="1"/>
    <col min="5388" max="5388" width="16.140625" style="516" customWidth="1"/>
    <col min="5389" max="5389" width="22.28515625" style="516" bestFit="1" customWidth="1"/>
    <col min="5390" max="5390" width="20" style="516" customWidth="1"/>
    <col min="5391" max="5391" width="16.140625" style="516" customWidth="1"/>
    <col min="5392" max="5394" width="27.140625" style="516" bestFit="1" customWidth="1"/>
    <col min="5395" max="5395" width="17.7109375" style="516" bestFit="1" customWidth="1"/>
    <col min="5396" max="5396" width="14" style="516" bestFit="1" customWidth="1"/>
    <col min="5397" max="5397" width="17.42578125" style="516" bestFit="1" customWidth="1"/>
    <col min="5398" max="5398" width="14.28515625" style="516" bestFit="1" customWidth="1"/>
    <col min="5399" max="5399" width="17.42578125" style="516" bestFit="1" customWidth="1"/>
    <col min="5400" max="5400" width="14.28515625" style="516" bestFit="1" customWidth="1"/>
    <col min="5401" max="5401" width="17.42578125" style="516" bestFit="1" customWidth="1"/>
    <col min="5402" max="5402" width="14.28515625" style="516" bestFit="1" customWidth="1"/>
    <col min="5403" max="5403" width="17.7109375" style="516" bestFit="1" customWidth="1"/>
    <col min="5404" max="5404" width="14.5703125" style="516" bestFit="1" customWidth="1"/>
    <col min="5405" max="5405" width="17.42578125" style="516" bestFit="1" customWidth="1"/>
    <col min="5406" max="5406" width="14.28515625" style="516" bestFit="1" customWidth="1"/>
    <col min="5407" max="5407" width="17.42578125" style="516" bestFit="1" customWidth="1"/>
    <col min="5408" max="5408" width="14.28515625" style="516" bestFit="1" customWidth="1"/>
    <col min="5409" max="5409" width="15.42578125" style="516" bestFit="1" customWidth="1"/>
    <col min="5410" max="5410" width="12.42578125" style="516" bestFit="1" customWidth="1"/>
    <col min="5411" max="5411" width="15.140625" style="516" bestFit="1" customWidth="1"/>
    <col min="5412" max="5412" width="12.140625" style="516" bestFit="1" customWidth="1"/>
    <col min="5413" max="5413" width="14.42578125" style="516" bestFit="1" customWidth="1"/>
    <col min="5414" max="5632" width="11.42578125" style="516"/>
    <col min="5633" max="5633" width="2.28515625" style="516" customWidth="1"/>
    <col min="5634" max="5634" width="28.140625" style="516" customWidth="1"/>
    <col min="5635" max="5635" width="26.28515625" style="516" bestFit="1" customWidth="1"/>
    <col min="5636" max="5636" width="20" style="516" customWidth="1"/>
    <col min="5637" max="5637" width="17.85546875" style="516" customWidth="1"/>
    <col min="5638" max="5638" width="20" style="516" customWidth="1"/>
    <col min="5639" max="5639" width="21.5703125" style="516" customWidth="1"/>
    <col min="5640" max="5642" width="16.140625" style="516" customWidth="1"/>
    <col min="5643" max="5643" width="18.5703125" style="516" customWidth="1"/>
    <col min="5644" max="5644" width="16.140625" style="516" customWidth="1"/>
    <col min="5645" max="5645" width="22.28515625" style="516" bestFit="1" customWidth="1"/>
    <col min="5646" max="5646" width="20" style="516" customWidth="1"/>
    <col min="5647" max="5647" width="16.140625" style="516" customWidth="1"/>
    <col min="5648" max="5650" width="27.140625" style="516" bestFit="1" customWidth="1"/>
    <col min="5651" max="5651" width="17.7109375" style="516" bestFit="1" customWidth="1"/>
    <col min="5652" max="5652" width="14" style="516" bestFit="1" customWidth="1"/>
    <col min="5653" max="5653" width="17.42578125" style="516" bestFit="1" customWidth="1"/>
    <col min="5654" max="5654" width="14.28515625" style="516" bestFit="1" customWidth="1"/>
    <col min="5655" max="5655" width="17.42578125" style="516" bestFit="1" customWidth="1"/>
    <col min="5656" max="5656" width="14.28515625" style="516" bestFit="1" customWidth="1"/>
    <col min="5657" max="5657" width="17.42578125" style="516" bestFit="1" customWidth="1"/>
    <col min="5658" max="5658" width="14.28515625" style="516" bestFit="1" customWidth="1"/>
    <col min="5659" max="5659" width="17.7109375" style="516" bestFit="1" customWidth="1"/>
    <col min="5660" max="5660" width="14.5703125" style="516" bestFit="1" customWidth="1"/>
    <col min="5661" max="5661" width="17.42578125" style="516" bestFit="1" customWidth="1"/>
    <col min="5662" max="5662" width="14.28515625" style="516" bestFit="1" customWidth="1"/>
    <col min="5663" max="5663" width="17.42578125" style="516" bestFit="1" customWidth="1"/>
    <col min="5664" max="5664" width="14.28515625" style="516" bestFit="1" customWidth="1"/>
    <col min="5665" max="5665" width="15.42578125" style="516" bestFit="1" customWidth="1"/>
    <col min="5666" max="5666" width="12.42578125" style="516" bestFit="1" customWidth="1"/>
    <col min="5667" max="5667" width="15.140625" style="516" bestFit="1" customWidth="1"/>
    <col min="5668" max="5668" width="12.140625" style="516" bestFit="1" customWidth="1"/>
    <col min="5669" max="5669" width="14.42578125" style="516" bestFit="1" customWidth="1"/>
    <col min="5670" max="5888" width="11.42578125" style="516"/>
    <col min="5889" max="5889" width="2.28515625" style="516" customWidth="1"/>
    <col min="5890" max="5890" width="28.140625" style="516" customWidth="1"/>
    <col min="5891" max="5891" width="26.28515625" style="516" bestFit="1" customWidth="1"/>
    <col min="5892" max="5892" width="20" style="516" customWidth="1"/>
    <col min="5893" max="5893" width="17.85546875" style="516" customWidth="1"/>
    <col min="5894" max="5894" width="20" style="516" customWidth="1"/>
    <col min="5895" max="5895" width="21.5703125" style="516" customWidth="1"/>
    <col min="5896" max="5898" width="16.140625" style="516" customWidth="1"/>
    <col min="5899" max="5899" width="18.5703125" style="516" customWidth="1"/>
    <col min="5900" max="5900" width="16.140625" style="516" customWidth="1"/>
    <col min="5901" max="5901" width="22.28515625" style="516" bestFit="1" customWidth="1"/>
    <col min="5902" max="5902" width="20" style="516" customWidth="1"/>
    <col min="5903" max="5903" width="16.140625" style="516" customWidth="1"/>
    <col min="5904" max="5906" width="27.140625" style="516" bestFit="1" customWidth="1"/>
    <col min="5907" max="5907" width="17.7109375" style="516" bestFit="1" customWidth="1"/>
    <col min="5908" max="5908" width="14" style="516" bestFit="1" customWidth="1"/>
    <col min="5909" max="5909" width="17.42578125" style="516" bestFit="1" customWidth="1"/>
    <col min="5910" max="5910" width="14.28515625" style="516" bestFit="1" customWidth="1"/>
    <col min="5911" max="5911" width="17.42578125" style="516" bestFit="1" customWidth="1"/>
    <col min="5912" max="5912" width="14.28515625" style="516" bestFit="1" customWidth="1"/>
    <col min="5913" max="5913" width="17.42578125" style="516" bestFit="1" customWidth="1"/>
    <col min="5914" max="5914" width="14.28515625" style="516" bestFit="1" customWidth="1"/>
    <col min="5915" max="5915" width="17.7109375" style="516" bestFit="1" customWidth="1"/>
    <col min="5916" max="5916" width="14.5703125" style="516" bestFit="1" customWidth="1"/>
    <col min="5917" max="5917" width="17.42578125" style="516" bestFit="1" customWidth="1"/>
    <col min="5918" max="5918" width="14.28515625" style="516" bestFit="1" customWidth="1"/>
    <col min="5919" max="5919" width="17.42578125" style="516" bestFit="1" customWidth="1"/>
    <col min="5920" max="5920" width="14.28515625" style="516" bestFit="1" customWidth="1"/>
    <col min="5921" max="5921" width="15.42578125" style="516" bestFit="1" customWidth="1"/>
    <col min="5922" max="5922" width="12.42578125" style="516" bestFit="1" customWidth="1"/>
    <col min="5923" max="5923" width="15.140625" style="516" bestFit="1" customWidth="1"/>
    <col min="5924" max="5924" width="12.140625" style="516" bestFit="1" customWidth="1"/>
    <col min="5925" max="5925" width="14.42578125" style="516" bestFit="1" customWidth="1"/>
    <col min="5926" max="6144" width="11.42578125" style="516"/>
    <col min="6145" max="6145" width="2.28515625" style="516" customWidth="1"/>
    <col min="6146" max="6146" width="28.140625" style="516" customWidth="1"/>
    <col min="6147" max="6147" width="26.28515625" style="516" bestFit="1" customWidth="1"/>
    <col min="6148" max="6148" width="20" style="516" customWidth="1"/>
    <col min="6149" max="6149" width="17.85546875" style="516" customWidth="1"/>
    <col min="6150" max="6150" width="20" style="516" customWidth="1"/>
    <col min="6151" max="6151" width="21.5703125" style="516" customWidth="1"/>
    <col min="6152" max="6154" width="16.140625" style="516" customWidth="1"/>
    <col min="6155" max="6155" width="18.5703125" style="516" customWidth="1"/>
    <col min="6156" max="6156" width="16.140625" style="516" customWidth="1"/>
    <col min="6157" max="6157" width="22.28515625" style="516" bestFit="1" customWidth="1"/>
    <col min="6158" max="6158" width="20" style="516" customWidth="1"/>
    <col min="6159" max="6159" width="16.140625" style="516" customWidth="1"/>
    <col min="6160" max="6162" width="27.140625" style="516" bestFit="1" customWidth="1"/>
    <col min="6163" max="6163" width="17.7109375" style="516" bestFit="1" customWidth="1"/>
    <col min="6164" max="6164" width="14" style="516" bestFit="1" customWidth="1"/>
    <col min="6165" max="6165" width="17.42578125" style="516" bestFit="1" customWidth="1"/>
    <col min="6166" max="6166" width="14.28515625" style="516" bestFit="1" customWidth="1"/>
    <col min="6167" max="6167" width="17.42578125" style="516" bestFit="1" customWidth="1"/>
    <col min="6168" max="6168" width="14.28515625" style="516" bestFit="1" customWidth="1"/>
    <col min="6169" max="6169" width="17.42578125" style="516" bestFit="1" customWidth="1"/>
    <col min="6170" max="6170" width="14.28515625" style="516" bestFit="1" customWidth="1"/>
    <col min="6171" max="6171" width="17.7109375" style="516" bestFit="1" customWidth="1"/>
    <col min="6172" max="6172" width="14.5703125" style="516" bestFit="1" customWidth="1"/>
    <col min="6173" max="6173" width="17.42578125" style="516" bestFit="1" customWidth="1"/>
    <col min="6174" max="6174" width="14.28515625" style="516" bestFit="1" customWidth="1"/>
    <col min="6175" max="6175" width="17.42578125" style="516" bestFit="1" customWidth="1"/>
    <col min="6176" max="6176" width="14.28515625" style="516" bestFit="1" customWidth="1"/>
    <col min="6177" max="6177" width="15.42578125" style="516" bestFit="1" customWidth="1"/>
    <col min="6178" max="6178" width="12.42578125" style="516" bestFit="1" customWidth="1"/>
    <col min="6179" max="6179" width="15.140625" style="516" bestFit="1" customWidth="1"/>
    <col min="6180" max="6180" width="12.140625" style="516" bestFit="1" customWidth="1"/>
    <col min="6181" max="6181" width="14.42578125" style="516" bestFit="1" customWidth="1"/>
    <col min="6182" max="6400" width="11.42578125" style="516"/>
    <col min="6401" max="6401" width="2.28515625" style="516" customWidth="1"/>
    <col min="6402" max="6402" width="28.140625" style="516" customWidth="1"/>
    <col min="6403" max="6403" width="26.28515625" style="516" bestFit="1" customWidth="1"/>
    <col min="6404" max="6404" width="20" style="516" customWidth="1"/>
    <col min="6405" max="6405" width="17.85546875" style="516" customWidth="1"/>
    <col min="6406" max="6406" width="20" style="516" customWidth="1"/>
    <col min="6407" max="6407" width="21.5703125" style="516" customWidth="1"/>
    <col min="6408" max="6410" width="16.140625" style="516" customWidth="1"/>
    <col min="6411" max="6411" width="18.5703125" style="516" customWidth="1"/>
    <col min="6412" max="6412" width="16.140625" style="516" customWidth="1"/>
    <col min="6413" max="6413" width="22.28515625" style="516" bestFit="1" customWidth="1"/>
    <col min="6414" max="6414" width="20" style="516" customWidth="1"/>
    <col min="6415" max="6415" width="16.140625" style="516" customWidth="1"/>
    <col min="6416" max="6418" width="27.140625" style="516" bestFit="1" customWidth="1"/>
    <col min="6419" max="6419" width="17.7109375" style="516" bestFit="1" customWidth="1"/>
    <col min="6420" max="6420" width="14" style="516" bestFit="1" customWidth="1"/>
    <col min="6421" max="6421" width="17.42578125" style="516" bestFit="1" customWidth="1"/>
    <col min="6422" max="6422" width="14.28515625" style="516" bestFit="1" customWidth="1"/>
    <col min="6423" max="6423" width="17.42578125" style="516" bestFit="1" customWidth="1"/>
    <col min="6424" max="6424" width="14.28515625" style="516" bestFit="1" customWidth="1"/>
    <col min="6425" max="6425" width="17.42578125" style="516" bestFit="1" customWidth="1"/>
    <col min="6426" max="6426" width="14.28515625" style="516" bestFit="1" customWidth="1"/>
    <col min="6427" max="6427" width="17.7109375" style="516" bestFit="1" customWidth="1"/>
    <col min="6428" max="6428" width="14.5703125" style="516" bestFit="1" customWidth="1"/>
    <col min="6429" max="6429" width="17.42578125" style="516" bestFit="1" customWidth="1"/>
    <col min="6430" max="6430" width="14.28515625" style="516" bestFit="1" customWidth="1"/>
    <col min="6431" max="6431" width="17.42578125" style="516" bestFit="1" customWidth="1"/>
    <col min="6432" max="6432" width="14.28515625" style="516" bestFit="1" customWidth="1"/>
    <col min="6433" max="6433" width="15.42578125" style="516" bestFit="1" customWidth="1"/>
    <col min="6434" max="6434" width="12.42578125" style="516" bestFit="1" customWidth="1"/>
    <col min="6435" max="6435" width="15.140625" style="516" bestFit="1" customWidth="1"/>
    <col min="6436" max="6436" width="12.140625" style="516" bestFit="1" customWidth="1"/>
    <col min="6437" max="6437" width="14.42578125" style="516" bestFit="1" customWidth="1"/>
    <col min="6438" max="6656" width="11.42578125" style="516"/>
    <col min="6657" max="6657" width="2.28515625" style="516" customWidth="1"/>
    <col min="6658" max="6658" width="28.140625" style="516" customWidth="1"/>
    <col min="6659" max="6659" width="26.28515625" style="516" bestFit="1" customWidth="1"/>
    <col min="6660" max="6660" width="20" style="516" customWidth="1"/>
    <col min="6661" max="6661" width="17.85546875" style="516" customWidth="1"/>
    <col min="6662" max="6662" width="20" style="516" customWidth="1"/>
    <col min="6663" max="6663" width="21.5703125" style="516" customWidth="1"/>
    <col min="6664" max="6666" width="16.140625" style="516" customWidth="1"/>
    <col min="6667" max="6667" width="18.5703125" style="516" customWidth="1"/>
    <col min="6668" max="6668" width="16.140625" style="516" customWidth="1"/>
    <col min="6669" max="6669" width="22.28515625" style="516" bestFit="1" customWidth="1"/>
    <col min="6670" max="6670" width="20" style="516" customWidth="1"/>
    <col min="6671" max="6671" width="16.140625" style="516" customWidth="1"/>
    <col min="6672" max="6674" width="27.140625" style="516" bestFit="1" customWidth="1"/>
    <col min="6675" max="6675" width="17.7109375" style="516" bestFit="1" customWidth="1"/>
    <col min="6676" max="6676" width="14" style="516" bestFit="1" customWidth="1"/>
    <col min="6677" max="6677" width="17.42578125" style="516" bestFit="1" customWidth="1"/>
    <col min="6678" max="6678" width="14.28515625" style="516" bestFit="1" customWidth="1"/>
    <col min="6679" max="6679" width="17.42578125" style="516" bestFit="1" customWidth="1"/>
    <col min="6680" max="6680" width="14.28515625" style="516" bestFit="1" customWidth="1"/>
    <col min="6681" max="6681" width="17.42578125" style="516" bestFit="1" customWidth="1"/>
    <col min="6682" max="6682" width="14.28515625" style="516" bestFit="1" customWidth="1"/>
    <col min="6683" max="6683" width="17.7109375" style="516" bestFit="1" customWidth="1"/>
    <col min="6684" max="6684" width="14.5703125" style="516" bestFit="1" customWidth="1"/>
    <col min="6685" max="6685" width="17.42578125" style="516" bestFit="1" customWidth="1"/>
    <col min="6686" max="6686" width="14.28515625" style="516" bestFit="1" customWidth="1"/>
    <col min="6687" max="6687" width="17.42578125" style="516" bestFit="1" customWidth="1"/>
    <col min="6688" max="6688" width="14.28515625" style="516" bestFit="1" customWidth="1"/>
    <col min="6689" max="6689" width="15.42578125" style="516" bestFit="1" customWidth="1"/>
    <col min="6690" max="6690" width="12.42578125" style="516" bestFit="1" customWidth="1"/>
    <col min="6691" max="6691" width="15.140625" style="516" bestFit="1" customWidth="1"/>
    <col min="6692" max="6692" width="12.140625" style="516" bestFit="1" customWidth="1"/>
    <col min="6693" max="6693" width="14.42578125" style="516" bestFit="1" customWidth="1"/>
    <col min="6694" max="6912" width="11.42578125" style="516"/>
    <col min="6913" max="6913" width="2.28515625" style="516" customWidth="1"/>
    <col min="6914" max="6914" width="28.140625" style="516" customWidth="1"/>
    <col min="6915" max="6915" width="26.28515625" style="516" bestFit="1" customWidth="1"/>
    <col min="6916" max="6916" width="20" style="516" customWidth="1"/>
    <col min="6917" max="6917" width="17.85546875" style="516" customWidth="1"/>
    <col min="6918" max="6918" width="20" style="516" customWidth="1"/>
    <col min="6919" max="6919" width="21.5703125" style="516" customWidth="1"/>
    <col min="6920" max="6922" width="16.140625" style="516" customWidth="1"/>
    <col min="6923" max="6923" width="18.5703125" style="516" customWidth="1"/>
    <col min="6924" max="6924" width="16.140625" style="516" customWidth="1"/>
    <col min="6925" max="6925" width="22.28515625" style="516" bestFit="1" customWidth="1"/>
    <col min="6926" max="6926" width="20" style="516" customWidth="1"/>
    <col min="6927" max="6927" width="16.140625" style="516" customWidth="1"/>
    <col min="6928" max="6930" width="27.140625" style="516" bestFit="1" customWidth="1"/>
    <col min="6931" max="6931" width="17.7109375" style="516" bestFit="1" customWidth="1"/>
    <col min="6932" max="6932" width="14" style="516" bestFit="1" customWidth="1"/>
    <col min="6933" max="6933" width="17.42578125" style="516" bestFit="1" customWidth="1"/>
    <col min="6934" max="6934" width="14.28515625" style="516" bestFit="1" customWidth="1"/>
    <col min="6935" max="6935" width="17.42578125" style="516" bestFit="1" customWidth="1"/>
    <col min="6936" max="6936" width="14.28515625" style="516" bestFit="1" customWidth="1"/>
    <col min="6937" max="6937" width="17.42578125" style="516" bestFit="1" customWidth="1"/>
    <col min="6938" max="6938" width="14.28515625" style="516" bestFit="1" customWidth="1"/>
    <col min="6939" max="6939" width="17.7109375" style="516" bestFit="1" customWidth="1"/>
    <col min="6940" max="6940" width="14.5703125" style="516" bestFit="1" customWidth="1"/>
    <col min="6941" max="6941" width="17.42578125" style="516" bestFit="1" customWidth="1"/>
    <col min="6942" max="6942" width="14.28515625" style="516" bestFit="1" customWidth="1"/>
    <col min="6943" max="6943" width="17.42578125" style="516" bestFit="1" customWidth="1"/>
    <col min="6944" max="6944" width="14.28515625" style="516" bestFit="1" customWidth="1"/>
    <col min="6945" max="6945" width="15.42578125" style="516" bestFit="1" customWidth="1"/>
    <col min="6946" max="6946" width="12.42578125" style="516" bestFit="1" customWidth="1"/>
    <col min="6947" max="6947" width="15.140625" style="516" bestFit="1" customWidth="1"/>
    <col min="6948" max="6948" width="12.140625" style="516" bestFit="1" customWidth="1"/>
    <col min="6949" max="6949" width="14.42578125" style="516" bestFit="1" customWidth="1"/>
    <col min="6950" max="7168" width="11.42578125" style="516"/>
    <col min="7169" max="7169" width="2.28515625" style="516" customWidth="1"/>
    <col min="7170" max="7170" width="28.140625" style="516" customWidth="1"/>
    <col min="7171" max="7171" width="26.28515625" style="516" bestFit="1" customWidth="1"/>
    <col min="7172" max="7172" width="20" style="516" customWidth="1"/>
    <col min="7173" max="7173" width="17.85546875" style="516" customWidth="1"/>
    <col min="7174" max="7174" width="20" style="516" customWidth="1"/>
    <col min="7175" max="7175" width="21.5703125" style="516" customWidth="1"/>
    <col min="7176" max="7178" width="16.140625" style="516" customWidth="1"/>
    <col min="7179" max="7179" width="18.5703125" style="516" customWidth="1"/>
    <col min="7180" max="7180" width="16.140625" style="516" customWidth="1"/>
    <col min="7181" max="7181" width="22.28515625" style="516" bestFit="1" customWidth="1"/>
    <col min="7182" max="7182" width="20" style="516" customWidth="1"/>
    <col min="7183" max="7183" width="16.140625" style="516" customWidth="1"/>
    <col min="7184" max="7186" width="27.140625" style="516" bestFit="1" customWidth="1"/>
    <col min="7187" max="7187" width="17.7109375" style="516" bestFit="1" customWidth="1"/>
    <col min="7188" max="7188" width="14" style="516" bestFit="1" customWidth="1"/>
    <col min="7189" max="7189" width="17.42578125" style="516" bestFit="1" customWidth="1"/>
    <col min="7190" max="7190" width="14.28515625" style="516" bestFit="1" customWidth="1"/>
    <col min="7191" max="7191" width="17.42578125" style="516" bestFit="1" customWidth="1"/>
    <col min="7192" max="7192" width="14.28515625" style="516" bestFit="1" customWidth="1"/>
    <col min="7193" max="7193" width="17.42578125" style="516" bestFit="1" customWidth="1"/>
    <col min="7194" max="7194" width="14.28515625" style="516" bestFit="1" customWidth="1"/>
    <col min="7195" max="7195" width="17.7109375" style="516" bestFit="1" customWidth="1"/>
    <col min="7196" max="7196" width="14.5703125" style="516" bestFit="1" customWidth="1"/>
    <col min="7197" max="7197" width="17.42578125" style="516" bestFit="1" customWidth="1"/>
    <col min="7198" max="7198" width="14.28515625" style="516" bestFit="1" customWidth="1"/>
    <col min="7199" max="7199" width="17.42578125" style="516" bestFit="1" customWidth="1"/>
    <col min="7200" max="7200" width="14.28515625" style="516" bestFit="1" customWidth="1"/>
    <col min="7201" max="7201" width="15.42578125" style="516" bestFit="1" customWidth="1"/>
    <col min="7202" max="7202" width="12.42578125" style="516" bestFit="1" customWidth="1"/>
    <col min="7203" max="7203" width="15.140625" style="516" bestFit="1" customWidth="1"/>
    <col min="7204" max="7204" width="12.140625" style="516" bestFit="1" customWidth="1"/>
    <col min="7205" max="7205" width="14.42578125" style="516" bestFit="1" customWidth="1"/>
    <col min="7206" max="7424" width="11.42578125" style="516"/>
    <col min="7425" max="7425" width="2.28515625" style="516" customWidth="1"/>
    <col min="7426" max="7426" width="28.140625" style="516" customWidth="1"/>
    <col min="7427" max="7427" width="26.28515625" style="516" bestFit="1" customWidth="1"/>
    <col min="7428" max="7428" width="20" style="516" customWidth="1"/>
    <col min="7429" max="7429" width="17.85546875" style="516" customWidth="1"/>
    <col min="7430" max="7430" width="20" style="516" customWidth="1"/>
    <col min="7431" max="7431" width="21.5703125" style="516" customWidth="1"/>
    <col min="7432" max="7434" width="16.140625" style="516" customWidth="1"/>
    <col min="7435" max="7435" width="18.5703125" style="516" customWidth="1"/>
    <col min="7436" max="7436" width="16.140625" style="516" customWidth="1"/>
    <col min="7437" max="7437" width="22.28515625" style="516" bestFit="1" customWidth="1"/>
    <col min="7438" max="7438" width="20" style="516" customWidth="1"/>
    <col min="7439" max="7439" width="16.140625" style="516" customWidth="1"/>
    <col min="7440" max="7442" width="27.140625" style="516" bestFit="1" customWidth="1"/>
    <col min="7443" max="7443" width="17.7109375" style="516" bestFit="1" customWidth="1"/>
    <col min="7444" max="7444" width="14" style="516" bestFit="1" customWidth="1"/>
    <col min="7445" max="7445" width="17.42578125" style="516" bestFit="1" customWidth="1"/>
    <col min="7446" max="7446" width="14.28515625" style="516" bestFit="1" customWidth="1"/>
    <col min="7447" max="7447" width="17.42578125" style="516" bestFit="1" customWidth="1"/>
    <col min="7448" max="7448" width="14.28515625" style="516" bestFit="1" customWidth="1"/>
    <col min="7449" max="7449" width="17.42578125" style="516" bestFit="1" customWidth="1"/>
    <col min="7450" max="7450" width="14.28515625" style="516" bestFit="1" customWidth="1"/>
    <col min="7451" max="7451" width="17.7109375" style="516" bestFit="1" customWidth="1"/>
    <col min="7452" max="7452" width="14.5703125" style="516" bestFit="1" customWidth="1"/>
    <col min="7453" max="7453" width="17.42578125" style="516" bestFit="1" customWidth="1"/>
    <col min="7454" max="7454" width="14.28515625" style="516" bestFit="1" customWidth="1"/>
    <col min="7455" max="7455" width="17.42578125" style="516" bestFit="1" customWidth="1"/>
    <col min="7456" max="7456" width="14.28515625" style="516" bestFit="1" customWidth="1"/>
    <col min="7457" max="7457" width="15.42578125" style="516" bestFit="1" customWidth="1"/>
    <col min="7458" max="7458" width="12.42578125" style="516" bestFit="1" customWidth="1"/>
    <col min="7459" max="7459" width="15.140625" style="516" bestFit="1" customWidth="1"/>
    <col min="7460" max="7460" width="12.140625" style="516" bestFit="1" customWidth="1"/>
    <col min="7461" max="7461" width="14.42578125" style="516" bestFit="1" customWidth="1"/>
    <col min="7462" max="7680" width="11.42578125" style="516"/>
    <col min="7681" max="7681" width="2.28515625" style="516" customWidth="1"/>
    <col min="7682" max="7682" width="28.140625" style="516" customWidth="1"/>
    <col min="7683" max="7683" width="26.28515625" style="516" bestFit="1" customWidth="1"/>
    <col min="7684" max="7684" width="20" style="516" customWidth="1"/>
    <col min="7685" max="7685" width="17.85546875" style="516" customWidth="1"/>
    <col min="7686" max="7686" width="20" style="516" customWidth="1"/>
    <col min="7687" max="7687" width="21.5703125" style="516" customWidth="1"/>
    <col min="7688" max="7690" width="16.140625" style="516" customWidth="1"/>
    <col min="7691" max="7691" width="18.5703125" style="516" customWidth="1"/>
    <col min="7692" max="7692" width="16.140625" style="516" customWidth="1"/>
    <col min="7693" max="7693" width="22.28515625" style="516" bestFit="1" customWidth="1"/>
    <col min="7694" max="7694" width="20" style="516" customWidth="1"/>
    <col min="7695" max="7695" width="16.140625" style="516" customWidth="1"/>
    <col min="7696" max="7698" width="27.140625" style="516" bestFit="1" customWidth="1"/>
    <col min="7699" max="7699" width="17.7109375" style="516" bestFit="1" customWidth="1"/>
    <col min="7700" max="7700" width="14" style="516" bestFit="1" customWidth="1"/>
    <col min="7701" max="7701" width="17.42578125" style="516" bestFit="1" customWidth="1"/>
    <col min="7702" max="7702" width="14.28515625" style="516" bestFit="1" customWidth="1"/>
    <col min="7703" max="7703" width="17.42578125" style="516" bestFit="1" customWidth="1"/>
    <col min="7704" max="7704" width="14.28515625" style="516" bestFit="1" customWidth="1"/>
    <col min="7705" max="7705" width="17.42578125" style="516" bestFit="1" customWidth="1"/>
    <col min="7706" max="7706" width="14.28515625" style="516" bestFit="1" customWidth="1"/>
    <col min="7707" max="7707" width="17.7109375" style="516" bestFit="1" customWidth="1"/>
    <col min="7708" max="7708" width="14.5703125" style="516" bestFit="1" customWidth="1"/>
    <col min="7709" max="7709" width="17.42578125" style="516" bestFit="1" customWidth="1"/>
    <col min="7710" max="7710" width="14.28515625" style="516" bestFit="1" customWidth="1"/>
    <col min="7711" max="7711" width="17.42578125" style="516" bestFit="1" customWidth="1"/>
    <col min="7712" max="7712" width="14.28515625" style="516" bestFit="1" customWidth="1"/>
    <col min="7713" max="7713" width="15.42578125" style="516" bestFit="1" customWidth="1"/>
    <col min="7714" max="7714" width="12.42578125" style="516" bestFit="1" customWidth="1"/>
    <col min="7715" max="7715" width="15.140625" style="516" bestFit="1" customWidth="1"/>
    <col min="7716" max="7716" width="12.140625" style="516" bestFit="1" customWidth="1"/>
    <col min="7717" max="7717" width="14.42578125" style="516" bestFit="1" customWidth="1"/>
    <col min="7718" max="7936" width="11.42578125" style="516"/>
    <col min="7937" max="7937" width="2.28515625" style="516" customWidth="1"/>
    <col min="7938" max="7938" width="28.140625" style="516" customWidth="1"/>
    <col min="7939" max="7939" width="26.28515625" style="516" bestFit="1" customWidth="1"/>
    <col min="7940" max="7940" width="20" style="516" customWidth="1"/>
    <col min="7941" max="7941" width="17.85546875" style="516" customWidth="1"/>
    <col min="7942" max="7942" width="20" style="516" customWidth="1"/>
    <col min="7943" max="7943" width="21.5703125" style="516" customWidth="1"/>
    <col min="7944" max="7946" width="16.140625" style="516" customWidth="1"/>
    <col min="7947" max="7947" width="18.5703125" style="516" customWidth="1"/>
    <col min="7948" max="7948" width="16.140625" style="516" customWidth="1"/>
    <col min="7949" max="7949" width="22.28515625" style="516" bestFit="1" customWidth="1"/>
    <col min="7950" max="7950" width="20" style="516" customWidth="1"/>
    <col min="7951" max="7951" width="16.140625" style="516" customWidth="1"/>
    <col min="7952" max="7954" width="27.140625" style="516" bestFit="1" customWidth="1"/>
    <col min="7955" max="7955" width="17.7109375" style="516" bestFit="1" customWidth="1"/>
    <col min="7956" max="7956" width="14" style="516" bestFit="1" customWidth="1"/>
    <col min="7957" max="7957" width="17.42578125" style="516" bestFit="1" customWidth="1"/>
    <col min="7958" max="7958" width="14.28515625" style="516" bestFit="1" customWidth="1"/>
    <col min="7959" max="7959" width="17.42578125" style="516" bestFit="1" customWidth="1"/>
    <col min="7960" max="7960" width="14.28515625" style="516" bestFit="1" customWidth="1"/>
    <col min="7961" max="7961" width="17.42578125" style="516" bestFit="1" customWidth="1"/>
    <col min="7962" max="7962" width="14.28515625" style="516" bestFit="1" customWidth="1"/>
    <col min="7963" max="7963" width="17.7109375" style="516" bestFit="1" customWidth="1"/>
    <col min="7964" max="7964" width="14.5703125" style="516" bestFit="1" customWidth="1"/>
    <col min="7965" max="7965" width="17.42578125" style="516" bestFit="1" customWidth="1"/>
    <col min="7966" max="7966" width="14.28515625" style="516" bestFit="1" customWidth="1"/>
    <col min="7967" max="7967" width="17.42578125" style="516" bestFit="1" customWidth="1"/>
    <col min="7968" max="7968" width="14.28515625" style="516" bestFit="1" customWidth="1"/>
    <col min="7969" max="7969" width="15.42578125" style="516" bestFit="1" customWidth="1"/>
    <col min="7970" max="7970" width="12.42578125" style="516" bestFit="1" customWidth="1"/>
    <col min="7971" max="7971" width="15.140625" style="516" bestFit="1" customWidth="1"/>
    <col min="7972" max="7972" width="12.140625" style="516" bestFit="1" customWidth="1"/>
    <col min="7973" max="7973" width="14.42578125" style="516" bestFit="1" customWidth="1"/>
    <col min="7974" max="8192" width="11.42578125" style="516"/>
    <col min="8193" max="8193" width="2.28515625" style="516" customWidth="1"/>
    <col min="8194" max="8194" width="28.140625" style="516" customWidth="1"/>
    <col min="8195" max="8195" width="26.28515625" style="516" bestFit="1" customWidth="1"/>
    <col min="8196" max="8196" width="20" style="516" customWidth="1"/>
    <col min="8197" max="8197" width="17.85546875" style="516" customWidth="1"/>
    <col min="8198" max="8198" width="20" style="516" customWidth="1"/>
    <col min="8199" max="8199" width="21.5703125" style="516" customWidth="1"/>
    <col min="8200" max="8202" width="16.140625" style="516" customWidth="1"/>
    <col min="8203" max="8203" width="18.5703125" style="516" customWidth="1"/>
    <col min="8204" max="8204" width="16.140625" style="516" customWidth="1"/>
    <col min="8205" max="8205" width="22.28515625" style="516" bestFit="1" customWidth="1"/>
    <col min="8206" max="8206" width="20" style="516" customWidth="1"/>
    <col min="8207" max="8207" width="16.140625" style="516" customWidth="1"/>
    <col min="8208" max="8210" width="27.140625" style="516" bestFit="1" customWidth="1"/>
    <col min="8211" max="8211" width="17.7109375" style="516" bestFit="1" customWidth="1"/>
    <col min="8212" max="8212" width="14" style="516" bestFit="1" customWidth="1"/>
    <col min="8213" max="8213" width="17.42578125" style="516" bestFit="1" customWidth="1"/>
    <col min="8214" max="8214" width="14.28515625" style="516" bestFit="1" customWidth="1"/>
    <col min="8215" max="8215" width="17.42578125" style="516" bestFit="1" customWidth="1"/>
    <col min="8216" max="8216" width="14.28515625" style="516" bestFit="1" customWidth="1"/>
    <col min="8217" max="8217" width="17.42578125" style="516" bestFit="1" customWidth="1"/>
    <col min="8218" max="8218" width="14.28515625" style="516" bestFit="1" customWidth="1"/>
    <col min="8219" max="8219" width="17.7109375" style="516" bestFit="1" customWidth="1"/>
    <col min="8220" max="8220" width="14.5703125" style="516" bestFit="1" customWidth="1"/>
    <col min="8221" max="8221" width="17.42578125" style="516" bestFit="1" customWidth="1"/>
    <col min="8222" max="8222" width="14.28515625" style="516" bestFit="1" customWidth="1"/>
    <col min="8223" max="8223" width="17.42578125" style="516" bestFit="1" customWidth="1"/>
    <col min="8224" max="8224" width="14.28515625" style="516" bestFit="1" customWidth="1"/>
    <col min="8225" max="8225" width="15.42578125" style="516" bestFit="1" customWidth="1"/>
    <col min="8226" max="8226" width="12.42578125" style="516" bestFit="1" customWidth="1"/>
    <col min="8227" max="8227" width="15.140625" style="516" bestFit="1" customWidth="1"/>
    <col min="8228" max="8228" width="12.140625" style="516" bestFit="1" customWidth="1"/>
    <col min="8229" max="8229" width="14.42578125" style="516" bestFit="1" customWidth="1"/>
    <col min="8230" max="8448" width="11.42578125" style="516"/>
    <col min="8449" max="8449" width="2.28515625" style="516" customWidth="1"/>
    <col min="8450" max="8450" width="28.140625" style="516" customWidth="1"/>
    <col min="8451" max="8451" width="26.28515625" style="516" bestFit="1" customWidth="1"/>
    <col min="8452" max="8452" width="20" style="516" customWidth="1"/>
    <col min="8453" max="8453" width="17.85546875" style="516" customWidth="1"/>
    <col min="8454" max="8454" width="20" style="516" customWidth="1"/>
    <col min="8455" max="8455" width="21.5703125" style="516" customWidth="1"/>
    <col min="8456" max="8458" width="16.140625" style="516" customWidth="1"/>
    <col min="8459" max="8459" width="18.5703125" style="516" customWidth="1"/>
    <col min="8460" max="8460" width="16.140625" style="516" customWidth="1"/>
    <col min="8461" max="8461" width="22.28515625" style="516" bestFit="1" customWidth="1"/>
    <col min="8462" max="8462" width="20" style="516" customWidth="1"/>
    <col min="8463" max="8463" width="16.140625" style="516" customWidth="1"/>
    <col min="8464" max="8466" width="27.140625" style="516" bestFit="1" customWidth="1"/>
    <col min="8467" max="8467" width="17.7109375" style="516" bestFit="1" customWidth="1"/>
    <col min="8468" max="8468" width="14" style="516" bestFit="1" customWidth="1"/>
    <col min="8469" max="8469" width="17.42578125" style="516" bestFit="1" customWidth="1"/>
    <col min="8470" max="8470" width="14.28515625" style="516" bestFit="1" customWidth="1"/>
    <col min="8471" max="8471" width="17.42578125" style="516" bestFit="1" customWidth="1"/>
    <col min="8472" max="8472" width="14.28515625" style="516" bestFit="1" customWidth="1"/>
    <col min="8473" max="8473" width="17.42578125" style="516" bestFit="1" customWidth="1"/>
    <col min="8474" max="8474" width="14.28515625" style="516" bestFit="1" customWidth="1"/>
    <col min="8475" max="8475" width="17.7109375" style="516" bestFit="1" customWidth="1"/>
    <col min="8476" max="8476" width="14.5703125" style="516" bestFit="1" customWidth="1"/>
    <col min="8477" max="8477" width="17.42578125" style="516" bestFit="1" customWidth="1"/>
    <col min="8478" max="8478" width="14.28515625" style="516" bestFit="1" customWidth="1"/>
    <col min="8479" max="8479" width="17.42578125" style="516" bestFit="1" customWidth="1"/>
    <col min="8480" max="8480" width="14.28515625" style="516" bestFit="1" customWidth="1"/>
    <col min="8481" max="8481" width="15.42578125" style="516" bestFit="1" customWidth="1"/>
    <col min="8482" max="8482" width="12.42578125" style="516" bestFit="1" customWidth="1"/>
    <col min="8483" max="8483" width="15.140625" style="516" bestFit="1" customWidth="1"/>
    <col min="8484" max="8484" width="12.140625" style="516" bestFit="1" customWidth="1"/>
    <col min="8485" max="8485" width="14.42578125" style="516" bestFit="1" customWidth="1"/>
    <col min="8486" max="8704" width="11.42578125" style="516"/>
    <col min="8705" max="8705" width="2.28515625" style="516" customWidth="1"/>
    <col min="8706" max="8706" width="28.140625" style="516" customWidth="1"/>
    <col min="8707" max="8707" width="26.28515625" style="516" bestFit="1" customWidth="1"/>
    <col min="8708" max="8708" width="20" style="516" customWidth="1"/>
    <col min="8709" max="8709" width="17.85546875" style="516" customWidth="1"/>
    <col min="8710" max="8710" width="20" style="516" customWidth="1"/>
    <col min="8711" max="8711" width="21.5703125" style="516" customWidth="1"/>
    <col min="8712" max="8714" width="16.140625" style="516" customWidth="1"/>
    <col min="8715" max="8715" width="18.5703125" style="516" customWidth="1"/>
    <col min="8716" max="8716" width="16.140625" style="516" customWidth="1"/>
    <col min="8717" max="8717" width="22.28515625" style="516" bestFit="1" customWidth="1"/>
    <col min="8718" max="8718" width="20" style="516" customWidth="1"/>
    <col min="8719" max="8719" width="16.140625" style="516" customWidth="1"/>
    <col min="8720" max="8722" width="27.140625" style="516" bestFit="1" customWidth="1"/>
    <col min="8723" max="8723" width="17.7109375" style="516" bestFit="1" customWidth="1"/>
    <col min="8724" max="8724" width="14" style="516" bestFit="1" customWidth="1"/>
    <col min="8725" max="8725" width="17.42578125" style="516" bestFit="1" customWidth="1"/>
    <col min="8726" max="8726" width="14.28515625" style="516" bestFit="1" customWidth="1"/>
    <col min="8727" max="8727" width="17.42578125" style="516" bestFit="1" customWidth="1"/>
    <col min="8728" max="8728" width="14.28515625" style="516" bestFit="1" customWidth="1"/>
    <col min="8729" max="8729" width="17.42578125" style="516" bestFit="1" customWidth="1"/>
    <col min="8730" max="8730" width="14.28515625" style="516" bestFit="1" customWidth="1"/>
    <col min="8731" max="8731" width="17.7109375" style="516" bestFit="1" customWidth="1"/>
    <col min="8732" max="8732" width="14.5703125" style="516" bestFit="1" customWidth="1"/>
    <col min="8733" max="8733" width="17.42578125" style="516" bestFit="1" customWidth="1"/>
    <col min="8734" max="8734" width="14.28515625" style="516" bestFit="1" customWidth="1"/>
    <col min="8735" max="8735" width="17.42578125" style="516" bestFit="1" customWidth="1"/>
    <col min="8736" max="8736" width="14.28515625" style="516" bestFit="1" customWidth="1"/>
    <col min="8737" max="8737" width="15.42578125" style="516" bestFit="1" customWidth="1"/>
    <col min="8738" max="8738" width="12.42578125" style="516" bestFit="1" customWidth="1"/>
    <col min="8739" max="8739" width="15.140625" style="516" bestFit="1" customWidth="1"/>
    <col min="8740" max="8740" width="12.140625" style="516" bestFit="1" customWidth="1"/>
    <col min="8741" max="8741" width="14.42578125" style="516" bestFit="1" customWidth="1"/>
    <col min="8742" max="8960" width="11.42578125" style="516"/>
    <col min="8961" max="8961" width="2.28515625" style="516" customWidth="1"/>
    <col min="8962" max="8962" width="28.140625" style="516" customWidth="1"/>
    <col min="8963" max="8963" width="26.28515625" style="516" bestFit="1" customWidth="1"/>
    <col min="8964" max="8964" width="20" style="516" customWidth="1"/>
    <col min="8965" max="8965" width="17.85546875" style="516" customWidth="1"/>
    <col min="8966" max="8966" width="20" style="516" customWidth="1"/>
    <col min="8967" max="8967" width="21.5703125" style="516" customWidth="1"/>
    <col min="8968" max="8970" width="16.140625" style="516" customWidth="1"/>
    <col min="8971" max="8971" width="18.5703125" style="516" customWidth="1"/>
    <col min="8972" max="8972" width="16.140625" style="516" customWidth="1"/>
    <col min="8973" max="8973" width="22.28515625" style="516" bestFit="1" customWidth="1"/>
    <col min="8974" max="8974" width="20" style="516" customWidth="1"/>
    <col min="8975" max="8975" width="16.140625" style="516" customWidth="1"/>
    <col min="8976" max="8978" width="27.140625" style="516" bestFit="1" customWidth="1"/>
    <col min="8979" max="8979" width="17.7109375" style="516" bestFit="1" customWidth="1"/>
    <col min="8980" max="8980" width="14" style="516" bestFit="1" customWidth="1"/>
    <col min="8981" max="8981" width="17.42578125" style="516" bestFit="1" customWidth="1"/>
    <col min="8982" max="8982" width="14.28515625" style="516" bestFit="1" customWidth="1"/>
    <col min="8983" max="8983" width="17.42578125" style="516" bestFit="1" customWidth="1"/>
    <col min="8984" max="8984" width="14.28515625" style="516" bestFit="1" customWidth="1"/>
    <col min="8985" max="8985" width="17.42578125" style="516" bestFit="1" customWidth="1"/>
    <col min="8986" max="8986" width="14.28515625" style="516" bestFit="1" customWidth="1"/>
    <col min="8987" max="8987" width="17.7109375" style="516" bestFit="1" customWidth="1"/>
    <col min="8988" max="8988" width="14.5703125" style="516" bestFit="1" customWidth="1"/>
    <col min="8989" max="8989" width="17.42578125" style="516" bestFit="1" customWidth="1"/>
    <col min="8990" max="8990" width="14.28515625" style="516" bestFit="1" customWidth="1"/>
    <col min="8991" max="8991" width="17.42578125" style="516" bestFit="1" customWidth="1"/>
    <col min="8992" max="8992" width="14.28515625" style="516" bestFit="1" customWidth="1"/>
    <col min="8993" max="8993" width="15.42578125" style="516" bestFit="1" customWidth="1"/>
    <col min="8994" max="8994" width="12.42578125" style="516" bestFit="1" customWidth="1"/>
    <col min="8995" max="8995" width="15.140625" style="516" bestFit="1" customWidth="1"/>
    <col min="8996" max="8996" width="12.140625" style="516" bestFit="1" customWidth="1"/>
    <col min="8997" max="8997" width="14.42578125" style="516" bestFit="1" customWidth="1"/>
    <col min="8998" max="9216" width="11.42578125" style="516"/>
    <col min="9217" max="9217" width="2.28515625" style="516" customWidth="1"/>
    <col min="9218" max="9218" width="28.140625" style="516" customWidth="1"/>
    <col min="9219" max="9219" width="26.28515625" style="516" bestFit="1" customWidth="1"/>
    <col min="9220" max="9220" width="20" style="516" customWidth="1"/>
    <col min="9221" max="9221" width="17.85546875" style="516" customWidth="1"/>
    <col min="9222" max="9222" width="20" style="516" customWidth="1"/>
    <col min="9223" max="9223" width="21.5703125" style="516" customWidth="1"/>
    <col min="9224" max="9226" width="16.140625" style="516" customWidth="1"/>
    <col min="9227" max="9227" width="18.5703125" style="516" customWidth="1"/>
    <col min="9228" max="9228" width="16.140625" style="516" customWidth="1"/>
    <col min="9229" max="9229" width="22.28515625" style="516" bestFit="1" customWidth="1"/>
    <col min="9230" max="9230" width="20" style="516" customWidth="1"/>
    <col min="9231" max="9231" width="16.140625" style="516" customWidth="1"/>
    <col min="9232" max="9234" width="27.140625" style="516" bestFit="1" customWidth="1"/>
    <col min="9235" max="9235" width="17.7109375" style="516" bestFit="1" customWidth="1"/>
    <col min="9236" max="9236" width="14" style="516" bestFit="1" customWidth="1"/>
    <col min="9237" max="9237" width="17.42578125" style="516" bestFit="1" customWidth="1"/>
    <col min="9238" max="9238" width="14.28515625" style="516" bestFit="1" customWidth="1"/>
    <col min="9239" max="9239" width="17.42578125" style="516" bestFit="1" customWidth="1"/>
    <col min="9240" max="9240" width="14.28515625" style="516" bestFit="1" customWidth="1"/>
    <col min="9241" max="9241" width="17.42578125" style="516" bestFit="1" customWidth="1"/>
    <col min="9242" max="9242" width="14.28515625" style="516" bestFit="1" customWidth="1"/>
    <col min="9243" max="9243" width="17.7109375" style="516" bestFit="1" customWidth="1"/>
    <col min="9244" max="9244" width="14.5703125" style="516" bestFit="1" customWidth="1"/>
    <col min="9245" max="9245" width="17.42578125" style="516" bestFit="1" customWidth="1"/>
    <col min="9246" max="9246" width="14.28515625" style="516" bestFit="1" customWidth="1"/>
    <col min="9247" max="9247" width="17.42578125" style="516" bestFit="1" customWidth="1"/>
    <col min="9248" max="9248" width="14.28515625" style="516" bestFit="1" customWidth="1"/>
    <col min="9249" max="9249" width="15.42578125" style="516" bestFit="1" customWidth="1"/>
    <col min="9250" max="9250" width="12.42578125" style="516" bestFit="1" customWidth="1"/>
    <col min="9251" max="9251" width="15.140625" style="516" bestFit="1" customWidth="1"/>
    <col min="9252" max="9252" width="12.140625" style="516" bestFit="1" customWidth="1"/>
    <col min="9253" max="9253" width="14.42578125" style="516" bestFit="1" customWidth="1"/>
    <col min="9254" max="9472" width="11.42578125" style="516"/>
    <col min="9473" max="9473" width="2.28515625" style="516" customWidth="1"/>
    <col min="9474" max="9474" width="28.140625" style="516" customWidth="1"/>
    <col min="9475" max="9475" width="26.28515625" style="516" bestFit="1" customWidth="1"/>
    <col min="9476" max="9476" width="20" style="516" customWidth="1"/>
    <col min="9477" max="9477" width="17.85546875" style="516" customWidth="1"/>
    <col min="9478" max="9478" width="20" style="516" customWidth="1"/>
    <col min="9479" max="9479" width="21.5703125" style="516" customWidth="1"/>
    <col min="9480" max="9482" width="16.140625" style="516" customWidth="1"/>
    <col min="9483" max="9483" width="18.5703125" style="516" customWidth="1"/>
    <col min="9484" max="9484" width="16.140625" style="516" customWidth="1"/>
    <col min="9485" max="9485" width="22.28515625" style="516" bestFit="1" customWidth="1"/>
    <col min="9486" max="9486" width="20" style="516" customWidth="1"/>
    <col min="9487" max="9487" width="16.140625" style="516" customWidth="1"/>
    <col min="9488" max="9490" width="27.140625" style="516" bestFit="1" customWidth="1"/>
    <col min="9491" max="9491" width="17.7109375" style="516" bestFit="1" customWidth="1"/>
    <col min="9492" max="9492" width="14" style="516" bestFit="1" customWidth="1"/>
    <col min="9493" max="9493" width="17.42578125" style="516" bestFit="1" customWidth="1"/>
    <col min="9494" max="9494" width="14.28515625" style="516" bestFit="1" customWidth="1"/>
    <col min="9495" max="9495" width="17.42578125" style="516" bestFit="1" customWidth="1"/>
    <col min="9496" max="9496" width="14.28515625" style="516" bestFit="1" customWidth="1"/>
    <col min="9497" max="9497" width="17.42578125" style="516" bestFit="1" customWidth="1"/>
    <col min="9498" max="9498" width="14.28515625" style="516" bestFit="1" customWidth="1"/>
    <col min="9499" max="9499" width="17.7109375" style="516" bestFit="1" customWidth="1"/>
    <col min="9500" max="9500" width="14.5703125" style="516" bestFit="1" customWidth="1"/>
    <col min="9501" max="9501" width="17.42578125" style="516" bestFit="1" customWidth="1"/>
    <col min="9502" max="9502" width="14.28515625" style="516" bestFit="1" customWidth="1"/>
    <col min="9503" max="9503" width="17.42578125" style="516" bestFit="1" customWidth="1"/>
    <col min="9504" max="9504" width="14.28515625" style="516" bestFit="1" customWidth="1"/>
    <col min="9505" max="9505" width="15.42578125" style="516" bestFit="1" customWidth="1"/>
    <col min="9506" max="9506" width="12.42578125" style="516" bestFit="1" customWidth="1"/>
    <col min="9507" max="9507" width="15.140625" style="516" bestFit="1" customWidth="1"/>
    <col min="9508" max="9508" width="12.140625" style="516" bestFit="1" customWidth="1"/>
    <col min="9509" max="9509" width="14.42578125" style="516" bestFit="1" customWidth="1"/>
    <col min="9510" max="9728" width="11.42578125" style="516"/>
    <col min="9729" max="9729" width="2.28515625" style="516" customWidth="1"/>
    <col min="9730" max="9730" width="28.140625" style="516" customWidth="1"/>
    <col min="9731" max="9731" width="26.28515625" style="516" bestFit="1" customWidth="1"/>
    <col min="9732" max="9732" width="20" style="516" customWidth="1"/>
    <col min="9733" max="9733" width="17.85546875" style="516" customWidth="1"/>
    <col min="9734" max="9734" width="20" style="516" customWidth="1"/>
    <col min="9735" max="9735" width="21.5703125" style="516" customWidth="1"/>
    <col min="9736" max="9738" width="16.140625" style="516" customWidth="1"/>
    <col min="9739" max="9739" width="18.5703125" style="516" customWidth="1"/>
    <col min="9740" max="9740" width="16.140625" style="516" customWidth="1"/>
    <col min="9741" max="9741" width="22.28515625" style="516" bestFit="1" customWidth="1"/>
    <col min="9742" max="9742" width="20" style="516" customWidth="1"/>
    <col min="9743" max="9743" width="16.140625" style="516" customWidth="1"/>
    <col min="9744" max="9746" width="27.140625" style="516" bestFit="1" customWidth="1"/>
    <col min="9747" max="9747" width="17.7109375" style="516" bestFit="1" customWidth="1"/>
    <col min="9748" max="9748" width="14" style="516" bestFit="1" customWidth="1"/>
    <col min="9749" max="9749" width="17.42578125" style="516" bestFit="1" customWidth="1"/>
    <col min="9750" max="9750" width="14.28515625" style="516" bestFit="1" customWidth="1"/>
    <col min="9751" max="9751" width="17.42578125" style="516" bestFit="1" customWidth="1"/>
    <col min="9752" max="9752" width="14.28515625" style="516" bestFit="1" customWidth="1"/>
    <col min="9753" max="9753" width="17.42578125" style="516" bestFit="1" customWidth="1"/>
    <col min="9754" max="9754" width="14.28515625" style="516" bestFit="1" customWidth="1"/>
    <col min="9755" max="9755" width="17.7109375" style="516" bestFit="1" customWidth="1"/>
    <col min="9756" max="9756" width="14.5703125" style="516" bestFit="1" customWidth="1"/>
    <col min="9757" max="9757" width="17.42578125" style="516" bestFit="1" customWidth="1"/>
    <col min="9758" max="9758" width="14.28515625" style="516" bestFit="1" customWidth="1"/>
    <col min="9759" max="9759" width="17.42578125" style="516" bestFit="1" customWidth="1"/>
    <col min="9760" max="9760" width="14.28515625" style="516" bestFit="1" customWidth="1"/>
    <col min="9761" max="9761" width="15.42578125" style="516" bestFit="1" customWidth="1"/>
    <col min="9762" max="9762" width="12.42578125" style="516" bestFit="1" customWidth="1"/>
    <col min="9763" max="9763" width="15.140625" style="516" bestFit="1" customWidth="1"/>
    <col min="9764" max="9764" width="12.140625" style="516" bestFit="1" customWidth="1"/>
    <col min="9765" max="9765" width="14.42578125" style="516" bestFit="1" customWidth="1"/>
    <col min="9766" max="9984" width="11.42578125" style="516"/>
    <col min="9985" max="9985" width="2.28515625" style="516" customWidth="1"/>
    <col min="9986" max="9986" width="28.140625" style="516" customWidth="1"/>
    <col min="9987" max="9987" width="26.28515625" style="516" bestFit="1" customWidth="1"/>
    <col min="9988" max="9988" width="20" style="516" customWidth="1"/>
    <col min="9989" max="9989" width="17.85546875" style="516" customWidth="1"/>
    <col min="9990" max="9990" width="20" style="516" customWidth="1"/>
    <col min="9991" max="9991" width="21.5703125" style="516" customWidth="1"/>
    <col min="9992" max="9994" width="16.140625" style="516" customWidth="1"/>
    <col min="9995" max="9995" width="18.5703125" style="516" customWidth="1"/>
    <col min="9996" max="9996" width="16.140625" style="516" customWidth="1"/>
    <col min="9997" max="9997" width="22.28515625" style="516" bestFit="1" customWidth="1"/>
    <col min="9998" max="9998" width="20" style="516" customWidth="1"/>
    <col min="9999" max="9999" width="16.140625" style="516" customWidth="1"/>
    <col min="10000" max="10002" width="27.140625" style="516" bestFit="1" customWidth="1"/>
    <col min="10003" max="10003" width="17.7109375" style="516" bestFit="1" customWidth="1"/>
    <col min="10004" max="10004" width="14" style="516" bestFit="1" customWidth="1"/>
    <col min="10005" max="10005" width="17.42578125" style="516" bestFit="1" customWidth="1"/>
    <col min="10006" max="10006" width="14.28515625" style="516" bestFit="1" customWidth="1"/>
    <col min="10007" max="10007" width="17.42578125" style="516" bestFit="1" customWidth="1"/>
    <col min="10008" max="10008" width="14.28515625" style="516" bestFit="1" customWidth="1"/>
    <col min="10009" max="10009" width="17.42578125" style="516" bestFit="1" customWidth="1"/>
    <col min="10010" max="10010" width="14.28515625" style="516" bestFit="1" customWidth="1"/>
    <col min="10011" max="10011" width="17.7109375" style="516" bestFit="1" customWidth="1"/>
    <col min="10012" max="10012" width="14.5703125" style="516" bestFit="1" customWidth="1"/>
    <col min="10013" max="10013" width="17.42578125" style="516" bestFit="1" customWidth="1"/>
    <col min="10014" max="10014" width="14.28515625" style="516" bestFit="1" customWidth="1"/>
    <col min="10015" max="10015" width="17.42578125" style="516" bestFit="1" customWidth="1"/>
    <col min="10016" max="10016" width="14.28515625" style="516" bestFit="1" customWidth="1"/>
    <col min="10017" max="10017" width="15.42578125" style="516" bestFit="1" customWidth="1"/>
    <col min="10018" max="10018" width="12.42578125" style="516" bestFit="1" customWidth="1"/>
    <col min="10019" max="10019" width="15.140625" style="516" bestFit="1" customWidth="1"/>
    <col min="10020" max="10020" width="12.140625" style="516" bestFit="1" customWidth="1"/>
    <col min="10021" max="10021" width="14.42578125" style="516" bestFit="1" customWidth="1"/>
    <col min="10022" max="10240" width="11.42578125" style="516"/>
    <col min="10241" max="10241" width="2.28515625" style="516" customWidth="1"/>
    <col min="10242" max="10242" width="28.140625" style="516" customWidth="1"/>
    <col min="10243" max="10243" width="26.28515625" style="516" bestFit="1" customWidth="1"/>
    <col min="10244" max="10244" width="20" style="516" customWidth="1"/>
    <col min="10245" max="10245" width="17.85546875" style="516" customWidth="1"/>
    <col min="10246" max="10246" width="20" style="516" customWidth="1"/>
    <col min="10247" max="10247" width="21.5703125" style="516" customWidth="1"/>
    <col min="10248" max="10250" width="16.140625" style="516" customWidth="1"/>
    <col min="10251" max="10251" width="18.5703125" style="516" customWidth="1"/>
    <col min="10252" max="10252" width="16.140625" style="516" customWidth="1"/>
    <col min="10253" max="10253" width="22.28515625" style="516" bestFit="1" customWidth="1"/>
    <col min="10254" max="10254" width="20" style="516" customWidth="1"/>
    <col min="10255" max="10255" width="16.140625" style="516" customWidth="1"/>
    <col min="10256" max="10258" width="27.140625" style="516" bestFit="1" customWidth="1"/>
    <col min="10259" max="10259" width="17.7109375" style="516" bestFit="1" customWidth="1"/>
    <col min="10260" max="10260" width="14" style="516" bestFit="1" customWidth="1"/>
    <col min="10261" max="10261" width="17.42578125" style="516" bestFit="1" customWidth="1"/>
    <col min="10262" max="10262" width="14.28515625" style="516" bestFit="1" customWidth="1"/>
    <col min="10263" max="10263" width="17.42578125" style="516" bestFit="1" customWidth="1"/>
    <col min="10264" max="10264" width="14.28515625" style="516" bestFit="1" customWidth="1"/>
    <col min="10265" max="10265" width="17.42578125" style="516" bestFit="1" customWidth="1"/>
    <col min="10266" max="10266" width="14.28515625" style="516" bestFit="1" customWidth="1"/>
    <col min="10267" max="10267" width="17.7109375" style="516" bestFit="1" customWidth="1"/>
    <col min="10268" max="10268" width="14.5703125" style="516" bestFit="1" customWidth="1"/>
    <col min="10269" max="10269" width="17.42578125" style="516" bestFit="1" customWidth="1"/>
    <col min="10270" max="10270" width="14.28515625" style="516" bestFit="1" customWidth="1"/>
    <col min="10271" max="10271" width="17.42578125" style="516" bestFit="1" customWidth="1"/>
    <col min="10272" max="10272" width="14.28515625" style="516" bestFit="1" customWidth="1"/>
    <col min="10273" max="10273" width="15.42578125" style="516" bestFit="1" customWidth="1"/>
    <col min="10274" max="10274" width="12.42578125" style="516" bestFit="1" customWidth="1"/>
    <col min="10275" max="10275" width="15.140625" style="516" bestFit="1" customWidth="1"/>
    <col min="10276" max="10276" width="12.140625" style="516" bestFit="1" customWidth="1"/>
    <col min="10277" max="10277" width="14.42578125" style="516" bestFit="1" customWidth="1"/>
    <col min="10278" max="10496" width="11.42578125" style="516"/>
    <col min="10497" max="10497" width="2.28515625" style="516" customWidth="1"/>
    <col min="10498" max="10498" width="28.140625" style="516" customWidth="1"/>
    <col min="10499" max="10499" width="26.28515625" style="516" bestFit="1" customWidth="1"/>
    <col min="10500" max="10500" width="20" style="516" customWidth="1"/>
    <col min="10501" max="10501" width="17.85546875" style="516" customWidth="1"/>
    <col min="10502" max="10502" width="20" style="516" customWidth="1"/>
    <col min="10503" max="10503" width="21.5703125" style="516" customWidth="1"/>
    <col min="10504" max="10506" width="16.140625" style="516" customWidth="1"/>
    <col min="10507" max="10507" width="18.5703125" style="516" customWidth="1"/>
    <col min="10508" max="10508" width="16.140625" style="516" customWidth="1"/>
    <col min="10509" max="10509" width="22.28515625" style="516" bestFit="1" customWidth="1"/>
    <col min="10510" max="10510" width="20" style="516" customWidth="1"/>
    <col min="10511" max="10511" width="16.140625" style="516" customWidth="1"/>
    <col min="10512" max="10514" width="27.140625" style="516" bestFit="1" customWidth="1"/>
    <col min="10515" max="10515" width="17.7109375" style="516" bestFit="1" customWidth="1"/>
    <col min="10516" max="10516" width="14" style="516" bestFit="1" customWidth="1"/>
    <col min="10517" max="10517" width="17.42578125" style="516" bestFit="1" customWidth="1"/>
    <col min="10518" max="10518" width="14.28515625" style="516" bestFit="1" customWidth="1"/>
    <col min="10519" max="10519" width="17.42578125" style="516" bestFit="1" customWidth="1"/>
    <col min="10520" max="10520" width="14.28515625" style="516" bestFit="1" customWidth="1"/>
    <col min="10521" max="10521" width="17.42578125" style="516" bestFit="1" customWidth="1"/>
    <col min="10522" max="10522" width="14.28515625" style="516" bestFit="1" customWidth="1"/>
    <col min="10523" max="10523" width="17.7109375" style="516" bestFit="1" customWidth="1"/>
    <col min="10524" max="10524" width="14.5703125" style="516" bestFit="1" customWidth="1"/>
    <col min="10525" max="10525" width="17.42578125" style="516" bestFit="1" customWidth="1"/>
    <col min="10526" max="10526" width="14.28515625" style="516" bestFit="1" customWidth="1"/>
    <col min="10527" max="10527" width="17.42578125" style="516" bestFit="1" customWidth="1"/>
    <col min="10528" max="10528" width="14.28515625" style="516" bestFit="1" customWidth="1"/>
    <col min="10529" max="10529" width="15.42578125" style="516" bestFit="1" customWidth="1"/>
    <col min="10530" max="10530" width="12.42578125" style="516" bestFit="1" customWidth="1"/>
    <col min="10531" max="10531" width="15.140625" style="516" bestFit="1" customWidth="1"/>
    <col min="10532" max="10532" width="12.140625" style="516" bestFit="1" customWidth="1"/>
    <col min="10533" max="10533" width="14.42578125" style="516" bestFit="1" customWidth="1"/>
    <col min="10534" max="10752" width="11.42578125" style="516"/>
    <col min="10753" max="10753" width="2.28515625" style="516" customWidth="1"/>
    <col min="10754" max="10754" width="28.140625" style="516" customWidth="1"/>
    <col min="10755" max="10755" width="26.28515625" style="516" bestFit="1" customWidth="1"/>
    <col min="10756" max="10756" width="20" style="516" customWidth="1"/>
    <col min="10757" max="10757" width="17.85546875" style="516" customWidth="1"/>
    <col min="10758" max="10758" width="20" style="516" customWidth="1"/>
    <col min="10759" max="10759" width="21.5703125" style="516" customWidth="1"/>
    <col min="10760" max="10762" width="16.140625" style="516" customWidth="1"/>
    <col min="10763" max="10763" width="18.5703125" style="516" customWidth="1"/>
    <col min="10764" max="10764" width="16.140625" style="516" customWidth="1"/>
    <col min="10765" max="10765" width="22.28515625" style="516" bestFit="1" customWidth="1"/>
    <col min="10766" max="10766" width="20" style="516" customWidth="1"/>
    <col min="10767" max="10767" width="16.140625" style="516" customWidth="1"/>
    <col min="10768" max="10770" width="27.140625" style="516" bestFit="1" customWidth="1"/>
    <col min="10771" max="10771" width="17.7109375" style="516" bestFit="1" customWidth="1"/>
    <col min="10772" max="10772" width="14" style="516" bestFit="1" customWidth="1"/>
    <col min="10773" max="10773" width="17.42578125" style="516" bestFit="1" customWidth="1"/>
    <col min="10774" max="10774" width="14.28515625" style="516" bestFit="1" customWidth="1"/>
    <col min="10775" max="10775" width="17.42578125" style="516" bestFit="1" customWidth="1"/>
    <col min="10776" max="10776" width="14.28515625" style="516" bestFit="1" customWidth="1"/>
    <col min="10777" max="10777" width="17.42578125" style="516" bestFit="1" customWidth="1"/>
    <col min="10778" max="10778" width="14.28515625" style="516" bestFit="1" customWidth="1"/>
    <col min="10779" max="10779" width="17.7109375" style="516" bestFit="1" customWidth="1"/>
    <col min="10780" max="10780" width="14.5703125" style="516" bestFit="1" customWidth="1"/>
    <col min="10781" max="10781" width="17.42578125" style="516" bestFit="1" customWidth="1"/>
    <col min="10782" max="10782" width="14.28515625" style="516" bestFit="1" customWidth="1"/>
    <col min="10783" max="10783" width="17.42578125" style="516" bestFit="1" customWidth="1"/>
    <col min="10784" max="10784" width="14.28515625" style="516" bestFit="1" customWidth="1"/>
    <col min="10785" max="10785" width="15.42578125" style="516" bestFit="1" customWidth="1"/>
    <col min="10786" max="10786" width="12.42578125" style="516" bestFit="1" customWidth="1"/>
    <col min="10787" max="10787" width="15.140625" style="516" bestFit="1" customWidth="1"/>
    <col min="10788" max="10788" width="12.140625" style="516" bestFit="1" customWidth="1"/>
    <col min="10789" max="10789" width="14.42578125" style="516" bestFit="1" customWidth="1"/>
    <col min="10790" max="11008" width="11.42578125" style="516"/>
    <col min="11009" max="11009" width="2.28515625" style="516" customWidth="1"/>
    <col min="11010" max="11010" width="28.140625" style="516" customWidth="1"/>
    <col min="11011" max="11011" width="26.28515625" style="516" bestFit="1" customWidth="1"/>
    <col min="11012" max="11012" width="20" style="516" customWidth="1"/>
    <col min="11013" max="11013" width="17.85546875" style="516" customWidth="1"/>
    <col min="11014" max="11014" width="20" style="516" customWidth="1"/>
    <col min="11015" max="11015" width="21.5703125" style="516" customWidth="1"/>
    <col min="11016" max="11018" width="16.140625" style="516" customWidth="1"/>
    <col min="11019" max="11019" width="18.5703125" style="516" customWidth="1"/>
    <col min="11020" max="11020" width="16.140625" style="516" customWidth="1"/>
    <col min="11021" max="11021" width="22.28515625" style="516" bestFit="1" customWidth="1"/>
    <col min="11022" max="11022" width="20" style="516" customWidth="1"/>
    <col min="11023" max="11023" width="16.140625" style="516" customWidth="1"/>
    <col min="11024" max="11026" width="27.140625" style="516" bestFit="1" customWidth="1"/>
    <col min="11027" max="11027" width="17.7109375" style="516" bestFit="1" customWidth="1"/>
    <col min="11028" max="11028" width="14" style="516" bestFit="1" customWidth="1"/>
    <col min="11029" max="11029" width="17.42578125" style="516" bestFit="1" customWidth="1"/>
    <col min="11030" max="11030" width="14.28515625" style="516" bestFit="1" customWidth="1"/>
    <col min="11031" max="11031" width="17.42578125" style="516" bestFit="1" customWidth="1"/>
    <col min="11032" max="11032" width="14.28515625" style="516" bestFit="1" customWidth="1"/>
    <col min="11033" max="11033" width="17.42578125" style="516" bestFit="1" customWidth="1"/>
    <col min="11034" max="11034" width="14.28515625" style="516" bestFit="1" customWidth="1"/>
    <col min="11035" max="11035" width="17.7109375" style="516" bestFit="1" customWidth="1"/>
    <col min="11036" max="11036" width="14.5703125" style="516" bestFit="1" customWidth="1"/>
    <col min="11037" max="11037" width="17.42578125" style="516" bestFit="1" customWidth="1"/>
    <col min="11038" max="11038" width="14.28515625" style="516" bestFit="1" customWidth="1"/>
    <col min="11039" max="11039" width="17.42578125" style="516" bestFit="1" customWidth="1"/>
    <col min="11040" max="11040" width="14.28515625" style="516" bestFit="1" customWidth="1"/>
    <col min="11041" max="11041" width="15.42578125" style="516" bestFit="1" customWidth="1"/>
    <col min="11042" max="11042" width="12.42578125" style="516" bestFit="1" customWidth="1"/>
    <col min="11043" max="11043" width="15.140625" style="516" bestFit="1" customWidth="1"/>
    <col min="11044" max="11044" width="12.140625" style="516" bestFit="1" customWidth="1"/>
    <col min="11045" max="11045" width="14.42578125" style="516" bestFit="1" customWidth="1"/>
    <col min="11046" max="11264" width="11.42578125" style="516"/>
    <col min="11265" max="11265" width="2.28515625" style="516" customWidth="1"/>
    <col min="11266" max="11266" width="28.140625" style="516" customWidth="1"/>
    <col min="11267" max="11267" width="26.28515625" style="516" bestFit="1" customWidth="1"/>
    <col min="11268" max="11268" width="20" style="516" customWidth="1"/>
    <col min="11269" max="11269" width="17.85546875" style="516" customWidth="1"/>
    <col min="11270" max="11270" width="20" style="516" customWidth="1"/>
    <col min="11271" max="11271" width="21.5703125" style="516" customWidth="1"/>
    <col min="11272" max="11274" width="16.140625" style="516" customWidth="1"/>
    <col min="11275" max="11275" width="18.5703125" style="516" customWidth="1"/>
    <col min="11276" max="11276" width="16.140625" style="516" customWidth="1"/>
    <col min="11277" max="11277" width="22.28515625" style="516" bestFit="1" customWidth="1"/>
    <col min="11278" max="11278" width="20" style="516" customWidth="1"/>
    <col min="11279" max="11279" width="16.140625" style="516" customWidth="1"/>
    <col min="11280" max="11282" width="27.140625" style="516" bestFit="1" customWidth="1"/>
    <col min="11283" max="11283" width="17.7109375" style="516" bestFit="1" customWidth="1"/>
    <col min="11284" max="11284" width="14" style="516" bestFit="1" customWidth="1"/>
    <col min="11285" max="11285" width="17.42578125" style="516" bestFit="1" customWidth="1"/>
    <col min="11286" max="11286" width="14.28515625" style="516" bestFit="1" customWidth="1"/>
    <col min="11287" max="11287" width="17.42578125" style="516" bestFit="1" customWidth="1"/>
    <col min="11288" max="11288" width="14.28515625" style="516" bestFit="1" customWidth="1"/>
    <col min="11289" max="11289" width="17.42578125" style="516" bestFit="1" customWidth="1"/>
    <col min="11290" max="11290" width="14.28515625" style="516" bestFit="1" customWidth="1"/>
    <col min="11291" max="11291" width="17.7109375" style="516" bestFit="1" customWidth="1"/>
    <col min="11292" max="11292" width="14.5703125" style="516" bestFit="1" customWidth="1"/>
    <col min="11293" max="11293" width="17.42578125" style="516" bestFit="1" customWidth="1"/>
    <col min="11294" max="11294" width="14.28515625" style="516" bestFit="1" customWidth="1"/>
    <col min="11295" max="11295" width="17.42578125" style="516" bestFit="1" customWidth="1"/>
    <col min="11296" max="11296" width="14.28515625" style="516" bestFit="1" customWidth="1"/>
    <col min="11297" max="11297" width="15.42578125" style="516" bestFit="1" customWidth="1"/>
    <col min="11298" max="11298" width="12.42578125" style="516" bestFit="1" customWidth="1"/>
    <col min="11299" max="11299" width="15.140625" style="516" bestFit="1" customWidth="1"/>
    <col min="11300" max="11300" width="12.140625" style="516" bestFit="1" customWidth="1"/>
    <col min="11301" max="11301" width="14.42578125" style="516" bestFit="1" customWidth="1"/>
    <col min="11302" max="11520" width="11.42578125" style="516"/>
    <col min="11521" max="11521" width="2.28515625" style="516" customWidth="1"/>
    <col min="11522" max="11522" width="28.140625" style="516" customWidth="1"/>
    <col min="11523" max="11523" width="26.28515625" style="516" bestFit="1" customWidth="1"/>
    <col min="11524" max="11524" width="20" style="516" customWidth="1"/>
    <col min="11525" max="11525" width="17.85546875" style="516" customWidth="1"/>
    <col min="11526" max="11526" width="20" style="516" customWidth="1"/>
    <col min="11527" max="11527" width="21.5703125" style="516" customWidth="1"/>
    <col min="11528" max="11530" width="16.140625" style="516" customWidth="1"/>
    <col min="11531" max="11531" width="18.5703125" style="516" customWidth="1"/>
    <col min="11532" max="11532" width="16.140625" style="516" customWidth="1"/>
    <col min="11533" max="11533" width="22.28515625" style="516" bestFit="1" customWidth="1"/>
    <col min="11534" max="11534" width="20" style="516" customWidth="1"/>
    <col min="11535" max="11535" width="16.140625" style="516" customWidth="1"/>
    <col min="11536" max="11538" width="27.140625" style="516" bestFit="1" customWidth="1"/>
    <col min="11539" max="11539" width="17.7109375" style="516" bestFit="1" customWidth="1"/>
    <col min="11540" max="11540" width="14" style="516" bestFit="1" customWidth="1"/>
    <col min="11541" max="11541" width="17.42578125" style="516" bestFit="1" customWidth="1"/>
    <col min="11542" max="11542" width="14.28515625" style="516" bestFit="1" customWidth="1"/>
    <col min="11543" max="11543" width="17.42578125" style="516" bestFit="1" customWidth="1"/>
    <col min="11544" max="11544" width="14.28515625" style="516" bestFit="1" customWidth="1"/>
    <col min="11545" max="11545" width="17.42578125" style="516" bestFit="1" customWidth="1"/>
    <col min="11546" max="11546" width="14.28515625" style="516" bestFit="1" customWidth="1"/>
    <col min="11547" max="11547" width="17.7109375" style="516" bestFit="1" customWidth="1"/>
    <col min="11548" max="11548" width="14.5703125" style="516" bestFit="1" customWidth="1"/>
    <col min="11549" max="11549" width="17.42578125" style="516" bestFit="1" customWidth="1"/>
    <col min="11550" max="11550" width="14.28515625" style="516" bestFit="1" customWidth="1"/>
    <col min="11551" max="11551" width="17.42578125" style="516" bestFit="1" customWidth="1"/>
    <col min="11552" max="11552" width="14.28515625" style="516" bestFit="1" customWidth="1"/>
    <col min="11553" max="11553" width="15.42578125" style="516" bestFit="1" customWidth="1"/>
    <col min="11554" max="11554" width="12.42578125" style="516" bestFit="1" customWidth="1"/>
    <col min="11555" max="11555" width="15.140625" style="516" bestFit="1" customWidth="1"/>
    <col min="11556" max="11556" width="12.140625" style="516" bestFit="1" customWidth="1"/>
    <col min="11557" max="11557" width="14.42578125" style="516" bestFit="1" customWidth="1"/>
    <col min="11558" max="11776" width="11.42578125" style="516"/>
    <col min="11777" max="11777" width="2.28515625" style="516" customWidth="1"/>
    <col min="11778" max="11778" width="28.140625" style="516" customWidth="1"/>
    <col min="11779" max="11779" width="26.28515625" style="516" bestFit="1" customWidth="1"/>
    <col min="11780" max="11780" width="20" style="516" customWidth="1"/>
    <col min="11781" max="11781" width="17.85546875" style="516" customWidth="1"/>
    <col min="11782" max="11782" width="20" style="516" customWidth="1"/>
    <col min="11783" max="11783" width="21.5703125" style="516" customWidth="1"/>
    <col min="11784" max="11786" width="16.140625" style="516" customWidth="1"/>
    <col min="11787" max="11787" width="18.5703125" style="516" customWidth="1"/>
    <col min="11788" max="11788" width="16.140625" style="516" customWidth="1"/>
    <col min="11789" max="11789" width="22.28515625" style="516" bestFit="1" customWidth="1"/>
    <col min="11790" max="11790" width="20" style="516" customWidth="1"/>
    <col min="11791" max="11791" width="16.140625" style="516" customWidth="1"/>
    <col min="11792" max="11794" width="27.140625" style="516" bestFit="1" customWidth="1"/>
    <col min="11795" max="11795" width="17.7109375" style="516" bestFit="1" customWidth="1"/>
    <col min="11796" max="11796" width="14" style="516" bestFit="1" customWidth="1"/>
    <col min="11797" max="11797" width="17.42578125" style="516" bestFit="1" customWidth="1"/>
    <col min="11798" max="11798" width="14.28515625" style="516" bestFit="1" customWidth="1"/>
    <col min="11799" max="11799" width="17.42578125" style="516" bestFit="1" customWidth="1"/>
    <col min="11800" max="11800" width="14.28515625" style="516" bestFit="1" customWidth="1"/>
    <col min="11801" max="11801" width="17.42578125" style="516" bestFit="1" customWidth="1"/>
    <col min="11802" max="11802" width="14.28515625" style="516" bestFit="1" customWidth="1"/>
    <col min="11803" max="11803" width="17.7109375" style="516" bestFit="1" customWidth="1"/>
    <col min="11804" max="11804" width="14.5703125" style="516" bestFit="1" customWidth="1"/>
    <col min="11805" max="11805" width="17.42578125" style="516" bestFit="1" customWidth="1"/>
    <col min="11806" max="11806" width="14.28515625" style="516" bestFit="1" customWidth="1"/>
    <col min="11807" max="11807" width="17.42578125" style="516" bestFit="1" customWidth="1"/>
    <col min="11808" max="11808" width="14.28515625" style="516" bestFit="1" customWidth="1"/>
    <col min="11809" max="11809" width="15.42578125" style="516" bestFit="1" customWidth="1"/>
    <col min="11810" max="11810" width="12.42578125" style="516" bestFit="1" customWidth="1"/>
    <col min="11811" max="11811" width="15.140625" style="516" bestFit="1" customWidth="1"/>
    <col min="11812" max="11812" width="12.140625" style="516" bestFit="1" customWidth="1"/>
    <col min="11813" max="11813" width="14.42578125" style="516" bestFit="1" customWidth="1"/>
    <col min="11814" max="12032" width="11.42578125" style="516"/>
    <col min="12033" max="12033" width="2.28515625" style="516" customWidth="1"/>
    <col min="12034" max="12034" width="28.140625" style="516" customWidth="1"/>
    <col min="12035" max="12035" width="26.28515625" style="516" bestFit="1" customWidth="1"/>
    <col min="12036" max="12036" width="20" style="516" customWidth="1"/>
    <col min="12037" max="12037" width="17.85546875" style="516" customWidth="1"/>
    <col min="12038" max="12038" width="20" style="516" customWidth="1"/>
    <col min="12039" max="12039" width="21.5703125" style="516" customWidth="1"/>
    <col min="12040" max="12042" width="16.140625" style="516" customWidth="1"/>
    <col min="12043" max="12043" width="18.5703125" style="516" customWidth="1"/>
    <col min="12044" max="12044" width="16.140625" style="516" customWidth="1"/>
    <col min="12045" max="12045" width="22.28515625" style="516" bestFit="1" customWidth="1"/>
    <col min="12046" max="12046" width="20" style="516" customWidth="1"/>
    <col min="12047" max="12047" width="16.140625" style="516" customWidth="1"/>
    <col min="12048" max="12050" width="27.140625" style="516" bestFit="1" customWidth="1"/>
    <col min="12051" max="12051" width="17.7109375" style="516" bestFit="1" customWidth="1"/>
    <col min="12052" max="12052" width="14" style="516" bestFit="1" customWidth="1"/>
    <col min="12053" max="12053" width="17.42578125" style="516" bestFit="1" customWidth="1"/>
    <col min="12054" max="12054" width="14.28515625" style="516" bestFit="1" customWidth="1"/>
    <col min="12055" max="12055" width="17.42578125" style="516" bestFit="1" customWidth="1"/>
    <col min="12056" max="12056" width="14.28515625" style="516" bestFit="1" customWidth="1"/>
    <col min="12057" max="12057" width="17.42578125" style="516" bestFit="1" customWidth="1"/>
    <col min="12058" max="12058" width="14.28515625" style="516" bestFit="1" customWidth="1"/>
    <col min="12059" max="12059" width="17.7109375" style="516" bestFit="1" customWidth="1"/>
    <col min="12060" max="12060" width="14.5703125" style="516" bestFit="1" customWidth="1"/>
    <col min="12061" max="12061" width="17.42578125" style="516" bestFit="1" customWidth="1"/>
    <col min="12062" max="12062" width="14.28515625" style="516" bestFit="1" customWidth="1"/>
    <col min="12063" max="12063" width="17.42578125" style="516" bestFit="1" customWidth="1"/>
    <col min="12064" max="12064" width="14.28515625" style="516" bestFit="1" customWidth="1"/>
    <col min="12065" max="12065" width="15.42578125" style="516" bestFit="1" customWidth="1"/>
    <col min="12066" max="12066" width="12.42578125" style="516" bestFit="1" customWidth="1"/>
    <col min="12067" max="12067" width="15.140625" style="516" bestFit="1" customWidth="1"/>
    <col min="12068" max="12068" width="12.140625" style="516" bestFit="1" customWidth="1"/>
    <col min="12069" max="12069" width="14.42578125" style="516" bestFit="1" customWidth="1"/>
    <col min="12070" max="12288" width="11.42578125" style="516"/>
    <col min="12289" max="12289" width="2.28515625" style="516" customWidth="1"/>
    <col min="12290" max="12290" width="28.140625" style="516" customWidth="1"/>
    <col min="12291" max="12291" width="26.28515625" style="516" bestFit="1" customWidth="1"/>
    <col min="12292" max="12292" width="20" style="516" customWidth="1"/>
    <col min="12293" max="12293" width="17.85546875" style="516" customWidth="1"/>
    <col min="12294" max="12294" width="20" style="516" customWidth="1"/>
    <col min="12295" max="12295" width="21.5703125" style="516" customWidth="1"/>
    <col min="12296" max="12298" width="16.140625" style="516" customWidth="1"/>
    <col min="12299" max="12299" width="18.5703125" style="516" customWidth="1"/>
    <col min="12300" max="12300" width="16.140625" style="516" customWidth="1"/>
    <col min="12301" max="12301" width="22.28515625" style="516" bestFit="1" customWidth="1"/>
    <col min="12302" max="12302" width="20" style="516" customWidth="1"/>
    <col min="12303" max="12303" width="16.140625" style="516" customWidth="1"/>
    <col min="12304" max="12306" width="27.140625" style="516" bestFit="1" customWidth="1"/>
    <col min="12307" max="12307" width="17.7109375" style="516" bestFit="1" customWidth="1"/>
    <col min="12308" max="12308" width="14" style="516" bestFit="1" customWidth="1"/>
    <col min="12309" max="12309" width="17.42578125" style="516" bestFit="1" customWidth="1"/>
    <col min="12310" max="12310" width="14.28515625" style="516" bestFit="1" customWidth="1"/>
    <col min="12311" max="12311" width="17.42578125" style="516" bestFit="1" customWidth="1"/>
    <col min="12312" max="12312" width="14.28515625" style="516" bestFit="1" customWidth="1"/>
    <col min="12313" max="12313" width="17.42578125" style="516" bestFit="1" customWidth="1"/>
    <col min="12314" max="12314" width="14.28515625" style="516" bestFit="1" customWidth="1"/>
    <col min="12315" max="12315" width="17.7109375" style="516" bestFit="1" customWidth="1"/>
    <col min="12316" max="12316" width="14.5703125" style="516" bestFit="1" customWidth="1"/>
    <col min="12317" max="12317" width="17.42578125" style="516" bestFit="1" customWidth="1"/>
    <col min="12318" max="12318" width="14.28515625" style="516" bestFit="1" customWidth="1"/>
    <col min="12319" max="12319" width="17.42578125" style="516" bestFit="1" customWidth="1"/>
    <col min="12320" max="12320" width="14.28515625" style="516" bestFit="1" customWidth="1"/>
    <col min="12321" max="12321" width="15.42578125" style="516" bestFit="1" customWidth="1"/>
    <col min="12322" max="12322" width="12.42578125" style="516" bestFit="1" customWidth="1"/>
    <col min="12323" max="12323" width="15.140625" style="516" bestFit="1" customWidth="1"/>
    <col min="12324" max="12324" width="12.140625" style="516" bestFit="1" customWidth="1"/>
    <col min="12325" max="12325" width="14.42578125" style="516" bestFit="1" customWidth="1"/>
    <col min="12326" max="12544" width="11.42578125" style="516"/>
    <col min="12545" max="12545" width="2.28515625" style="516" customWidth="1"/>
    <col min="12546" max="12546" width="28.140625" style="516" customWidth="1"/>
    <col min="12547" max="12547" width="26.28515625" style="516" bestFit="1" customWidth="1"/>
    <col min="12548" max="12548" width="20" style="516" customWidth="1"/>
    <col min="12549" max="12549" width="17.85546875" style="516" customWidth="1"/>
    <col min="12550" max="12550" width="20" style="516" customWidth="1"/>
    <col min="12551" max="12551" width="21.5703125" style="516" customWidth="1"/>
    <col min="12552" max="12554" width="16.140625" style="516" customWidth="1"/>
    <col min="12555" max="12555" width="18.5703125" style="516" customWidth="1"/>
    <col min="12556" max="12556" width="16.140625" style="516" customWidth="1"/>
    <col min="12557" max="12557" width="22.28515625" style="516" bestFit="1" customWidth="1"/>
    <col min="12558" max="12558" width="20" style="516" customWidth="1"/>
    <col min="12559" max="12559" width="16.140625" style="516" customWidth="1"/>
    <col min="12560" max="12562" width="27.140625" style="516" bestFit="1" customWidth="1"/>
    <col min="12563" max="12563" width="17.7109375" style="516" bestFit="1" customWidth="1"/>
    <col min="12564" max="12564" width="14" style="516" bestFit="1" customWidth="1"/>
    <col min="12565" max="12565" width="17.42578125" style="516" bestFit="1" customWidth="1"/>
    <col min="12566" max="12566" width="14.28515625" style="516" bestFit="1" customWidth="1"/>
    <col min="12567" max="12567" width="17.42578125" style="516" bestFit="1" customWidth="1"/>
    <col min="12568" max="12568" width="14.28515625" style="516" bestFit="1" customWidth="1"/>
    <col min="12569" max="12569" width="17.42578125" style="516" bestFit="1" customWidth="1"/>
    <col min="12570" max="12570" width="14.28515625" style="516" bestFit="1" customWidth="1"/>
    <col min="12571" max="12571" width="17.7109375" style="516" bestFit="1" customWidth="1"/>
    <col min="12572" max="12572" width="14.5703125" style="516" bestFit="1" customWidth="1"/>
    <col min="12573" max="12573" width="17.42578125" style="516" bestFit="1" customWidth="1"/>
    <col min="12574" max="12574" width="14.28515625" style="516" bestFit="1" customWidth="1"/>
    <col min="12575" max="12575" width="17.42578125" style="516" bestFit="1" customWidth="1"/>
    <col min="12576" max="12576" width="14.28515625" style="516" bestFit="1" customWidth="1"/>
    <col min="12577" max="12577" width="15.42578125" style="516" bestFit="1" customWidth="1"/>
    <col min="12578" max="12578" width="12.42578125" style="516" bestFit="1" customWidth="1"/>
    <col min="12579" max="12579" width="15.140625" style="516" bestFit="1" customWidth="1"/>
    <col min="12580" max="12580" width="12.140625" style="516" bestFit="1" customWidth="1"/>
    <col min="12581" max="12581" width="14.42578125" style="516" bestFit="1" customWidth="1"/>
    <col min="12582" max="12800" width="11.42578125" style="516"/>
    <col min="12801" max="12801" width="2.28515625" style="516" customWidth="1"/>
    <col min="12802" max="12802" width="28.140625" style="516" customWidth="1"/>
    <col min="12803" max="12803" width="26.28515625" style="516" bestFit="1" customWidth="1"/>
    <col min="12804" max="12804" width="20" style="516" customWidth="1"/>
    <col min="12805" max="12805" width="17.85546875" style="516" customWidth="1"/>
    <col min="12806" max="12806" width="20" style="516" customWidth="1"/>
    <col min="12807" max="12807" width="21.5703125" style="516" customWidth="1"/>
    <col min="12808" max="12810" width="16.140625" style="516" customWidth="1"/>
    <col min="12811" max="12811" width="18.5703125" style="516" customWidth="1"/>
    <col min="12812" max="12812" width="16.140625" style="516" customWidth="1"/>
    <col min="12813" max="12813" width="22.28515625" style="516" bestFit="1" customWidth="1"/>
    <col min="12814" max="12814" width="20" style="516" customWidth="1"/>
    <col min="12815" max="12815" width="16.140625" style="516" customWidth="1"/>
    <col min="12816" max="12818" width="27.140625" style="516" bestFit="1" customWidth="1"/>
    <col min="12819" max="12819" width="17.7109375" style="516" bestFit="1" customWidth="1"/>
    <col min="12820" max="12820" width="14" style="516" bestFit="1" customWidth="1"/>
    <col min="12821" max="12821" width="17.42578125" style="516" bestFit="1" customWidth="1"/>
    <col min="12822" max="12822" width="14.28515625" style="516" bestFit="1" customWidth="1"/>
    <col min="12823" max="12823" width="17.42578125" style="516" bestFit="1" customWidth="1"/>
    <col min="12824" max="12824" width="14.28515625" style="516" bestFit="1" customWidth="1"/>
    <col min="12825" max="12825" width="17.42578125" style="516" bestFit="1" customWidth="1"/>
    <col min="12826" max="12826" width="14.28515625" style="516" bestFit="1" customWidth="1"/>
    <col min="12827" max="12827" width="17.7109375" style="516" bestFit="1" customWidth="1"/>
    <col min="12828" max="12828" width="14.5703125" style="516" bestFit="1" customWidth="1"/>
    <col min="12829" max="12829" width="17.42578125" style="516" bestFit="1" customWidth="1"/>
    <col min="12830" max="12830" width="14.28515625" style="516" bestFit="1" customWidth="1"/>
    <col min="12831" max="12831" width="17.42578125" style="516" bestFit="1" customWidth="1"/>
    <col min="12832" max="12832" width="14.28515625" style="516" bestFit="1" customWidth="1"/>
    <col min="12833" max="12833" width="15.42578125" style="516" bestFit="1" customWidth="1"/>
    <col min="12834" max="12834" width="12.42578125" style="516" bestFit="1" customWidth="1"/>
    <col min="12835" max="12835" width="15.140625" style="516" bestFit="1" customWidth="1"/>
    <col min="12836" max="12836" width="12.140625" style="516" bestFit="1" customWidth="1"/>
    <col min="12837" max="12837" width="14.42578125" style="516" bestFit="1" customWidth="1"/>
    <col min="12838" max="13056" width="11.42578125" style="516"/>
    <col min="13057" max="13057" width="2.28515625" style="516" customWidth="1"/>
    <col min="13058" max="13058" width="28.140625" style="516" customWidth="1"/>
    <col min="13059" max="13059" width="26.28515625" style="516" bestFit="1" customWidth="1"/>
    <col min="13060" max="13060" width="20" style="516" customWidth="1"/>
    <col min="13061" max="13061" width="17.85546875" style="516" customWidth="1"/>
    <col min="13062" max="13062" width="20" style="516" customWidth="1"/>
    <col min="13063" max="13063" width="21.5703125" style="516" customWidth="1"/>
    <col min="13064" max="13066" width="16.140625" style="516" customWidth="1"/>
    <col min="13067" max="13067" width="18.5703125" style="516" customWidth="1"/>
    <col min="13068" max="13068" width="16.140625" style="516" customWidth="1"/>
    <col min="13069" max="13069" width="22.28515625" style="516" bestFit="1" customWidth="1"/>
    <col min="13070" max="13070" width="20" style="516" customWidth="1"/>
    <col min="13071" max="13071" width="16.140625" style="516" customWidth="1"/>
    <col min="13072" max="13074" width="27.140625" style="516" bestFit="1" customWidth="1"/>
    <col min="13075" max="13075" width="17.7109375" style="516" bestFit="1" customWidth="1"/>
    <col min="13076" max="13076" width="14" style="516" bestFit="1" customWidth="1"/>
    <col min="13077" max="13077" width="17.42578125" style="516" bestFit="1" customWidth="1"/>
    <col min="13078" max="13078" width="14.28515625" style="516" bestFit="1" customWidth="1"/>
    <col min="13079" max="13079" width="17.42578125" style="516" bestFit="1" customWidth="1"/>
    <col min="13080" max="13080" width="14.28515625" style="516" bestFit="1" customWidth="1"/>
    <col min="13081" max="13081" width="17.42578125" style="516" bestFit="1" customWidth="1"/>
    <col min="13082" max="13082" width="14.28515625" style="516" bestFit="1" customWidth="1"/>
    <col min="13083" max="13083" width="17.7109375" style="516" bestFit="1" customWidth="1"/>
    <col min="13084" max="13084" width="14.5703125" style="516" bestFit="1" customWidth="1"/>
    <col min="13085" max="13085" width="17.42578125" style="516" bestFit="1" customWidth="1"/>
    <col min="13086" max="13086" width="14.28515625" style="516" bestFit="1" customWidth="1"/>
    <col min="13087" max="13087" width="17.42578125" style="516" bestFit="1" customWidth="1"/>
    <col min="13088" max="13088" width="14.28515625" style="516" bestFit="1" customWidth="1"/>
    <col min="13089" max="13089" width="15.42578125" style="516" bestFit="1" customWidth="1"/>
    <col min="13090" max="13090" width="12.42578125" style="516" bestFit="1" customWidth="1"/>
    <col min="13091" max="13091" width="15.140625" style="516" bestFit="1" customWidth="1"/>
    <col min="13092" max="13092" width="12.140625" style="516" bestFit="1" customWidth="1"/>
    <col min="13093" max="13093" width="14.42578125" style="516" bestFit="1" customWidth="1"/>
    <col min="13094" max="13312" width="11.42578125" style="516"/>
    <col min="13313" max="13313" width="2.28515625" style="516" customWidth="1"/>
    <col min="13314" max="13314" width="28.140625" style="516" customWidth="1"/>
    <col min="13315" max="13315" width="26.28515625" style="516" bestFit="1" customWidth="1"/>
    <col min="13316" max="13316" width="20" style="516" customWidth="1"/>
    <col min="13317" max="13317" width="17.85546875" style="516" customWidth="1"/>
    <col min="13318" max="13318" width="20" style="516" customWidth="1"/>
    <col min="13319" max="13319" width="21.5703125" style="516" customWidth="1"/>
    <col min="13320" max="13322" width="16.140625" style="516" customWidth="1"/>
    <col min="13323" max="13323" width="18.5703125" style="516" customWidth="1"/>
    <col min="13324" max="13324" width="16.140625" style="516" customWidth="1"/>
    <col min="13325" max="13325" width="22.28515625" style="516" bestFit="1" customWidth="1"/>
    <col min="13326" max="13326" width="20" style="516" customWidth="1"/>
    <col min="13327" max="13327" width="16.140625" style="516" customWidth="1"/>
    <col min="13328" max="13330" width="27.140625" style="516" bestFit="1" customWidth="1"/>
    <col min="13331" max="13331" width="17.7109375" style="516" bestFit="1" customWidth="1"/>
    <col min="13332" max="13332" width="14" style="516" bestFit="1" customWidth="1"/>
    <col min="13333" max="13333" width="17.42578125" style="516" bestFit="1" customWidth="1"/>
    <col min="13334" max="13334" width="14.28515625" style="516" bestFit="1" customWidth="1"/>
    <col min="13335" max="13335" width="17.42578125" style="516" bestFit="1" customWidth="1"/>
    <col min="13336" max="13336" width="14.28515625" style="516" bestFit="1" customWidth="1"/>
    <col min="13337" max="13337" width="17.42578125" style="516" bestFit="1" customWidth="1"/>
    <col min="13338" max="13338" width="14.28515625" style="516" bestFit="1" customWidth="1"/>
    <col min="13339" max="13339" width="17.7109375" style="516" bestFit="1" customWidth="1"/>
    <col min="13340" max="13340" width="14.5703125" style="516" bestFit="1" customWidth="1"/>
    <col min="13341" max="13341" width="17.42578125" style="516" bestFit="1" customWidth="1"/>
    <col min="13342" max="13342" width="14.28515625" style="516" bestFit="1" customWidth="1"/>
    <col min="13343" max="13343" width="17.42578125" style="516" bestFit="1" customWidth="1"/>
    <col min="13344" max="13344" width="14.28515625" style="516" bestFit="1" customWidth="1"/>
    <col min="13345" max="13345" width="15.42578125" style="516" bestFit="1" customWidth="1"/>
    <col min="13346" max="13346" width="12.42578125" style="516" bestFit="1" customWidth="1"/>
    <col min="13347" max="13347" width="15.140625" style="516" bestFit="1" customWidth="1"/>
    <col min="13348" max="13348" width="12.140625" style="516" bestFit="1" customWidth="1"/>
    <col min="13349" max="13349" width="14.42578125" style="516" bestFit="1" customWidth="1"/>
    <col min="13350" max="13568" width="11.42578125" style="516"/>
    <col min="13569" max="13569" width="2.28515625" style="516" customWidth="1"/>
    <col min="13570" max="13570" width="28.140625" style="516" customWidth="1"/>
    <col min="13571" max="13571" width="26.28515625" style="516" bestFit="1" customWidth="1"/>
    <col min="13572" max="13572" width="20" style="516" customWidth="1"/>
    <col min="13573" max="13573" width="17.85546875" style="516" customWidth="1"/>
    <col min="13574" max="13574" width="20" style="516" customWidth="1"/>
    <col min="13575" max="13575" width="21.5703125" style="516" customWidth="1"/>
    <col min="13576" max="13578" width="16.140625" style="516" customWidth="1"/>
    <col min="13579" max="13579" width="18.5703125" style="516" customWidth="1"/>
    <col min="13580" max="13580" width="16.140625" style="516" customWidth="1"/>
    <col min="13581" max="13581" width="22.28515625" style="516" bestFit="1" customWidth="1"/>
    <col min="13582" max="13582" width="20" style="516" customWidth="1"/>
    <col min="13583" max="13583" width="16.140625" style="516" customWidth="1"/>
    <col min="13584" max="13586" width="27.140625" style="516" bestFit="1" customWidth="1"/>
    <col min="13587" max="13587" width="17.7109375" style="516" bestFit="1" customWidth="1"/>
    <col min="13588" max="13588" width="14" style="516" bestFit="1" customWidth="1"/>
    <col min="13589" max="13589" width="17.42578125" style="516" bestFit="1" customWidth="1"/>
    <col min="13590" max="13590" width="14.28515625" style="516" bestFit="1" customWidth="1"/>
    <col min="13591" max="13591" width="17.42578125" style="516" bestFit="1" customWidth="1"/>
    <col min="13592" max="13592" width="14.28515625" style="516" bestFit="1" customWidth="1"/>
    <col min="13593" max="13593" width="17.42578125" style="516" bestFit="1" customWidth="1"/>
    <col min="13594" max="13594" width="14.28515625" style="516" bestFit="1" customWidth="1"/>
    <col min="13595" max="13595" width="17.7109375" style="516" bestFit="1" customWidth="1"/>
    <col min="13596" max="13596" width="14.5703125" style="516" bestFit="1" customWidth="1"/>
    <col min="13597" max="13597" width="17.42578125" style="516" bestFit="1" customWidth="1"/>
    <col min="13598" max="13598" width="14.28515625" style="516" bestFit="1" customWidth="1"/>
    <col min="13599" max="13599" width="17.42578125" style="516" bestFit="1" customWidth="1"/>
    <col min="13600" max="13600" width="14.28515625" style="516" bestFit="1" customWidth="1"/>
    <col min="13601" max="13601" width="15.42578125" style="516" bestFit="1" customWidth="1"/>
    <col min="13602" max="13602" width="12.42578125" style="516" bestFit="1" customWidth="1"/>
    <col min="13603" max="13603" width="15.140625" style="516" bestFit="1" customWidth="1"/>
    <col min="13604" max="13604" width="12.140625" style="516" bestFit="1" customWidth="1"/>
    <col min="13605" max="13605" width="14.42578125" style="516" bestFit="1" customWidth="1"/>
    <col min="13606" max="13824" width="11.42578125" style="516"/>
    <col min="13825" max="13825" width="2.28515625" style="516" customWidth="1"/>
    <col min="13826" max="13826" width="28.140625" style="516" customWidth="1"/>
    <col min="13827" max="13827" width="26.28515625" style="516" bestFit="1" customWidth="1"/>
    <col min="13828" max="13828" width="20" style="516" customWidth="1"/>
    <col min="13829" max="13829" width="17.85546875" style="516" customWidth="1"/>
    <col min="13830" max="13830" width="20" style="516" customWidth="1"/>
    <col min="13831" max="13831" width="21.5703125" style="516" customWidth="1"/>
    <col min="13832" max="13834" width="16.140625" style="516" customWidth="1"/>
    <col min="13835" max="13835" width="18.5703125" style="516" customWidth="1"/>
    <col min="13836" max="13836" width="16.140625" style="516" customWidth="1"/>
    <col min="13837" max="13837" width="22.28515625" style="516" bestFit="1" customWidth="1"/>
    <col min="13838" max="13838" width="20" style="516" customWidth="1"/>
    <col min="13839" max="13839" width="16.140625" style="516" customWidth="1"/>
    <col min="13840" max="13842" width="27.140625" style="516" bestFit="1" customWidth="1"/>
    <col min="13843" max="13843" width="17.7109375" style="516" bestFit="1" customWidth="1"/>
    <col min="13844" max="13844" width="14" style="516" bestFit="1" customWidth="1"/>
    <col min="13845" max="13845" width="17.42578125" style="516" bestFit="1" customWidth="1"/>
    <col min="13846" max="13846" width="14.28515625" style="516" bestFit="1" customWidth="1"/>
    <col min="13847" max="13847" width="17.42578125" style="516" bestFit="1" customWidth="1"/>
    <col min="13848" max="13848" width="14.28515625" style="516" bestFit="1" customWidth="1"/>
    <col min="13849" max="13849" width="17.42578125" style="516" bestFit="1" customWidth="1"/>
    <col min="13850" max="13850" width="14.28515625" style="516" bestFit="1" customWidth="1"/>
    <col min="13851" max="13851" width="17.7109375" style="516" bestFit="1" customWidth="1"/>
    <col min="13852" max="13852" width="14.5703125" style="516" bestFit="1" customWidth="1"/>
    <col min="13853" max="13853" width="17.42578125" style="516" bestFit="1" customWidth="1"/>
    <col min="13854" max="13854" width="14.28515625" style="516" bestFit="1" customWidth="1"/>
    <col min="13855" max="13855" width="17.42578125" style="516" bestFit="1" customWidth="1"/>
    <col min="13856" max="13856" width="14.28515625" style="516" bestFit="1" customWidth="1"/>
    <col min="13857" max="13857" width="15.42578125" style="516" bestFit="1" customWidth="1"/>
    <col min="13858" max="13858" width="12.42578125" style="516" bestFit="1" customWidth="1"/>
    <col min="13859" max="13859" width="15.140625" style="516" bestFit="1" customWidth="1"/>
    <col min="13860" max="13860" width="12.140625" style="516" bestFit="1" customWidth="1"/>
    <col min="13861" max="13861" width="14.42578125" style="516" bestFit="1" customWidth="1"/>
    <col min="13862" max="14080" width="11.42578125" style="516"/>
    <col min="14081" max="14081" width="2.28515625" style="516" customWidth="1"/>
    <col min="14082" max="14082" width="28.140625" style="516" customWidth="1"/>
    <col min="14083" max="14083" width="26.28515625" style="516" bestFit="1" customWidth="1"/>
    <col min="14084" max="14084" width="20" style="516" customWidth="1"/>
    <col min="14085" max="14085" width="17.85546875" style="516" customWidth="1"/>
    <col min="14086" max="14086" width="20" style="516" customWidth="1"/>
    <col min="14087" max="14087" width="21.5703125" style="516" customWidth="1"/>
    <col min="14088" max="14090" width="16.140625" style="516" customWidth="1"/>
    <col min="14091" max="14091" width="18.5703125" style="516" customWidth="1"/>
    <col min="14092" max="14092" width="16.140625" style="516" customWidth="1"/>
    <col min="14093" max="14093" width="22.28515625" style="516" bestFit="1" customWidth="1"/>
    <col min="14094" max="14094" width="20" style="516" customWidth="1"/>
    <col min="14095" max="14095" width="16.140625" style="516" customWidth="1"/>
    <col min="14096" max="14098" width="27.140625" style="516" bestFit="1" customWidth="1"/>
    <col min="14099" max="14099" width="17.7109375" style="516" bestFit="1" customWidth="1"/>
    <col min="14100" max="14100" width="14" style="516" bestFit="1" customWidth="1"/>
    <col min="14101" max="14101" width="17.42578125" style="516" bestFit="1" customWidth="1"/>
    <col min="14102" max="14102" width="14.28515625" style="516" bestFit="1" customWidth="1"/>
    <col min="14103" max="14103" width="17.42578125" style="516" bestFit="1" customWidth="1"/>
    <col min="14104" max="14104" width="14.28515625" style="516" bestFit="1" customWidth="1"/>
    <col min="14105" max="14105" width="17.42578125" style="516" bestFit="1" customWidth="1"/>
    <col min="14106" max="14106" width="14.28515625" style="516" bestFit="1" customWidth="1"/>
    <col min="14107" max="14107" width="17.7109375" style="516" bestFit="1" customWidth="1"/>
    <col min="14108" max="14108" width="14.5703125" style="516" bestFit="1" customWidth="1"/>
    <col min="14109" max="14109" width="17.42578125" style="516" bestFit="1" customWidth="1"/>
    <col min="14110" max="14110" width="14.28515625" style="516" bestFit="1" customWidth="1"/>
    <col min="14111" max="14111" width="17.42578125" style="516" bestFit="1" customWidth="1"/>
    <col min="14112" max="14112" width="14.28515625" style="516" bestFit="1" customWidth="1"/>
    <col min="14113" max="14113" width="15.42578125" style="516" bestFit="1" customWidth="1"/>
    <col min="14114" max="14114" width="12.42578125" style="516" bestFit="1" customWidth="1"/>
    <col min="14115" max="14115" width="15.140625" style="516" bestFit="1" customWidth="1"/>
    <col min="14116" max="14116" width="12.140625" style="516" bestFit="1" customWidth="1"/>
    <col min="14117" max="14117" width="14.42578125" style="516" bestFit="1" customWidth="1"/>
    <col min="14118" max="14336" width="11.42578125" style="516"/>
    <col min="14337" max="14337" width="2.28515625" style="516" customWidth="1"/>
    <col min="14338" max="14338" width="28.140625" style="516" customWidth="1"/>
    <col min="14339" max="14339" width="26.28515625" style="516" bestFit="1" customWidth="1"/>
    <col min="14340" max="14340" width="20" style="516" customWidth="1"/>
    <col min="14341" max="14341" width="17.85546875" style="516" customWidth="1"/>
    <col min="14342" max="14342" width="20" style="516" customWidth="1"/>
    <col min="14343" max="14343" width="21.5703125" style="516" customWidth="1"/>
    <col min="14344" max="14346" width="16.140625" style="516" customWidth="1"/>
    <col min="14347" max="14347" width="18.5703125" style="516" customWidth="1"/>
    <col min="14348" max="14348" width="16.140625" style="516" customWidth="1"/>
    <col min="14349" max="14349" width="22.28515625" style="516" bestFit="1" customWidth="1"/>
    <col min="14350" max="14350" width="20" style="516" customWidth="1"/>
    <col min="14351" max="14351" width="16.140625" style="516" customWidth="1"/>
    <col min="14352" max="14354" width="27.140625" style="516" bestFit="1" customWidth="1"/>
    <col min="14355" max="14355" width="17.7109375" style="516" bestFit="1" customWidth="1"/>
    <col min="14356" max="14356" width="14" style="516" bestFit="1" customWidth="1"/>
    <col min="14357" max="14357" width="17.42578125" style="516" bestFit="1" customWidth="1"/>
    <col min="14358" max="14358" width="14.28515625" style="516" bestFit="1" customWidth="1"/>
    <col min="14359" max="14359" width="17.42578125" style="516" bestFit="1" customWidth="1"/>
    <col min="14360" max="14360" width="14.28515625" style="516" bestFit="1" customWidth="1"/>
    <col min="14361" max="14361" width="17.42578125" style="516" bestFit="1" customWidth="1"/>
    <col min="14362" max="14362" width="14.28515625" style="516" bestFit="1" customWidth="1"/>
    <col min="14363" max="14363" width="17.7109375" style="516" bestFit="1" customWidth="1"/>
    <col min="14364" max="14364" width="14.5703125" style="516" bestFit="1" customWidth="1"/>
    <col min="14365" max="14365" width="17.42578125" style="516" bestFit="1" customWidth="1"/>
    <col min="14366" max="14366" width="14.28515625" style="516" bestFit="1" customWidth="1"/>
    <col min="14367" max="14367" width="17.42578125" style="516" bestFit="1" customWidth="1"/>
    <col min="14368" max="14368" width="14.28515625" style="516" bestFit="1" customWidth="1"/>
    <col min="14369" max="14369" width="15.42578125" style="516" bestFit="1" customWidth="1"/>
    <col min="14370" max="14370" width="12.42578125" style="516" bestFit="1" customWidth="1"/>
    <col min="14371" max="14371" width="15.140625" style="516" bestFit="1" customWidth="1"/>
    <col min="14372" max="14372" width="12.140625" style="516" bestFit="1" customWidth="1"/>
    <col min="14373" max="14373" width="14.42578125" style="516" bestFit="1" customWidth="1"/>
    <col min="14374" max="14592" width="11.42578125" style="516"/>
    <col min="14593" max="14593" width="2.28515625" style="516" customWidth="1"/>
    <col min="14594" max="14594" width="28.140625" style="516" customWidth="1"/>
    <col min="14595" max="14595" width="26.28515625" style="516" bestFit="1" customWidth="1"/>
    <col min="14596" max="14596" width="20" style="516" customWidth="1"/>
    <col min="14597" max="14597" width="17.85546875" style="516" customWidth="1"/>
    <col min="14598" max="14598" width="20" style="516" customWidth="1"/>
    <col min="14599" max="14599" width="21.5703125" style="516" customWidth="1"/>
    <col min="14600" max="14602" width="16.140625" style="516" customWidth="1"/>
    <col min="14603" max="14603" width="18.5703125" style="516" customWidth="1"/>
    <col min="14604" max="14604" width="16.140625" style="516" customWidth="1"/>
    <col min="14605" max="14605" width="22.28515625" style="516" bestFit="1" customWidth="1"/>
    <col min="14606" max="14606" width="20" style="516" customWidth="1"/>
    <col min="14607" max="14607" width="16.140625" style="516" customWidth="1"/>
    <col min="14608" max="14610" width="27.140625" style="516" bestFit="1" customWidth="1"/>
    <col min="14611" max="14611" width="17.7109375" style="516" bestFit="1" customWidth="1"/>
    <col min="14612" max="14612" width="14" style="516" bestFit="1" customWidth="1"/>
    <col min="14613" max="14613" width="17.42578125" style="516" bestFit="1" customWidth="1"/>
    <col min="14614" max="14614" width="14.28515625" style="516" bestFit="1" customWidth="1"/>
    <col min="14615" max="14615" width="17.42578125" style="516" bestFit="1" customWidth="1"/>
    <col min="14616" max="14616" width="14.28515625" style="516" bestFit="1" customWidth="1"/>
    <col min="14617" max="14617" width="17.42578125" style="516" bestFit="1" customWidth="1"/>
    <col min="14618" max="14618" width="14.28515625" style="516" bestFit="1" customWidth="1"/>
    <col min="14619" max="14619" width="17.7109375" style="516" bestFit="1" customWidth="1"/>
    <col min="14620" max="14620" width="14.5703125" style="516" bestFit="1" customWidth="1"/>
    <col min="14621" max="14621" width="17.42578125" style="516" bestFit="1" customWidth="1"/>
    <col min="14622" max="14622" width="14.28515625" style="516" bestFit="1" customWidth="1"/>
    <col min="14623" max="14623" width="17.42578125" style="516" bestFit="1" customWidth="1"/>
    <col min="14624" max="14624" width="14.28515625" style="516" bestFit="1" customWidth="1"/>
    <col min="14625" max="14625" width="15.42578125" style="516" bestFit="1" customWidth="1"/>
    <col min="14626" max="14626" width="12.42578125" style="516" bestFit="1" customWidth="1"/>
    <col min="14627" max="14627" width="15.140625" style="516" bestFit="1" customWidth="1"/>
    <col min="14628" max="14628" width="12.140625" style="516" bestFit="1" customWidth="1"/>
    <col min="14629" max="14629" width="14.42578125" style="516" bestFit="1" customWidth="1"/>
    <col min="14630" max="14848" width="11.42578125" style="516"/>
    <col min="14849" max="14849" width="2.28515625" style="516" customWidth="1"/>
    <col min="14850" max="14850" width="28.140625" style="516" customWidth="1"/>
    <col min="14851" max="14851" width="26.28515625" style="516" bestFit="1" customWidth="1"/>
    <col min="14852" max="14852" width="20" style="516" customWidth="1"/>
    <col min="14853" max="14853" width="17.85546875" style="516" customWidth="1"/>
    <col min="14854" max="14854" width="20" style="516" customWidth="1"/>
    <col min="14855" max="14855" width="21.5703125" style="516" customWidth="1"/>
    <col min="14856" max="14858" width="16.140625" style="516" customWidth="1"/>
    <col min="14859" max="14859" width="18.5703125" style="516" customWidth="1"/>
    <col min="14860" max="14860" width="16.140625" style="516" customWidth="1"/>
    <col min="14861" max="14861" width="22.28515625" style="516" bestFit="1" customWidth="1"/>
    <col min="14862" max="14862" width="20" style="516" customWidth="1"/>
    <col min="14863" max="14863" width="16.140625" style="516" customWidth="1"/>
    <col min="14864" max="14866" width="27.140625" style="516" bestFit="1" customWidth="1"/>
    <col min="14867" max="14867" width="17.7109375" style="516" bestFit="1" customWidth="1"/>
    <col min="14868" max="14868" width="14" style="516" bestFit="1" customWidth="1"/>
    <col min="14869" max="14869" width="17.42578125" style="516" bestFit="1" customWidth="1"/>
    <col min="14870" max="14870" width="14.28515625" style="516" bestFit="1" customWidth="1"/>
    <col min="14871" max="14871" width="17.42578125" style="516" bestFit="1" customWidth="1"/>
    <col min="14872" max="14872" width="14.28515625" style="516" bestFit="1" customWidth="1"/>
    <col min="14873" max="14873" width="17.42578125" style="516" bestFit="1" customWidth="1"/>
    <col min="14874" max="14874" width="14.28515625" style="516" bestFit="1" customWidth="1"/>
    <col min="14875" max="14875" width="17.7109375" style="516" bestFit="1" customWidth="1"/>
    <col min="14876" max="14876" width="14.5703125" style="516" bestFit="1" customWidth="1"/>
    <col min="14877" max="14877" width="17.42578125" style="516" bestFit="1" customWidth="1"/>
    <col min="14878" max="14878" width="14.28515625" style="516" bestFit="1" customWidth="1"/>
    <col min="14879" max="14879" width="17.42578125" style="516" bestFit="1" customWidth="1"/>
    <col min="14880" max="14880" width="14.28515625" style="516" bestFit="1" customWidth="1"/>
    <col min="14881" max="14881" width="15.42578125" style="516" bestFit="1" customWidth="1"/>
    <col min="14882" max="14882" width="12.42578125" style="516" bestFit="1" customWidth="1"/>
    <col min="14883" max="14883" width="15.140625" style="516" bestFit="1" customWidth="1"/>
    <col min="14884" max="14884" width="12.140625" style="516" bestFit="1" customWidth="1"/>
    <col min="14885" max="14885" width="14.42578125" style="516" bestFit="1" customWidth="1"/>
    <col min="14886" max="15104" width="11.42578125" style="516"/>
    <col min="15105" max="15105" width="2.28515625" style="516" customWidth="1"/>
    <col min="15106" max="15106" width="28.140625" style="516" customWidth="1"/>
    <col min="15107" max="15107" width="26.28515625" style="516" bestFit="1" customWidth="1"/>
    <col min="15108" max="15108" width="20" style="516" customWidth="1"/>
    <col min="15109" max="15109" width="17.85546875" style="516" customWidth="1"/>
    <col min="15110" max="15110" width="20" style="516" customWidth="1"/>
    <col min="15111" max="15111" width="21.5703125" style="516" customWidth="1"/>
    <col min="15112" max="15114" width="16.140625" style="516" customWidth="1"/>
    <col min="15115" max="15115" width="18.5703125" style="516" customWidth="1"/>
    <col min="15116" max="15116" width="16.140625" style="516" customWidth="1"/>
    <col min="15117" max="15117" width="22.28515625" style="516" bestFit="1" customWidth="1"/>
    <col min="15118" max="15118" width="20" style="516" customWidth="1"/>
    <col min="15119" max="15119" width="16.140625" style="516" customWidth="1"/>
    <col min="15120" max="15122" width="27.140625" style="516" bestFit="1" customWidth="1"/>
    <col min="15123" max="15123" width="17.7109375" style="516" bestFit="1" customWidth="1"/>
    <col min="15124" max="15124" width="14" style="516" bestFit="1" customWidth="1"/>
    <col min="15125" max="15125" width="17.42578125" style="516" bestFit="1" customWidth="1"/>
    <col min="15126" max="15126" width="14.28515625" style="516" bestFit="1" customWidth="1"/>
    <col min="15127" max="15127" width="17.42578125" style="516" bestFit="1" customWidth="1"/>
    <col min="15128" max="15128" width="14.28515625" style="516" bestFit="1" customWidth="1"/>
    <col min="15129" max="15129" width="17.42578125" style="516" bestFit="1" customWidth="1"/>
    <col min="15130" max="15130" width="14.28515625" style="516" bestFit="1" customWidth="1"/>
    <col min="15131" max="15131" width="17.7109375" style="516" bestFit="1" customWidth="1"/>
    <col min="15132" max="15132" width="14.5703125" style="516" bestFit="1" customWidth="1"/>
    <col min="15133" max="15133" width="17.42578125" style="516" bestFit="1" customWidth="1"/>
    <col min="15134" max="15134" width="14.28515625" style="516" bestFit="1" customWidth="1"/>
    <col min="15135" max="15135" width="17.42578125" style="516" bestFit="1" customWidth="1"/>
    <col min="15136" max="15136" width="14.28515625" style="516" bestFit="1" customWidth="1"/>
    <col min="15137" max="15137" width="15.42578125" style="516" bestFit="1" customWidth="1"/>
    <col min="15138" max="15138" width="12.42578125" style="516" bestFit="1" customWidth="1"/>
    <col min="15139" max="15139" width="15.140625" style="516" bestFit="1" customWidth="1"/>
    <col min="15140" max="15140" width="12.140625" style="516" bestFit="1" customWidth="1"/>
    <col min="15141" max="15141" width="14.42578125" style="516" bestFit="1" customWidth="1"/>
    <col min="15142" max="15360" width="11.42578125" style="516"/>
    <col min="15361" max="15361" width="2.28515625" style="516" customWidth="1"/>
    <col min="15362" max="15362" width="28.140625" style="516" customWidth="1"/>
    <col min="15363" max="15363" width="26.28515625" style="516" bestFit="1" customWidth="1"/>
    <col min="15364" max="15364" width="20" style="516" customWidth="1"/>
    <col min="15365" max="15365" width="17.85546875" style="516" customWidth="1"/>
    <col min="15366" max="15366" width="20" style="516" customWidth="1"/>
    <col min="15367" max="15367" width="21.5703125" style="516" customWidth="1"/>
    <col min="15368" max="15370" width="16.140625" style="516" customWidth="1"/>
    <col min="15371" max="15371" width="18.5703125" style="516" customWidth="1"/>
    <col min="15372" max="15372" width="16.140625" style="516" customWidth="1"/>
    <col min="15373" max="15373" width="22.28515625" style="516" bestFit="1" customWidth="1"/>
    <col min="15374" max="15374" width="20" style="516" customWidth="1"/>
    <col min="15375" max="15375" width="16.140625" style="516" customWidth="1"/>
    <col min="15376" max="15378" width="27.140625" style="516" bestFit="1" customWidth="1"/>
    <col min="15379" max="15379" width="17.7109375" style="516" bestFit="1" customWidth="1"/>
    <col min="15380" max="15380" width="14" style="516" bestFit="1" customWidth="1"/>
    <col min="15381" max="15381" width="17.42578125" style="516" bestFit="1" customWidth="1"/>
    <col min="15382" max="15382" width="14.28515625" style="516" bestFit="1" customWidth="1"/>
    <col min="15383" max="15383" width="17.42578125" style="516" bestFit="1" customWidth="1"/>
    <col min="15384" max="15384" width="14.28515625" style="516" bestFit="1" customWidth="1"/>
    <col min="15385" max="15385" width="17.42578125" style="516" bestFit="1" customWidth="1"/>
    <col min="15386" max="15386" width="14.28515625" style="516" bestFit="1" customWidth="1"/>
    <col min="15387" max="15387" width="17.7109375" style="516" bestFit="1" customWidth="1"/>
    <col min="15388" max="15388" width="14.5703125" style="516" bestFit="1" customWidth="1"/>
    <col min="15389" max="15389" width="17.42578125" style="516" bestFit="1" customWidth="1"/>
    <col min="15390" max="15390" width="14.28515625" style="516" bestFit="1" customWidth="1"/>
    <col min="15391" max="15391" width="17.42578125" style="516" bestFit="1" customWidth="1"/>
    <col min="15392" max="15392" width="14.28515625" style="516" bestFit="1" customWidth="1"/>
    <col min="15393" max="15393" width="15.42578125" style="516" bestFit="1" customWidth="1"/>
    <col min="15394" max="15394" width="12.42578125" style="516" bestFit="1" customWidth="1"/>
    <col min="15395" max="15395" width="15.140625" style="516" bestFit="1" customWidth="1"/>
    <col min="15396" max="15396" width="12.140625" style="516" bestFit="1" customWidth="1"/>
    <col min="15397" max="15397" width="14.42578125" style="516" bestFit="1" customWidth="1"/>
    <col min="15398" max="15616" width="11.42578125" style="516"/>
    <col min="15617" max="15617" width="2.28515625" style="516" customWidth="1"/>
    <col min="15618" max="15618" width="28.140625" style="516" customWidth="1"/>
    <col min="15619" max="15619" width="26.28515625" style="516" bestFit="1" customWidth="1"/>
    <col min="15620" max="15620" width="20" style="516" customWidth="1"/>
    <col min="15621" max="15621" width="17.85546875" style="516" customWidth="1"/>
    <col min="15622" max="15622" width="20" style="516" customWidth="1"/>
    <col min="15623" max="15623" width="21.5703125" style="516" customWidth="1"/>
    <col min="15624" max="15626" width="16.140625" style="516" customWidth="1"/>
    <col min="15627" max="15627" width="18.5703125" style="516" customWidth="1"/>
    <col min="15628" max="15628" width="16.140625" style="516" customWidth="1"/>
    <col min="15629" max="15629" width="22.28515625" style="516" bestFit="1" customWidth="1"/>
    <col min="15630" max="15630" width="20" style="516" customWidth="1"/>
    <col min="15631" max="15631" width="16.140625" style="516" customWidth="1"/>
    <col min="15632" max="15634" width="27.140625" style="516" bestFit="1" customWidth="1"/>
    <col min="15635" max="15635" width="17.7109375" style="516" bestFit="1" customWidth="1"/>
    <col min="15636" max="15636" width="14" style="516" bestFit="1" customWidth="1"/>
    <col min="15637" max="15637" width="17.42578125" style="516" bestFit="1" customWidth="1"/>
    <col min="15638" max="15638" width="14.28515625" style="516" bestFit="1" customWidth="1"/>
    <col min="15639" max="15639" width="17.42578125" style="516" bestFit="1" customWidth="1"/>
    <col min="15640" max="15640" width="14.28515625" style="516" bestFit="1" customWidth="1"/>
    <col min="15641" max="15641" width="17.42578125" style="516" bestFit="1" customWidth="1"/>
    <col min="15642" max="15642" width="14.28515625" style="516" bestFit="1" customWidth="1"/>
    <col min="15643" max="15643" width="17.7109375" style="516" bestFit="1" customWidth="1"/>
    <col min="15644" max="15644" width="14.5703125" style="516" bestFit="1" customWidth="1"/>
    <col min="15645" max="15645" width="17.42578125" style="516" bestFit="1" customWidth="1"/>
    <col min="15646" max="15646" width="14.28515625" style="516" bestFit="1" customWidth="1"/>
    <col min="15647" max="15647" width="17.42578125" style="516" bestFit="1" customWidth="1"/>
    <col min="15648" max="15648" width="14.28515625" style="516" bestFit="1" customWidth="1"/>
    <col min="15649" max="15649" width="15.42578125" style="516" bestFit="1" customWidth="1"/>
    <col min="15650" max="15650" width="12.42578125" style="516" bestFit="1" customWidth="1"/>
    <col min="15651" max="15651" width="15.140625" style="516" bestFit="1" customWidth="1"/>
    <col min="15652" max="15652" width="12.140625" style="516" bestFit="1" customWidth="1"/>
    <col min="15653" max="15653" width="14.42578125" style="516" bestFit="1" customWidth="1"/>
    <col min="15654" max="15872" width="11.42578125" style="516"/>
    <col min="15873" max="15873" width="2.28515625" style="516" customWidth="1"/>
    <col min="15874" max="15874" width="28.140625" style="516" customWidth="1"/>
    <col min="15875" max="15875" width="26.28515625" style="516" bestFit="1" customWidth="1"/>
    <col min="15876" max="15876" width="20" style="516" customWidth="1"/>
    <col min="15877" max="15877" width="17.85546875" style="516" customWidth="1"/>
    <col min="15878" max="15878" width="20" style="516" customWidth="1"/>
    <col min="15879" max="15879" width="21.5703125" style="516" customWidth="1"/>
    <col min="15880" max="15882" width="16.140625" style="516" customWidth="1"/>
    <col min="15883" max="15883" width="18.5703125" style="516" customWidth="1"/>
    <col min="15884" max="15884" width="16.140625" style="516" customWidth="1"/>
    <col min="15885" max="15885" width="22.28515625" style="516" bestFit="1" customWidth="1"/>
    <col min="15886" max="15886" width="20" style="516" customWidth="1"/>
    <col min="15887" max="15887" width="16.140625" style="516" customWidth="1"/>
    <col min="15888" max="15890" width="27.140625" style="516" bestFit="1" customWidth="1"/>
    <col min="15891" max="15891" width="17.7109375" style="516" bestFit="1" customWidth="1"/>
    <col min="15892" max="15892" width="14" style="516" bestFit="1" customWidth="1"/>
    <col min="15893" max="15893" width="17.42578125" style="516" bestFit="1" customWidth="1"/>
    <col min="15894" max="15894" width="14.28515625" style="516" bestFit="1" customWidth="1"/>
    <col min="15895" max="15895" width="17.42578125" style="516" bestFit="1" customWidth="1"/>
    <col min="15896" max="15896" width="14.28515625" style="516" bestFit="1" customWidth="1"/>
    <col min="15897" max="15897" width="17.42578125" style="516" bestFit="1" customWidth="1"/>
    <col min="15898" max="15898" width="14.28515625" style="516" bestFit="1" customWidth="1"/>
    <col min="15899" max="15899" width="17.7109375" style="516" bestFit="1" customWidth="1"/>
    <col min="15900" max="15900" width="14.5703125" style="516" bestFit="1" customWidth="1"/>
    <col min="15901" max="15901" width="17.42578125" style="516" bestFit="1" customWidth="1"/>
    <col min="15902" max="15902" width="14.28515625" style="516" bestFit="1" customWidth="1"/>
    <col min="15903" max="15903" width="17.42578125" style="516" bestFit="1" customWidth="1"/>
    <col min="15904" max="15904" width="14.28515625" style="516" bestFit="1" customWidth="1"/>
    <col min="15905" max="15905" width="15.42578125" style="516" bestFit="1" customWidth="1"/>
    <col min="15906" max="15906" width="12.42578125" style="516" bestFit="1" customWidth="1"/>
    <col min="15907" max="15907" width="15.140625" style="516" bestFit="1" customWidth="1"/>
    <col min="15908" max="15908" width="12.140625" style="516" bestFit="1" customWidth="1"/>
    <col min="15909" max="15909" width="14.42578125" style="516" bestFit="1" customWidth="1"/>
    <col min="15910" max="16128" width="11.42578125" style="516"/>
    <col min="16129" max="16129" width="2.28515625" style="516" customWidth="1"/>
    <col min="16130" max="16130" width="28.140625" style="516" customWidth="1"/>
    <col min="16131" max="16131" width="26.28515625" style="516" bestFit="1" customWidth="1"/>
    <col min="16132" max="16132" width="20" style="516" customWidth="1"/>
    <col min="16133" max="16133" width="17.85546875" style="516" customWidth="1"/>
    <col min="16134" max="16134" width="20" style="516" customWidth="1"/>
    <col min="16135" max="16135" width="21.5703125" style="516" customWidth="1"/>
    <col min="16136" max="16138" width="16.140625" style="516" customWidth="1"/>
    <col min="16139" max="16139" width="18.5703125" style="516" customWidth="1"/>
    <col min="16140" max="16140" width="16.140625" style="516" customWidth="1"/>
    <col min="16141" max="16141" width="22.28515625" style="516" bestFit="1" customWidth="1"/>
    <col min="16142" max="16142" width="20" style="516" customWidth="1"/>
    <col min="16143" max="16143" width="16.140625" style="516" customWidth="1"/>
    <col min="16144" max="16146" width="27.140625" style="516" bestFit="1" customWidth="1"/>
    <col min="16147" max="16147" width="17.7109375" style="516" bestFit="1" customWidth="1"/>
    <col min="16148" max="16148" width="14" style="516" bestFit="1" customWidth="1"/>
    <col min="16149" max="16149" width="17.42578125" style="516" bestFit="1" customWidth="1"/>
    <col min="16150" max="16150" width="14.28515625" style="516" bestFit="1" customWidth="1"/>
    <col min="16151" max="16151" width="17.42578125" style="516" bestFit="1" customWidth="1"/>
    <col min="16152" max="16152" width="14.28515625" style="516" bestFit="1" customWidth="1"/>
    <col min="16153" max="16153" width="17.42578125" style="516" bestFit="1" customWidth="1"/>
    <col min="16154" max="16154" width="14.28515625" style="516" bestFit="1" customWidth="1"/>
    <col min="16155" max="16155" width="17.7109375" style="516" bestFit="1" customWidth="1"/>
    <col min="16156" max="16156" width="14.5703125" style="516" bestFit="1" customWidth="1"/>
    <col min="16157" max="16157" width="17.42578125" style="516" bestFit="1" customWidth="1"/>
    <col min="16158" max="16158" width="14.28515625" style="516" bestFit="1" customWidth="1"/>
    <col min="16159" max="16159" width="17.42578125" style="516" bestFit="1" customWidth="1"/>
    <col min="16160" max="16160" width="14.28515625" style="516" bestFit="1" customWidth="1"/>
    <col min="16161" max="16161" width="15.42578125" style="516" bestFit="1" customWidth="1"/>
    <col min="16162" max="16162" width="12.42578125" style="516" bestFit="1" customWidth="1"/>
    <col min="16163" max="16163" width="15.140625" style="516" bestFit="1" customWidth="1"/>
    <col min="16164" max="16164" width="12.140625" style="516" bestFit="1" customWidth="1"/>
    <col min="16165" max="16165" width="14.42578125" style="516" bestFit="1" customWidth="1"/>
    <col min="16166" max="16384" width="11.42578125" style="516"/>
  </cols>
  <sheetData>
    <row r="1" spans="2:20" s="512" customFormat="1" ht="25.5" customHeight="1" x14ac:dyDescent="0.2">
      <c r="B1" s="822" t="s">
        <v>194</v>
      </c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Q1" s="513"/>
      <c r="R1" s="513"/>
      <c r="S1" s="513"/>
      <c r="T1" s="513"/>
    </row>
    <row r="2" spans="2:20" ht="13.5" thickBot="1" x14ac:dyDescent="0.25">
      <c r="B2" s="514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</row>
    <row r="3" spans="2:20" ht="13.5" thickTop="1" x14ac:dyDescent="0.2">
      <c r="B3" s="823" t="s">
        <v>32</v>
      </c>
      <c r="C3" s="823" t="s">
        <v>33</v>
      </c>
      <c r="D3" s="826" t="s">
        <v>34</v>
      </c>
      <c r="E3" s="827"/>
      <c r="F3" s="828"/>
      <c r="G3" s="829" t="s">
        <v>35</v>
      </c>
      <c r="H3" s="827"/>
      <c r="I3" s="830"/>
      <c r="J3" s="830"/>
      <c r="K3" s="830"/>
      <c r="L3" s="830"/>
      <c r="M3" s="830"/>
      <c r="N3" s="830"/>
      <c r="O3" s="831"/>
    </row>
    <row r="4" spans="2:20" ht="126" customHeight="1" thickBot="1" x14ac:dyDescent="0.25">
      <c r="B4" s="824"/>
      <c r="C4" s="824"/>
      <c r="D4" s="618" t="s">
        <v>36</v>
      </c>
      <c r="E4" s="771" t="s">
        <v>37</v>
      </c>
      <c r="F4" s="620" t="s">
        <v>38</v>
      </c>
      <c r="G4" s="621" t="s">
        <v>39</v>
      </c>
      <c r="H4" s="619" t="s">
        <v>40</v>
      </c>
      <c r="I4" s="619" t="s">
        <v>41</v>
      </c>
      <c r="J4" s="619" t="s">
        <v>42</v>
      </c>
      <c r="K4" s="619" t="s">
        <v>43</v>
      </c>
      <c r="L4" s="622" t="s">
        <v>143</v>
      </c>
      <c r="M4" s="622" t="s">
        <v>144</v>
      </c>
      <c r="N4" s="619" t="s">
        <v>44</v>
      </c>
      <c r="O4" s="623" t="s">
        <v>45</v>
      </c>
    </row>
    <row r="5" spans="2:20" ht="13.5" thickTop="1" x14ac:dyDescent="0.2">
      <c r="B5" s="832" t="s">
        <v>178</v>
      </c>
      <c r="C5" s="471" t="s">
        <v>48</v>
      </c>
      <c r="D5" s="517" t="s">
        <v>206</v>
      </c>
      <c r="E5" s="518" t="s">
        <v>206</v>
      </c>
      <c r="F5" s="519" t="s">
        <v>206</v>
      </c>
      <c r="G5" s="520">
        <v>0</v>
      </c>
      <c r="H5" s="518" t="s">
        <v>206</v>
      </c>
      <c r="I5" s="521">
        <v>0</v>
      </c>
      <c r="J5" s="521">
        <v>0</v>
      </c>
      <c r="K5" s="518" t="s">
        <v>206</v>
      </c>
      <c r="L5" s="521">
        <v>0</v>
      </c>
      <c r="M5" s="522" t="s">
        <v>206</v>
      </c>
      <c r="N5" s="521">
        <v>0</v>
      </c>
      <c r="O5" s="523">
        <v>0</v>
      </c>
    </row>
    <row r="6" spans="2:20" x14ac:dyDescent="0.2">
      <c r="B6" s="821"/>
      <c r="C6" s="471" t="s">
        <v>60</v>
      </c>
      <c r="D6" s="517" t="s">
        <v>206</v>
      </c>
      <c r="E6" s="524">
        <v>0</v>
      </c>
      <c r="F6" s="525" t="s">
        <v>206</v>
      </c>
      <c r="G6" s="526">
        <v>0</v>
      </c>
      <c r="H6" s="524">
        <v>0</v>
      </c>
      <c r="I6" s="527">
        <v>0</v>
      </c>
      <c r="J6" s="527">
        <v>0</v>
      </c>
      <c r="K6" s="524" t="s">
        <v>206</v>
      </c>
      <c r="L6" s="527">
        <v>0</v>
      </c>
      <c r="M6" s="528" t="s">
        <v>206</v>
      </c>
      <c r="N6" s="527">
        <v>0</v>
      </c>
      <c r="O6" s="529">
        <v>0</v>
      </c>
    </row>
    <row r="7" spans="2:20" x14ac:dyDescent="0.2">
      <c r="B7" s="816"/>
      <c r="C7" s="471" t="s">
        <v>51</v>
      </c>
      <c r="D7" s="517" t="s">
        <v>206</v>
      </c>
      <c r="E7" s="530">
        <v>0</v>
      </c>
      <c r="F7" s="531" t="s">
        <v>206</v>
      </c>
      <c r="G7" s="532">
        <v>0</v>
      </c>
      <c r="H7" s="530">
        <v>0</v>
      </c>
      <c r="I7" s="533">
        <v>0</v>
      </c>
      <c r="J7" s="533">
        <v>0</v>
      </c>
      <c r="K7" s="530" t="s">
        <v>206</v>
      </c>
      <c r="L7" s="533">
        <v>0</v>
      </c>
      <c r="M7" s="534" t="s">
        <v>206</v>
      </c>
      <c r="N7" s="533">
        <v>0</v>
      </c>
      <c r="O7" s="535">
        <v>0</v>
      </c>
    </row>
    <row r="8" spans="2:20" x14ac:dyDescent="0.2">
      <c r="B8" s="815" t="s">
        <v>179</v>
      </c>
      <c r="C8" s="477" t="s">
        <v>50</v>
      </c>
      <c r="D8" s="536" t="s">
        <v>206</v>
      </c>
      <c r="E8" s="518" t="s">
        <v>206</v>
      </c>
      <c r="F8" s="519" t="s">
        <v>206</v>
      </c>
      <c r="G8" s="520">
        <v>0</v>
      </c>
      <c r="H8" s="518">
        <v>0</v>
      </c>
      <c r="I8" s="521">
        <v>0</v>
      </c>
      <c r="J8" s="521">
        <v>0</v>
      </c>
      <c r="K8" s="518" t="s">
        <v>206</v>
      </c>
      <c r="L8" s="521">
        <v>0</v>
      </c>
      <c r="M8" s="522" t="s">
        <v>206</v>
      </c>
      <c r="N8" s="521">
        <v>0</v>
      </c>
      <c r="O8" s="523" t="s">
        <v>206</v>
      </c>
    </row>
    <row r="9" spans="2:20" x14ac:dyDescent="0.2">
      <c r="B9" s="821"/>
      <c r="C9" s="477" t="s">
        <v>51</v>
      </c>
      <c r="D9" s="782" t="s">
        <v>206</v>
      </c>
      <c r="E9" s="524" t="s">
        <v>206</v>
      </c>
      <c r="F9" s="525" t="s">
        <v>206</v>
      </c>
      <c r="G9" s="526">
        <v>0</v>
      </c>
      <c r="H9" s="524" t="s">
        <v>206</v>
      </c>
      <c r="I9" s="527">
        <v>0</v>
      </c>
      <c r="J9" s="527">
        <v>0</v>
      </c>
      <c r="K9" s="524" t="s">
        <v>206</v>
      </c>
      <c r="L9" s="527">
        <v>0</v>
      </c>
      <c r="M9" s="528" t="s">
        <v>206</v>
      </c>
      <c r="N9" s="527">
        <v>0</v>
      </c>
      <c r="O9" s="529">
        <v>0</v>
      </c>
    </row>
    <row r="10" spans="2:20" x14ac:dyDescent="0.2">
      <c r="B10" s="821"/>
      <c r="C10" s="477" t="s">
        <v>48</v>
      </c>
      <c r="D10" s="537" t="s">
        <v>206</v>
      </c>
      <c r="E10" s="530">
        <v>0</v>
      </c>
      <c r="F10" s="531" t="s">
        <v>206</v>
      </c>
      <c r="G10" s="532">
        <v>0</v>
      </c>
      <c r="H10" s="530">
        <v>0</v>
      </c>
      <c r="I10" s="533">
        <v>0</v>
      </c>
      <c r="J10" s="533">
        <v>0</v>
      </c>
      <c r="K10" s="530" t="s">
        <v>206</v>
      </c>
      <c r="L10" s="533">
        <v>0</v>
      </c>
      <c r="M10" s="534" t="s">
        <v>206</v>
      </c>
      <c r="N10" s="533">
        <v>0</v>
      </c>
      <c r="O10" s="535">
        <v>0</v>
      </c>
    </row>
    <row r="11" spans="2:20" x14ac:dyDescent="0.2">
      <c r="B11" s="626" t="s">
        <v>53</v>
      </c>
      <c r="C11" s="477" t="s">
        <v>51</v>
      </c>
      <c r="D11" s="774" t="s">
        <v>206</v>
      </c>
      <c r="E11" s="538">
        <v>0</v>
      </c>
      <c r="F11" s="539" t="s">
        <v>206</v>
      </c>
      <c r="G11" s="540">
        <v>0</v>
      </c>
      <c r="H11" s="538">
        <v>0</v>
      </c>
      <c r="I11" s="541">
        <v>0</v>
      </c>
      <c r="J11" s="541">
        <v>0</v>
      </c>
      <c r="K11" s="538" t="s">
        <v>206</v>
      </c>
      <c r="L11" s="541">
        <v>0</v>
      </c>
      <c r="M11" s="542" t="s">
        <v>206</v>
      </c>
      <c r="N11" s="541">
        <v>0</v>
      </c>
      <c r="O11" s="543">
        <v>0</v>
      </c>
    </row>
    <row r="12" spans="2:20" x14ac:dyDescent="0.2">
      <c r="B12" s="815" t="s">
        <v>180</v>
      </c>
      <c r="C12" s="471" t="s">
        <v>58</v>
      </c>
      <c r="D12" s="517">
        <f t="shared" ref="D12:D75" si="0">SUM(E12:F12)</f>
        <v>0</v>
      </c>
      <c r="E12" s="521">
        <v>0</v>
      </c>
      <c r="F12" s="544">
        <v>0</v>
      </c>
      <c r="G12" s="520">
        <v>10</v>
      </c>
      <c r="H12" s="521">
        <v>0</v>
      </c>
      <c r="I12" s="518">
        <v>24.4</v>
      </c>
      <c r="J12" s="518">
        <v>128</v>
      </c>
      <c r="K12" s="521">
        <v>0</v>
      </c>
      <c r="L12" s="521">
        <v>0</v>
      </c>
      <c r="M12" s="521">
        <v>0</v>
      </c>
      <c r="N12" s="521">
        <v>0</v>
      </c>
      <c r="O12" s="523">
        <v>0</v>
      </c>
    </row>
    <row r="13" spans="2:20" x14ac:dyDescent="0.2">
      <c r="B13" s="821"/>
      <c r="C13" s="471" t="s">
        <v>60</v>
      </c>
      <c r="D13" s="545">
        <f t="shared" si="0"/>
        <v>0</v>
      </c>
      <c r="E13" s="546">
        <v>0</v>
      </c>
      <c r="F13" s="547">
        <v>0</v>
      </c>
      <c r="G13" s="548">
        <v>0</v>
      </c>
      <c r="H13" s="546">
        <v>0</v>
      </c>
      <c r="I13" s="546">
        <v>0</v>
      </c>
      <c r="J13" s="549">
        <v>110.36</v>
      </c>
      <c r="K13" s="546">
        <v>0</v>
      </c>
      <c r="L13" s="546">
        <v>0</v>
      </c>
      <c r="M13" s="546">
        <v>0</v>
      </c>
      <c r="N13" s="546">
        <v>0</v>
      </c>
      <c r="O13" s="550">
        <v>0</v>
      </c>
    </row>
    <row r="14" spans="2:20" x14ac:dyDescent="0.2">
      <c r="B14" s="821"/>
      <c r="C14" s="471" t="s">
        <v>56</v>
      </c>
      <c r="D14" s="545" t="s">
        <v>206</v>
      </c>
      <c r="E14" s="546">
        <v>0</v>
      </c>
      <c r="F14" s="551" t="s">
        <v>206</v>
      </c>
      <c r="G14" s="548">
        <v>0</v>
      </c>
      <c r="H14" s="546">
        <v>0</v>
      </c>
      <c r="I14" s="549">
        <v>0</v>
      </c>
      <c r="J14" s="549">
        <v>114.52</v>
      </c>
      <c r="K14" s="549" t="s">
        <v>206</v>
      </c>
      <c r="L14" s="546">
        <v>0</v>
      </c>
      <c r="M14" s="549" t="s">
        <v>206</v>
      </c>
      <c r="N14" s="546">
        <v>0</v>
      </c>
      <c r="O14" s="550">
        <v>0</v>
      </c>
    </row>
    <row r="15" spans="2:20" x14ac:dyDescent="0.2">
      <c r="B15" s="821"/>
      <c r="C15" s="471" t="s">
        <v>59</v>
      </c>
      <c r="D15" s="545">
        <f t="shared" si="0"/>
        <v>0</v>
      </c>
      <c r="E15" s="546">
        <v>0</v>
      </c>
      <c r="F15" s="547">
        <v>0</v>
      </c>
      <c r="G15" s="548">
        <v>0</v>
      </c>
      <c r="H15" s="546">
        <v>0</v>
      </c>
      <c r="I15" s="546">
        <v>0</v>
      </c>
      <c r="J15" s="549">
        <v>18.690000000000001</v>
      </c>
      <c r="K15" s="546">
        <v>0</v>
      </c>
      <c r="L15" s="546">
        <v>0</v>
      </c>
      <c r="M15" s="546">
        <v>0</v>
      </c>
      <c r="N15" s="546">
        <v>0</v>
      </c>
      <c r="O15" s="550">
        <v>0</v>
      </c>
    </row>
    <row r="16" spans="2:20" x14ac:dyDescent="0.2">
      <c r="B16" s="816"/>
      <c r="C16" s="471" t="s">
        <v>57</v>
      </c>
      <c r="D16" s="537">
        <f t="shared" si="0"/>
        <v>0</v>
      </c>
      <c r="E16" s="533">
        <v>0</v>
      </c>
      <c r="F16" s="552">
        <v>0</v>
      </c>
      <c r="G16" s="532">
        <v>0</v>
      </c>
      <c r="H16" s="533">
        <v>0</v>
      </c>
      <c r="I16" s="533" t="s">
        <v>206</v>
      </c>
      <c r="J16" s="530" t="s">
        <v>206</v>
      </c>
      <c r="K16" s="533">
        <v>0</v>
      </c>
      <c r="L16" s="533">
        <v>0</v>
      </c>
      <c r="M16" s="533">
        <v>0</v>
      </c>
      <c r="N16" s="533">
        <v>0</v>
      </c>
      <c r="O16" s="535">
        <v>0</v>
      </c>
    </row>
    <row r="17" spans="2:15" x14ac:dyDescent="0.2">
      <c r="B17" s="815" t="s">
        <v>181</v>
      </c>
      <c r="C17" s="471" t="s">
        <v>50</v>
      </c>
      <c r="D17" s="545">
        <f t="shared" si="0"/>
        <v>0</v>
      </c>
      <c r="E17" s="549">
        <v>0</v>
      </c>
      <c r="F17" s="547">
        <v>0</v>
      </c>
      <c r="G17" s="553">
        <v>1605.95</v>
      </c>
      <c r="H17" s="546">
        <v>0</v>
      </c>
      <c r="I17" s="549">
        <v>469.93</v>
      </c>
      <c r="J17" s="549">
        <v>17.71</v>
      </c>
      <c r="K17" s="546">
        <v>0</v>
      </c>
      <c r="L17" s="546">
        <v>0</v>
      </c>
      <c r="M17" s="546">
        <v>0</v>
      </c>
      <c r="N17" s="549">
        <v>0</v>
      </c>
      <c r="O17" s="554">
        <v>0.44</v>
      </c>
    </row>
    <row r="18" spans="2:15" x14ac:dyDescent="0.2">
      <c r="B18" s="821"/>
      <c r="C18" s="471" t="s">
        <v>58</v>
      </c>
      <c r="D18" s="545">
        <f t="shared" si="0"/>
        <v>0</v>
      </c>
      <c r="E18" s="546">
        <v>0</v>
      </c>
      <c r="F18" s="547">
        <v>0</v>
      </c>
      <c r="G18" s="548">
        <v>40.5</v>
      </c>
      <c r="H18" s="546">
        <v>0</v>
      </c>
      <c r="I18" s="549" t="s">
        <v>206</v>
      </c>
      <c r="J18" s="549">
        <v>25</v>
      </c>
      <c r="K18" s="546">
        <v>0</v>
      </c>
      <c r="L18" s="546">
        <v>0</v>
      </c>
      <c r="M18" s="546">
        <v>0</v>
      </c>
      <c r="N18" s="546">
        <v>0</v>
      </c>
      <c r="O18" s="550">
        <v>0</v>
      </c>
    </row>
    <row r="19" spans="2:15" x14ac:dyDescent="0.2">
      <c r="B19" s="821"/>
      <c r="C19" s="471" t="s">
        <v>64</v>
      </c>
      <c r="D19" s="545">
        <f t="shared" si="0"/>
        <v>0</v>
      </c>
      <c r="E19" s="546">
        <v>0</v>
      </c>
      <c r="F19" s="547">
        <v>0</v>
      </c>
      <c r="G19" s="548">
        <v>0</v>
      </c>
      <c r="H19" s="546">
        <v>0</v>
      </c>
      <c r="I19" s="546">
        <v>0</v>
      </c>
      <c r="J19" s="549">
        <v>121.62</v>
      </c>
      <c r="K19" s="546">
        <v>0</v>
      </c>
      <c r="L19" s="546">
        <v>0</v>
      </c>
      <c r="M19" s="546">
        <v>0</v>
      </c>
      <c r="N19" s="549">
        <v>16.170000000000002</v>
      </c>
      <c r="O19" s="550">
        <v>0</v>
      </c>
    </row>
    <row r="20" spans="2:15" x14ac:dyDescent="0.2">
      <c r="B20" s="821"/>
      <c r="C20" s="471" t="s">
        <v>63</v>
      </c>
      <c r="D20" s="545">
        <f t="shared" si="0"/>
        <v>0</v>
      </c>
      <c r="E20" s="546">
        <v>0</v>
      </c>
      <c r="F20" s="547">
        <v>0</v>
      </c>
      <c r="G20" s="548">
        <v>0</v>
      </c>
      <c r="H20" s="546">
        <v>0</v>
      </c>
      <c r="I20" s="546">
        <v>1400</v>
      </c>
      <c r="J20" s="549">
        <v>110</v>
      </c>
      <c r="K20" s="546">
        <v>0</v>
      </c>
      <c r="L20" s="546">
        <v>0</v>
      </c>
      <c r="M20" s="546">
        <v>0</v>
      </c>
      <c r="N20" s="546">
        <v>2</v>
      </c>
      <c r="O20" s="554">
        <v>0</v>
      </c>
    </row>
    <row r="21" spans="2:15" x14ac:dyDescent="0.2">
      <c r="B21" s="821"/>
      <c r="C21" s="471" t="s">
        <v>51</v>
      </c>
      <c r="D21" s="545" t="s">
        <v>206</v>
      </c>
      <c r="E21" s="546" t="s">
        <v>206</v>
      </c>
      <c r="F21" s="783" t="s">
        <v>206</v>
      </c>
      <c r="G21" s="548">
        <v>0</v>
      </c>
      <c r="H21" s="546">
        <v>0</v>
      </c>
      <c r="I21" s="546">
        <v>0</v>
      </c>
      <c r="J21" s="549" t="s">
        <v>206</v>
      </c>
      <c r="K21" s="549">
        <v>0</v>
      </c>
      <c r="L21" s="546">
        <v>0</v>
      </c>
      <c r="M21" s="549">
        <v>0</v>
      </c>
      <c r="N21" s="549" t="s">
        <v>206</v>
      </c>
      <c r="O21" s="550">
        <v>0</v>
      </c>
    </row>
    <row r="22" spans="2:15" x14ac:dyDescent="0.2">
      <c r="B22" s="821"/>
      <c r="C22" s="471" t="s">
        <v>182</v>
      </c>
      <c r="D22" s="545" t="s">
        <v>206</v>
      </c>
      <c r="E22" s="546">
        <v>0</v>
      </c>
      <c r="F22" s="555" t="s">
        <v>206</v>
      </c>
      <c r="G22" s="548">
        <v>0</v>
      </c>
      <c r="H22" s="546">
        <v>0</v>
      </c>
      <c r="I22" s="546">
        <v>0</v>
      </c>
      <c r="J22" s="549">
        <v>275.95</v>
      </c>
      <c r="K22" s="546">
        <v>0</v>
      </c>
      <c r="L22" s="546">
        <v>0</v>
      </c>
      <c r="M22" s="546">
        <v>0</v>
      </c>
      <c r="N22" s="549" t="s">
        <v>206</v>
      </c>
      <c r="O22" s="550">
        <v>0</v>
      </c>
    </row>
    <row r="23" spans="2:15" x14ac:dyDescent="0.2">
      <c r="B23" s="821"/>
      <c r="C23" s="471" t="s">
        <v>66</v>
      </c>
      <c r="D23" s="545">
        <f t="shared" si="0"/>
        <v>0</v>
      </c>
      <c r="E23" s="546">
        <v>0</v>
      </c>
      <c r="F23" s="783">
        <v>0</v>
      </c>
      <c r="G23" s="548">
        <v>0</v>
      </c>
      <c r="H23" s="546">
        <v>0</v>
      </c>
      <c r="I23" s="546">
        <v>4.57</v>
      </c>
      <c r="J23" s="549">
        <v>0</v>
      </c>
      <c r="K23" s="546">
        <v>0</v>
      </c>
      <c r="L23" s="546">
        <v>0</v>
      </c>
      <c r="M23" s="546">
        <v>0</v>
      </c>
      <c r="N23" s="549">
        <v>0</v>
      </c>
      <c r="O23" s="550">
        <v>0</v>
      </c>
    </row>
    <row r="24" spans="2:15" x14ac:dyDescent="0.2">
      <c r="B24" s="821"/>
      <c r="C24" s="471" t="s">
        <v>65</v>
      </c>
      <c r="D24" s="545">
        <f t="shared" si="0"/>
        <v>0</v>
      </c>
      <c r="E24" s="546">
        <v>0</v>
      </c>
      <c r="F24" s="547">
        <v>0</v>
      </c>
      <c r="G24" s="548">
        <v>0</v>
      </c>
      <c r="H24" s="546">
        <v>0</v>
      </c>
      <c r="I24" s="546">
        <v>0</v>
      </c>
      <c r="J24" s="549">
        <v>24</v>
      </c>
      <c r="K24" s="546">
        <v>0</v>
      </c>
      <c r="L24" s="546">
        <v>0</v>
      </c>
      <c r="M24" s="546">
        <v>0</v>
      </c>
      <c r="N24" s="549">
        <v>0</v>
      </c>
      <c r="O24" s="550">
        <v>0</v>
      </c>
    </row>
    <row r="25" spans="2:15" x14ac:dyDescent="0.2">
      <c r="B25" s="821"/>
      <c r="C25" s="471" t="s">
        <v>56</v>
      </c>
      <c r="D25" s="545">
        <f t="shared" si="0"/>
        <v>0</v>
      </c>
      <c r="E25" s="546">
        <v>0</v>
      </c>
      <c r="F25" s="547">
        <v>0</v>
      </c>
      <c r="G25" s="548">
        <v>0</v>
      </c>
      <c r="H25" s="546">
        <v>0</v>
      </c>
      <c r="I25" s="546">
        <v>0</v>
      </c>
      <c r="J25" s="549">
        <v>159.65</v>
      </c>
      <c r="K25" s="546">
        <v>0</v>
      </c>
      <c r="L25" s="546">
        <v>0</v>
      </c>
      <c r="M25" s="546">
        <v>0</v>
      </c>
      <c r="N25" s="549">
        <v>0</v>
      </c>
      <c r="O25" s="554">
        <v>0</v>
      </c>
    </row>
    <row r="26" spans="2:15" x14ac:dyDescent="0.2">
      <c r="B26" s="821"/>
      <c r="C26" s="471" t="s">
        <v>62</v>
      </c>
      <c r="D26" s="545">
        <f t="shared" si="0"/>
        <v>0</v>
      </c>
      <c r="E26" s="546">
        <v>0</v>
      </c>
      <c r="F26" s="547">
        <v>0</v>
      </c>
      <c r="G26" s="553">
        <v>100</v>
      </c>
      <c r="H26" s="546">
        <v>0</v>
      </c>
      <c r="I26" s="549">
        <v>314</v>
      </c>
      <c r="J26" s="549">
        <v>150</v>
      </c>
      <c r="K26" s="546">
        <v>0</v>
      </c>
      <c r="L26" s="546">
        <v>0</v>
      </c>
      <c r="M26" s="546">
        <v>0</v>
      </c>
      <c r="N26" s="549">
        <v>25</v>
      </c>
      <c r="O26" s="554">
        <v>2.5</v>
      </c>
    </row>
    <row r="27" spans="2:15" x14ac:dyDescent="0.2">
      <c r="B27" s="821"/>
      <c r="C27" s="471" t="s">
        <v>183</v>
      </c>
      <c r="D27" s="545">
        <f t="shared" si="0"/>
        <v>0</v>
      </c>
      <c r="E27" s="546">
        <v>0</v>
      </c>
      <c r="F27" s="547">
        <v>0</v>
      </c>
      <c r="G27" s="548">
        <v>0</v>
      </c>
      <c r="H27" s="546">
        <v>0</v>
      </c>
      <c r="I27" s="546">
        <v>0</v>
      </c>
      <c r="J27" s="549">
        <v>6.34</v>
      </c>
      <c r="K27" s="546">
        <v>0</v>
      </c>
      <c r="L27" s="546">
        <v>0</v>
      </c>
      <c r="M27" s="546">
        <v>0</v>
      </c>
      <c r="N27" s="549">
        <v>6.5</v>
      </c>
      <c r="O27" s="550">
        <v>0</v>
      </c>
    </row>
    <row r="28" spans="2:15" ht="13.5" thickBot="1" x14ac:dyDescent="0.25">
      <c r="B28" s="821"/>
      <c r="C28" s="784" t="s">
        <v>57</v>
      </c>
      <c r="D28" s="785">
        <f t="shared" si="0"/>
        <v>0</v>
      </c>
      <c r="E28" s="786">
        <v>0</v>
      </c>
      <c r="F28" s="787">
        <v>0</v>
      </c>
      <c r="G28" s="788">
        <v>0</v>
      </c>
      <c r="H28" s="786">
        <v>0</v>
      </c>
      <c r="I28" s="786" t="s">
        <v>206</v>
      </c>
      <c r="J28" s="789">
        <v>2357.8000000000002</v>
      </c>
      <c r="K28" s="786">
        <v>0</v>
      </c>
      <c r="L28" s="786">
        <v>0</v>
      </c>
      <c r="M28" s="786">
        <v>0</v>
      </c>
      <c r="N28" s="789">
        <v>0</v>
      </c>
      <c r="O28" s="790">
        <v>0</v>
      </c>
    </row>
    <row r="29" spans="2:15" ht="13.5" thickTop="1" x14ac:dyDescent="0.2">
      <c r="B29" s="815" t="s">
        <v>67</v>
      </c>
      <c r="C29" s="471" t="s">
        <v>48</v>
      </c>
      <c r="D29" s="517">
        <f t="shared" si="0"/>
        <v>6104267.3200000003</v>
      </c>
      <c r="E29" s="521">
        <v>0</v>
      </c>
      <c r="F29" s="519">
        <v>6104267.3200000003</v>
      </c>
      <c r="G29" s="520">
        <v>0</v>
      </c>
      <c r="H29" s="521">
        <v>0</v>
      </c>
      <c r="I29" s="521">
        <v>0</v>
      </c>
      <c r="J29" s="521">
        <v>0</v>
      </c>
      <c r="K29" s="518">
        <v>1571327</v>
      </c>
      <c r="L29" s="521">
        <v>0</v>
      </c>
      <c r="M29" s="518">
        <v>1571327</v>
      </c>
      <c r="N29" s="521">
        <v>74.7</v>
      </c>
      <c r="O29" s="523">
        <v>0</v>
      </c>
    </row>
    <row r="30" spans="2:15" x14ac:dyDescent="0.2">
      <c r="B30" s="821"/>
      <c r="C30" s="471" t="s">
        <v>50</v>
      </c>
      <c r="D30" s="545" t="s">
        <v>206</v>
      </c>
      <c r="E30" s="546" t="s">
        <v>206</v>
      </c>
      <c r="F30" s="551">
        <v>3799779.56</v>
      </c>
      <c r="G30" s="553">
        <v>93992.8</v>
      </c>
      <c r="H30" s="549">
        <v>12470.23</v>
      </c>
      <c r="I30" s="546">
        <v>0</v>
      </c>
      <c r="J30" s="549" t="s">
        <v>206</v>
      </c>
      <c r="K30" s="549">
        <v>1242906.8799999999</v>
      </c>
      <c r="L30" s="546">
        <v>0</v>
      </c>
      <c r="M30" s="549">
        <v>1242906.8799999999</v>
      </c>
      <c r="N30" s="546">
        <v>2.4</v>
      </c>
      <c r="O30" s="550">
        <v>0</v>
      </c>
    </row>
    <row r="31" spans="2:15" x14ac:dyDescent="0.2">
      <c r="B31" s="821"/>
      <c r="C31" s="471" t="s">
        <v>58</v>
      </c>
      <c r="D31" s="545">
        <f t="shared" si="0"/>
        <v>493620.62</v>
      </c>
      <c r="E31" s="546">
        <v>0</v>
      </c>
      <c r="F31" s="551">
        <v>493620.62</v>
      </c>
      <c r="G31" s="548">
        <v>0</v>
      </c>
      <c r="H31" s="546">
        <v>0</v>
      </c>
      <c r="I31" s="546">
        <v>0</v>
      </c>
      <c r="J31" s="546">
        <v>0</v>
      </c>
      <c r="K31" s="549">
        <v>131371</v>
      </c>
      <c r="L31" s="546">
        <v>0</v>
      </c>
      <c r="M31" s="549">
        <v>131371</v>
      </c>
      <c r="N31" s="546">
        <v>0</v>
      </c>
      <c r="O31" s="550">
        <v>0</v>
      </c>
    </row>
    <row r="32" spans="2:15" x14ac:dyDescent="0.2">
      <c r="B32" s="821"/>
      <c r="C32" s="471" t="s">
        <v>64</v>
      </c>
      <c r="D32" s="545" t="s">
        <v>206</v>
      </c>
      <c r="E32" s="546" t="s">
        <v>206</v>
      </c>
      <c r="F32" s="547">
        <v>3648616</v>
      </c>
      <c r="G32" s="548" t="s">
        <v>206</v>
      </c>
      <c r="H32" s="549" t="s">
        <v>206</v>
      </c>
      <c r="I32" s="546" t="s">
        <v>206</v>
      </c>
      <c r="J32" s="549" t="s">
        <v>206</v>
      </c>
      <c r="K32" s="549">
        <v>564455</v>
      </c>
      <c r="L32" s="549">
        <v>0</v>
      </c>
      <c r="M32" s="549">
        <v>564455</v>
      </c>
      <c r="N32" s="549">
        <v>348.5</v>
      </c>
      <c r="O32" s="550">
        <v>0</v>
      </c>
    </row>
    <row r="33" spans="2:15" x14ac:dyDescent="0.2">
      <c r="B33" s="821"/>
      <c r="C33" s="471" t="s">
        <v>63</v>
      </c>
      <c r="D33" s="545" t="s">
        <v>206</v>
      </c>
      <c r="E33" s="546" t="s">
        <v>206</v>
      </c>
      <c r="F33" s="551">
        <v>14880604.039999999</v>
      </c>
      <c r="G33" s="548">
        <v>1900</v>
      </c>
      <c r="H33" s="549" t="s">
        <v>206</v>
      </c>
      <c r="I33" s="549">
        <v>0</v>
      </c>
      <c r="J33" s="549" t="s">
        <v>206</v>
      </c>
      <c r="K33" s="549">
        <v>5510757</v>
      </c>
      <c r="L33" s="546">
        <v>0</v>
      </c>
      <c r="M33" s="549">
        <v>5510757</v>
      </c>
      <c r="N33" s="546">
        <v>0</v>
      </c>
      <c r="O33" s="550">
        <v>0</v>
      </c>
    </row>
    <row r="34" spans="2:15" x14ac:dyDescent="0.2">
      <c r="B34" s="821"/>
      <c r="C34" s="471" t="s">
        <v>51</v>
      </c>
      <c r="D34" s="545" t="s">
        <v>206</v>
      </c>
      <c r="E34" s="546" t="s">
        <v>206</v>
      </c>
      <c r="F34" s="551">
        <v>4836550.5</v>
      </c>
      <c r="G34" s="548">
        <v>0</v>
      </c>
      <c r="H34" s="546" t="s">
        <v>206</v>
      </c>
      <c r="I34" s="546">
        <v>0</v>
      </c>
      <c r="J34" s="546" t="s">
        <v>206</v>
      </c>
      <c r="K34" s="549">
        <v>1668023</v>
      </c>
      <c r="L34" s="546">
        <v>0</v>
      </c>
      <c r="M34" s="546">
        <v>1668023</v>
      </c>
      <c r="N34" s="546">
        <v>0</v>
      </c>
      <c r="O34" s="550">
        <v>0</v>
      </c>
    </row>
    <row r="35" spans="2:15" x14ac:dyDescent="0.2">
      <c r="B35" s="821"/>
      <c r="C35" s="471" t="s">
        <v>60</v>
      </c>
      <c r="D35" s="545" t="s">
        <v>206</v>
      </c>
      <c r="E35" s="546" t="s">
        <v>206</v>
      </c>
      <c r="F35" s="551">
        <v>2111766.25</v>
      </c>
      <c r="G35" s="548">
        <v>0</v>
      </c>
      <c r="H35" s="546" t="s">
        <v>206</v>
      </c>
      <c r="I35" s="546">
        <v>0</v>
      </c>
      <c r="J35" s="546">
        <v>0</v>
      </c>
      <c r="K35" s="549">
        <v>649919</v>
      </c>
      <c r="L35" s="546">
        <v>0</v>
      </c>
      <c r="M35" s="546">
        <v>649919</v>
      </c>
      <c r="N35" s="546">
        <v>0</v>
      </c>
      <c r="O35" s="550">
        <v>0</v>
      </c>
    </row>
    <row r="36" spans="2:15" x14ac:dyDescent="0.2">
      <c r="B36" s="821"/>
      <c r="C36" s="471" t="s">
        <v>56</v>
      </c>
      <c r="D36" s="545" t="s">
        <v>206</v>
      </c>
      <c r="E36" s="546" t="s">
        <v>206</v>
      </c>
      <c r="F36" s="551">
        <v>5480018.5499999998</v>
      </c>
      <c r="G36" s="553">
        <v>228128.6</v>
      </c>
      <c r="H36" s="549">
        <v>5354.5</v>
      </c>
      <c r="I36" s="549" t="s">
        <v>206</v>
      </c>
      <c r="J36" s="549">
        <v>4862.2</v>
      </c>
      <c r="K36" s="549">
        <v>1456319.35</v>
      </c>
      <c r="L36" s="546">
        <v>1650.92</v>
      </c>
      <c r="M36" s="549">
        <v>1454668.44</v>
      </c>
      <c r="N36" s="546">
        <v>0</v>
      </c>
      <c r="O36" s="550" t="s">
        <v>206</v>
      </c>
    </row>
    <row r="37" spans="2:15" x14ac:dyDescent="0.2">
      <c r="B37" s="821"/>
      <c r="C37" s="471" t="s">
        <v>62</v>
      </c>
      <c r="D37" s="545" t="s">
        <v>206</v>
      </c>
      <c r="E37" s="549" t="s">
        <v>206</v>
      </c>
      <c r="F37" s="551">
        <v>6304639</v>
      </c>
      <c r="G37" s="548">
        <v>0</v>
      </c>
      <c r="H37" s="549" t="s">
        <v>206</v>
      </c>
      <c r="I37" s="546">
        <v>0</v>
      </c>
      <c r="J37" s="546" t="s">
        <v>206</v>
      </c>
      <c r="K37" s="549">
        <v>1864990</v>
      </c>
      <c r="L37" s="546">
        <v>0</v>
      </c>
      <c r="M37" s="549">
        <v>1864990</v>
      </c>
      <c r="N37" s="546">
        <v>0</v>
      </c>
      <c r="O37" s="550">
        <v>0</v>
      </c>
    </row>
    <row r="38" spans="2:15" x14ac:dyDescent="0.2">
      <c r="B38" s="821"/>
      <c r="C38" s="471" t="s">
        <v>59</v>
      </c>
      <c r="D38" s="545" t="s">
        <v>206</v>
      </c>
      <c r="E38" s="546">
        <v>0</v>
      </c>
      <c r="F38" s="551" t="s">
        <v>206</v>
      </c>
      <c r="G38" s="548">
        <v>0</v>
      </c>
      <c r="H38" s="546">
        <v>0</v>
      </c>
      <c r="I38" s="546">
        <v>0</v>
      </c>
      <c r="J38" s="546">
        <v>0</v>
      </c>
      <c r="K38" s="549" t="s">
        <v>206</v>
      </c>
      <c r="L38" s="546">
        <v>0</v>
      </c>
      <c r="M38" s="549" t="s">
        <v>206</v>
      </c>
      <c r="N38" s="546">
        <v>0</v>
      </c>
      <c r="O38" s="550">
        <v>0</v>
      </c>
    </row>
    <row r="39" spans="2:15" x14ac:dyDescent="0.2">
      <c r="B39" s="821"/>
      <c r="C39" s="471" t="s">
        <v>184</v>
      </c>
      <c r="D39" s="545">
        <f t="shared" si="0"/>
        <v>0</v>
      </c>
      <c r="E39" s="557">
        <v>0</v>
      </c>
      <c r="F39" s="567">
        <v>0</v>
      </c>
      <c r="G39" s="559">
        <v>0</v>
      </c>
      <c r="H39" s="557">
        <v>0</v>
      </c>
      <c r="I39" s="557">
        <v>0</v>
      </c>
      <c r="J39" s="557">
        <v>0</v>
      </c>
      <c r="K39" s="560">
        <v>0</v>
      </c>
      <c r="L39" s="557">
        <v>0</v>
      </c>
      <c r="M39" s="560">
        <v>0</v>
      </c>
      <c r="N39" s="557">
        <v>18</v>
      </c>
      <c r="O39" s="568">
        <v>0</v>
      </c>
    </row>
    <row r="40" spans="2:15" x14ac:dyDescent="0.2">
      <c r="B40" s="816"/>
      <c r="C40" s="471" t="s">
        <v>57</v>
      </c>
      <c r="D40" s="537" t="s">
        <v>206</v>
      </c>
      <c r="E40" s="530" t="s">
        <v>206</v>
      </c>
      <c r="F40" s="531">
        <v>3991435.91</v>
      </c>
      <c r="G40" s="532">
        <v>0</v>
      </c>
      <c r="H40" s="533">
        <v>0</v>
      </c>
      <c r="I40" s="533" t="s">
        <v>206</v>
      </c>
      <c r="J40" s="530">
        <v>149.91</v>
      </c>
      <c r="K40" s="530">
        <v>1079817</v>
      </c>
      <c r="L40" s="533">
        <v>0</v>
      </c>
      <c r="M40" s="530">
        <v>1079817</v>
      </c>
      <c r="N40" s="533">
        <v>0</v>
      </c>
      <c r="O40" s="535">
        <v>0</v>
      </c>
    </row>
    <row r="41" spans="2:15" x14ac:dyDescent="0.2">
      <c r="B41" s="627" t="s">
        <v>163</v>
      </c>
      <c r="C41" s="471" t="s">
        <v>63</v>
      </c>
      <c r="D41" s="537">
        <f t="shared" si="0"/>
        <v>0</v>
      </c>
      <c r="E41" s="569">
        <v>0</v>
      </c>
      <c r="F41" s="570">
        <v>0</v>
      </c>
      <c r="G41" s="571">
        <v>0</v>
      </c>
      <c r="H41" s="569">
        <v>0</v>
      </c>
      <c r="I41" s="569">
        <v>0</v>
      </c>
      <c r="J41" s="572">
        <v>0.46</v>
      </c>
      <c r="K41" s="569">
        <v>0</v>
      </c>
      <c r="L41" s="569">
        <v>0</v>
      </c>
      <c r="M41" s="569">
        <v>0</v>
      </c>
      <c r="N41" s="569">
        <v>0.31</v>
      </c>
      <c r="O41" s="573">
        <v>0.21</v>
      </c>
    </row>
    <row r="42" spans="2:15" x14ac:dyDescent="0.2">
      <c r="B42" s="815" t="s">
        <v>71</v>
      </c>
      <c r="C42" s="471" t="s">
        <v>50</v>
      </c>
      <c r="D42" s="517">
        <f t="shared" si="0"/>
        <v>0</v>
      </c>
      <c r="E42" s="521">
        <v>0</v>
      </c>
      <c r="F42" s="544">
        <v>0</v>
      </c>
      <c r="G42" s="520">
        <v>0</v>
      </c>
      <c r="H42" s="521">
        <v>0</v>
      </c>
      <c r="I42" s="521">
        <v>0</v>
      </c>
      <c r="J42" s="518">
        <v>2.12</v>
      </c>
      <c r="K42" s="521">
        <v>0</v>
      </c>
      <c r="L42" s="521">
        <v>0</v>
      </c>
      <c r="M42" s="521">
        <v>0</v>
      </c>
      <c r="N42" s="521">
        <v>0</v>
      </c>
      <c r="O42" s="523">
        <v>0</v>
      </c>
    </row>
    <row r="43" spans="2:15" x14ac:dyDescent="0.2">
      <c r="B43" s="816"/>
      <c r="C43" s="471" t="s">
        <v>65</v>
      </c>
      <c r="D43" s="537">
        <f t="shared" si="0"/>
        <v>84987.64</v>
      </c>
      <c r="E43" s="533">
        <v>9117</v>
      </c>
      <c r="F43" s="552">
        <v>75870.64</v>
      </c>
      <c r="G43" s="532">
        <v>0</v>
      </c>
      <c r="H43" s="533">
        <v>0</v>
      </c>
      <c r="I43" s="530">
        <v>0</v>
      </c>
      <c r="J43" s="530">
        <v>1519.26</v>
      </c>
      <c r="K43" s="530">
        <v>7125</v>
      </c>
      <c r="L43" s="533">
        <v>2989</v>
      </c>
      <c r="M43" s="530">
        <v>4136</v>
      </c>
      <c r="N43" s="530">
        <v>58.72</v>
      </c>
      <c r="O43" s="574">
        <v>0</v>
      </c>
    </row>
    <row r="44" spans="2:15" x14ac:dyDescent="0.2">
      <c r="B44" s="497" t="s">
        <v>75</v>
      </c>
      <c r="C44" s="471" t="s">
        <v>64</v>
      </c>
      <c r="D44" s="575">
        <f t="shared" si="0"/>
        <v>0</v>
      </c>
      <c r="E44" s="541">
        <v>0</v>
      </c>
      <c r="F44" s="576">
        <v>0</v>
      </c>
      <c r="G44" s="540">
        <v>0</v>
      </c>
      <c r="H44" s="541">
        <v>0</v>
      </c>
      <c r="I44" s="541">
        <v>0</v>
      </c>
      <c r="J44" s="541">
        <v>0</v>
      </c>
      <c r="K44" s="541">
        <v>0</v>
      </c>
      <c r="L44" s="541">
        <v>0</v>
      </c>
      <c r="M44" s="541">
        <v>0</v>
      </c>
      <c r="N44" s="538">
        <v>0.06</v>
      </c>
      <c r="O44" s="543">
        <v>0</v>
      </c>
    </row>
    <row r="45" spans="2:15" x14ac:dyDescent="0.2">
      <c r="B45" s="626" t="s">
        <v>76</v>
      </c>
      <c r="C45" s="477" t="s">
        <v>66</v>
      </c>
      <c r="D45" s="575">
        <f t="shared" si="0"/>
        <v>0</v>
      </c>
      <c r="E45" s="562">
        <v>0</v>
      </c>
      <c r="F45" s="577">
        <v>0</v>
      </c>
      <c r="G45" s="564">
        <v>0</v>
      </c>
      <c r="H45" s="562">
        <v>0</v>
      </c>
      <c r="I45" s="562">
        <v>0</v>
      </c>
      <c r="J45" s="562">
        <v>0</v>
      </c>
      <c r="K45" s="562">
        <v>0</v>
      </c>
      <c r="L45" s="562">
        <v>0</v>
      </c>
      <c r="M45" s="562">
        <v>0</v>
      </c>
      <c r="N45" s="562">
        <v>0</v>
      </c>
      <c r="O45" s="578">
        <v>2.11</v>
      </c>
    </row>
    <row r="46" spans="2:15" x14ac:dyDescent="0.2">
      <c r="B46" s="815" t="s">
        <v>77</v>
      </c>
      <c r="C46" s="471" t="s">
        <v>48</v>
      </c>
      <c r="D46" s="517">
        <f t="shared" si="0"/>
        <v>0</v>
      </c>
      <c r="E46" s="521">
        <v>0</v>
      </c>
      <c r="F46" s="544">
        <v>0</v>
      </c>
      <c r="G46" s="520">
        <v>0</v>
      </c>
      <c r="H46" s="579">
        <v>0</v>
      </c>
      <c r="I46" s="518">
        <v>50</v>
      </c>
      <c r="J46" s="521">
        <v>0</v>
      </c>
      <c r="K46" s="521">
        <v>0</v>
      </c>
      <c r="L46" s="521">
        <v>0</v>
      </c>
      <c r="M46" s="521">
        <v>0</v>
      </c>
      <c r="N46" s="521">
        <v>0</v>
      </c>
      <c r="O46" s="523">
        <v>0</v>
      </c>
    </row>
    <row r="47" spans="2:15" x14ac:dyDescent="0.2">
      <c r="B47" s="816"/>
      <c r="C47" s="471" t="s">
        <v>66</v>
      </c>
      <c r="D47" s="537">
        <f t="shared" si="0"/>
        <v>0</v>
      </c>
      <c r="E47" s="533">
        <v>0</v>
      </c>
      <c r="F47" s="552">
        <v>0</v>
      </c>
      <c r="G47" s="532">
        <v>0</v>
      </c>
      <c r="H47" s="580">
        <v>0</v>
      </c>
      <c r="I47" s="533">
        <v>0</v>
      </c>
      <c r="J47" s="533">
        <v>0</v>
      </c>
      <c r="K47" s="533">
        <v>0</v>
      </c>
      <c r="L47" s="533">
        <v>0</v>
      </c>
      <c r="M47" s="533">
        <v>0</v>
      </c>
      <c r="N47" s="533">
        <v>0</v>
      </c>
      <c r="O47" s="574">
        <v>4.8499999999999996</v>
      </c>
    </row>
    <row r="48" spans="2:15" x14ac:dyDescent="0.2">
      <c r="B48" s="497" t="s">
        <v>78</v>
      </c>
      <c r="C48" s="471" t="s">
        <v>66</v>
      </c>
      <c r="D48" s="575">
        <f t="shared" si="0"/>
        <v>0</v>
      </c>
      <c r="E48" s="541">
        <v>0</v>
      </c>
      <c r="F48" s="576">
        <v>0</v>
      </c>
      <c r="G48" s="540">
        <v>0</v>
      </c>
      <c r="H48" s="541">
        <v>0</v>
      </c>
      <c r="I48" s="541">
        <v>0</v>
      </c>
      <c r="J48" s="541">
        <v>0</v>
      </c>
      <c r="K48" s="541">
        <v>0</v>
      </c>
      <c r="L48" s="541">
        <v>0</v>
      </c>
      <c r="M48" s="541">
        <v>0</v>
      </c>
      <c r="N48" s="541">
        <v>0</v>
      </c>
      <c r="O48" s="581">
        <v>2.2999999999999998</v>
      </c>
    </row>
    <row r="49" spans="2:15" x14ac:dyDescent="0.2">
      <c r="B49" s="497" t="s">
        <v>164</v>
      </c>
      <c r="C49" s="471" t="s">
        <v>48</v>
      </c>
      <c r="D49" s="582">
        <f t="shared" si="0"/>
        <v>117565</v>
      </c>
      <c r="E49" s="569">
        <v>0</v>
      </c>
      <c r="F49" s="583">
        <v>117565</v>
      </c>
      <c r="G49" s="571">
        <v>0</v>
      </c>
      <c r="H49" s="569">
        <v>0</v>
      </c>
      <c r="I49" s="569">
        <v>0</v>
      </c>
      <c r="J49" s="569">
        <v>0</v>
      </c>
      <c r="K49" s="572">
        <v>45578.1</v>
      </c>
      <c r="L49" s="569">
        <v>878.5</v>
      </c>
      <c r="M49" s="572">
        <v>44699.6</v>
      </c>
      <c r="N49" s="569">
        <v>0</v>
      </c>
      <c r="O49" s="573">
        <v>0</v>
      </c>
    </row>
    <row r="50" spans="2:15" x14ac:dyDescent="0.2">
      <c r="B50" s="815" t="s">
        <v>165</v>
      </c>
      <c r="C50" s="471" t="s">
        <v>48</v>
      </c>
      <c r="D50" s="517">
        <f t="shared" si="0"/>
        <v>33208407.340000004</v>
      </c>
      <c r="E50" s="518">
        <v>4985591.1500000004</v>
      </c>
      <c r="F50" s="519">
        <v>28222816.190000001</v>
      </c>
      <c r="G50" s="520">
        <v>0</v>
      </c>
      <c r="H50" s="521">
        <v>0</v>
      </c>
      <c r="I50" s="521">
        <v>0</v>
      </c>
      <c r="J50" s="518">
        <v>21407.919999999998</v>
      </c>
      <c r="K50" s="518">
        <v>3727861.7</v>
      </c>
      <c r="L50" s="521">
        <v>120</v>
      </c>
      <c r="M50" s="518">
        <v>3727741.7</v>
      </c>
      <c r="N50" s="521">
        <v>0</v>
      </c>
      <c r="O50" s="523">
        <v>0</v>
      </c>
    </row>
    <row r="51" spans="2:15" x14ac:dyDescent="0.2">
      <c r="B51" s="821"/>
      <c r="C51" s="471" t="s">
        <v>68</v>
      </c>
      <c r="D51" s="517">
        <f t="shared" si="0"/>
        <v>34856668.780000001</v>
      </c>
      <c r="E51" s="518">
        <v>0</v>
      </c>
      <c r="F51" s="519">
        <v>34856668.780000001</v>
      </c>
      <c r="G51" s="520">
        <v>0</v>
      </c>
      <c r="H51" s="521">
        <v>0</v>
      </c>
      <c r="I51" s="521">
        <v>0</v>
      </c>
      <c r="J51" s="518">
        <v>0</v>
      </c>
      <c r="K51" s="518">
        <v>5127194</v>
      </c>
      <c r="L51" s="521">
        <v>0</v>
      </c>
      <c r="M51" s="518">
        <v>5127194</v>
      </c>
      <c r="N51" s="521">
        <v>0</v>
      </c>
      <c r="O51" s="523">
        <v>0</v>
      </c>
    </row>
    <row r="52" spans="2:15" x14ac:dyDescent="0.2">
      <c r="B52" s="821"/>
      <c r="C52" s="471" t="s">
        <v>58</v>
      </c>
      <c r="D52" s="545" t="s">
        <v>206</v>
      </c>
      <c r="E52" s="549" t="s">
        <v>206</v>
      </c>
      <c r="F52" s="547">
        <v>0</v>
      </c>
      <c r="G52" s="548">
        <v>0</v>
      </c>
      <c r="H52" s="546">
        <v>0</v>
      </c>
      <c r="I52" s="546">
        <v>0</v>
      </c>
      <c r="J52" s="549" t="s">
        <v>206</v>
      </c>
      <c r="K52" s="546">
        <v>0</v>
      </c>
      <c r="L52" s="546">
        <v>0</v>
      </c>
      <c r="M52" s="546">
        <v>0</v>
      </c>
      <c r="N52" s="546">
        <v>0</v>
      </c>
      <c r="O52" s="550">
        <v>0</v>
      </c>
    </row>
    <row r="53" spans="2:15" x14ac:dyDescent="0.2">
      <c r="B53" s="821"/>
      <c r="C53" s="471" t="s">
        <v>51</v>
      </c>
      <c r="D53" s="545">
        <f t="shared" si="0"/>
        <v>861981.04</v>
      </c>
      <c r="E53" s="549">
        <v>0</v>
      </c>
      <c r="F53" s="547">
        <v>861981.04</v>
      </c>
      <c r="G53" s="548">
        <v>0</v>
      </c>
      <c r="H53" s="546">
        <v>0</v>
      </c>
      <c r="I53" s="546">
        <v>0</v>
      </c>
      <c r="J53" s="549">
        <v>0</v>
      </c>
      <c r="K53" s="546">
        <v>99877.45</v>
      </c>
      <c r="L53" s="546">
        <v>0</v>
      </c>
      <c r="M53" s="546">
        <v>99877.45</v>
      </c>
      <c r="N53" s="546">
        <v>0</v>
      </c>
      <c r="O53" s="550">
        <v>0</v>
      </c>
    </row>
    <row r="54" spans="2:15" x14ac:dyDescent="0.2">
      <c r="B54" s="821"/>
      <c r="C54" s="471" t="s">
        <v>66</v>
      </c>
      <c r="D54" s="545" t="s">
        <v>206</v>
      </c>
      <c r="E54" s="549" t="s">
        <v>206</v>
      </c>
      <c r="F54" s="551">
        <v>47392364.82</v>
      </c>
      <c r="G54" s="548">
        <v>0</v>
      </c>
      <c r="H54" s="546">
        <v>0</v>
      </c>
      <c r="I54" s="546">
        <v>0</v>
      </c>
      <c r="J54" s="549" t="s">
        <v>206</v>
      </c>
      <c r="K54" s="549">
        <v>8959489.8000000007</v>
      </c>
      <c r="L54" s="546">
        <v>0</v>
      </c>
      <c r="M54" s="549">
        <v>8959489.8000000007</v>
      </c>
      <c r="N54" s="546">
        <v>0</v>
      </c>
      <c r="O54" s="550">
        <v>0</v>
      </c>
    </row>
    <row r="55" spans="2:15" x14ac:dyDescent="0.2">
      <c r="B55" s="821"/>
      <c r="C55" s="471" t="s">
        <v>91</v>
      </c>
      <c r="D55" s="545" t="s">
        <v>206</v>
      </c>
      <c r="E55" s="549" t="s">
        <v>206</v>
      </c>
      <c r="F55" s="547">
        <v>0</v>
      </c>
      <c r="G55" s="548">
        <v>0</v>
      </c>
      <c r="H55" s="546">
        <v>0</v>
      </c>
      <c r="I55" s="546">
        <v>0</v>
      </c>
      <c r="J55" s="549" t="s">
        <v>206</v>
      </c>
      <c r="K55" s="546">
        <v>0</v>
      </c>
      <c r="L55" s="546">
        <v>0</v>
      </c>
      <c r="M55" s="546">
        <v>0</v>
      </c>
      <c r="N55" s="546">
        <v>0</v>
      </c>
      <c r="O55" s="568">
        <v>0</v>
      </c>
    </row>
    <row r="56" spans="2:15" x14ac:dyDescent="0.2">
      <c r="B56" s="816"/>
      <c r="C56" s="471" t="s">
        <v>184</v>
      </c>
      <c r="D56" s="582">
        <f t="shared" si="0"/>
        <v>22097823.02</v>
      </c>
      <c r="E56" s="572">
        <v>0</v>
      </c>
      <c r="F56" s="570">
        <v>22097823.02</v>
      </c>
      <c r="G56" s="571">
        <v>0</v>
      </c>
      <c r="H56" s="569">
        <v>0</v>
      </c>
      <c r="I56" s="569">
        <v>0</v>
      </c>
      <c r="J56" s="572">
        <v>0</v>
      </c>
      <c r="K56" s="569">
        <v>3591813</v>
      </c>
      <c r="L56" s="569">
        <v>0</v>
      </c>
      <c r="M56" s="569">
        <v>3591813</v>
      </c>
      <c r="N56" s="569">
        <v>0</v>
      </c>
      <c r="O56" s="584">
        <v>0</v>
      </c>
    </row>
    <row r="57" spans="2:15" x14ac:dyDescent="0.2">
      <c r="B57" s="815" t="s">
        <v>185</v>
      </c>
      <c r="C57" s="502" t="s">
        <v>48</v>
      </c>
      <c r="D57" s="536" t="s">
        <v>206</v>
      </c>
      <c r="E57" s="565" t="s">
        <v>206</v>
      </c>
      <c r="F57" s="577">
        <v>0</v>
      </c>
      <c r="G57" s="564">
        <v>0</v>
      </c>
      <c r="H57" s="562">
        <v>0</v>
      </c>
      <c r="I57" s="562">
        <v>0</v>
      </c>
      <c r="J57" s="565" t="s">
        <v>206</v>
      </c>
      <c r="K57" s="562">
        <v>0</v>
      </c>
      <c r="L57" s="562">
        <v>0</v>
      </c>
      <c r="M57" s="562">
        <v>0</v>
      </c>
      <c r="N57" s="562">
        <v>0</v>
      </c>
      <c r="O57" s="566">
        <v>0</v>
      </c>
    </row>
    <row r="58" spans="2:15" x14ac:dyDescent="0.2">
      <c r="B58" s="816"/>
      <c r="C58" s="502" t="s">
        <v>66</v>
      </c>
      <c r="D58" s="537" t="s">
        <v>206</v>
      </c>
      <c r="E58" s="572">
        <v>0</v>
      </c>
      <c r="F58" s="570" t="s">
        <v>206</v>
      </c>
      <c r="G58" s="571">
        <v>0</v>
      </c>
      <c r="H58" s="569">
        <v>0</v>
      </c>
      <c r="I58" s="569">
        <v>0</v>
      </c>
      <c r="J58" s="572">
        <v>0</v>
      </c>
      <c r="K58" s="569" t="s">
        <v>206</v>
      </c>
      <c r="L58" s="569">
        <v>0</v>
      </c>
      <c r="M58" s="569" t="s">
        <v>206</v>
      </c>
      <c r="N58" s="533">
        <v>0</v>
      </c>
      <c r="O58" s="529">
        <v>0</v>
      </c>
    </row>
    <row r="59" spans="2:15" x14ac:dyDescent="0.2">
      <c r="B59" s="815" t="s">
        <v>84</v>
      </c>
      <c r="C59" s="471" t="s">
        <v>48</v>
      </c>
      <c r="D59" s="517" t="s">
        <v>206</v>
      </c>
      <c r="E59" s="518" t="s">
        <v>206</v>
      </c>
      <c r="F59" s="519">
        <v>95945.41</v>
      </c>
      <c r="G59" s="520">
        <v>0</v>
      </c>
      <c r="H59" s="521">
        <v>0</v>
      </c>
      <c r="I59" s="521">
        <v>0</v>
      </c>
      <c r="J59" s="518" t="s">
        <v>206</v>
      </c>
      <c r="K59" s="518">
        <v>14718.2</v>
      </c>
      <c r="L59" s="521">
        <v>0</v>
      </c>
      <c r="M59" s="518">
        <v>14718.2</v>
      </c>
      <c r="N59" s="521">
        <v>0</v>
      </c>
      <c r="O59" s="585">
        <v>0</v>
      </c>
    </row>
    <row r="60" spans="2:15" x14ac:dyDescent="0.2">
      <c r="B60" s="821"/>
      <c r="C60" s="477" t="s">
        <v>66</v>
      </c>
      <c r="D60" s="545" t="s">
        <v>206</v>
      </c>
      <c r="E60" s="546">
        <v>0</v>
      </c>
      <c r="F60" s="551" t="s">
        <v>206</v>
      </c>
      <c r="G60" s="548">
        <v>0</v>
      </c>
      <c r="H60" s="546">
        <v>0</v>
      </c>
      <c r="I60" s="546">
        <v>0</v>
      </c>
      <c r="J60" s="546">
        <v>0</v>
      </c>
      <c r="K60" s="549" t="s">
        <v>206</v>
      </c>
      <c r="L60" s="546">
        <v>0</v>
      </c>
      <c r="M60" s="549" t="s">
        <v>206</v>
      </c>
      <c r="N60" s="546">
        <v>0</v>
      </c>
      <c r="O60" s="550">
        <v>0</v>
      </c>
    </row>
    <row r="61" spans="2:15" x14ac:dyDescent="0.2">
      <c r="B61" s="821"/>
      <c r="C61" s="489" t="s">
        <v>184</v>
      </c>
      <c r="D61" s="556" t="s">
        <v>206</v>
      </c>
      <c r="E61" s="557" t="s">
        <v>206</v>
      </c>
      <c r="F61" s="567" t="s">
        <v>206</v>
      </c>
      <c r="G61" s="559">
        <v>0</v>
      </c>
      <c r="H61" s="557">
        <v>0</v>
      </c>
      <c r="I61" s="557">
        <v>0</v>
      </c>
      <c r="J61" s="557" t="s">
        <v>206</v>
      </c>
      <c r="K61" s="560" t="s">
        <v>206</v>
      </c>
      <c r="L61" s="557">
        <v>0</v>
      </c>
      <c r="M61" s="560" t="s">
        <v>206</v>
      </c>
      <c r="N61" s="557">
        <v>0</v>
      </c>
      <c r="O61" s="568">
        <v>0</v>
      </c>
    </row>
    <row r="62" spans="2:15" x14ac:dyDescent="0.2">
      <c r="B62" s="821"/>
      <c r="C62" s="489" t="s">
        <v>91</v>
      </c>
      <c r="D62" s="556" t="s">
        <v>206</v>
      </c>
      <c r="E62" s="560" t="s">
        <v>206</v>
      </c>
      <c r="F62" s="558">
        <v>0</v>
      </c>
      <c r="G62" s="559">
        <v>0</v>
      </c>
      <c r="H62" s="557">
        <v>0</v>
      </c>
      <c r="I62" s="557">
        <v>0</v>
      </c>
      <c r="J62" s="560" t="s">
        <v>206</v>
      </c>
      <c r="K62" s="557">
        <v>0</v>
      </c>
      <c r="L62" s="557">
        <v>0</v>
      </c>
      <c r="M62" s="557">
        <v>0</v>
      </c>
      <c r="N62" s="557">
        <v>0</v>
      </c>
      <c r="O62" s="568">
        <v>0</v>
      </c>
    </row>
    <row r="63" spans="2:15" x14ac:dyDescent="0.2">
      <c r="B63" s="626" t="s">
        <v>186</v>
      </c>
      <c r="C63" s="586" t="s">
        <v>66</v>
      </c>
      <c r="D63" s="575" t="s">
        <v>206</v>
      </c>
      <c r="E63" s="587" t="s">
        <v>206</v>
      </c>
      <c r="F63" s="588" t="s">
        <v>206</v>
      </c>
      <c r="G63" s="540">
        <v>0</v>
      </c>
      <c r="H63" s="541">
        <v>0</v>
      </c>
      <c r="I63" s="541">
        <v>0</v>
      </c>
      <c r="J63" s="589" t="s">
        <v>206</v>
      </c>
      <c r="K63" s="590" t="s">
        <v>206</v>
      </c>
      <c r="L63" s="541">
        <v>0</v>
      </c>
      <c r="M63" s="591" t="s">
        <v>206</v>
      </c>
      <c r="N63" s="592">
        <v>0</v>
      </c>
      <c r="O63" s="543">
        <v>0</v>
      </c>
    </row>
    <row r="64" spans="2:15" x14ac:dyDescent="0.2">
      <c r="B64" s="497" t="s">
        <v>86</v>
      </c>
      <c r="C64" s="593" t="s">
        <v>48</v>
      </c>
      <c r="D64" s="575">
        <f t="shared" si="0"/>
        <v>1479.9</v>
      </c>
      <c r="E64" s="569">
        <v>0</v>
      </c>
      <c r="F64" s="583">
        <v>1479.9</v>
      </c>
      <c r="G64" s="571">
        <v>0</v>
      </c>
      <c r="H64" s="569">
        <v>0</v>
      </c>
      <c r="I64" s="569">
        <v>0</v>
      </c>
      <c r="J64" s="569">
        <v>0</v>
      </c>
      <c r="K64" s="572">
        <v>767.5</v>
      </c>
      <c r="L64" s="569">
        <v>0</v>
      </c>
      <c r="M64" s="572">
        <v>767.5</v>
      </c>
      <c r="N64" s="541">
        <v>0</v>
      </c>
      <c r="O64" s="543">
        <v>0</v>
      </c>
    </row>
    <row r="65" spans="2:15" x14ac:dyDescent="0.2">
      <c r="B65" s="497" t="s">
        <v>109</v>
      </c>
      <c r="C65" s="477" t="s">
        <v>65</v>
      </c>
      <c r="D65" s="575">
        <f t="shared" si="0"/>
        <v>0</v>
      </c>
      <c r="E65" s="541">
        <v>0</v>
      </c>
      <c r="F65" s="576">
        <v>0</v>
      </c>
      <c r="G65" s="540">
        <v>0</v>
      </c>
      <c r="H65" s="541">
        <v>0</v>
      </c>
      <c r="I65" s="541">
        <v>0</v>
      </c>
      <c r="J65" s="538">
        <v>3.8</v>
      </c>
      <c r="K65" s="541">
        <v>0</v>
      </c>
      <c r="L65" s="541">
        <v>0</v>
      </c>
      <c r="M65" s="541">
        <v>0</v>
      </c>
      <c r="N65" s="541">
        <v>0</v>
      </c>
      <c r="O65" s="543">
        <v>0</v>
      </c>
    </row>
    <row r="66" spans="2:15" x14ac:dyDescent="0.2">
      <c r="B66" s="497" t="s">
        <v>167</v>
      </c>
      <c r="C66" s="477" t="s">
        <v>48</v>
      </c>
      <c r="D66" s="575">
        <f t="shared" si="0"/>
        <v>0</v>
      </c>
      <c r="E66" s="541">
        <v>0</v>
      </c>
      <c r="F66" s="576">
        <v>0</v>
      </c>
      <c r="G66" s="540">
        <v>0</v>
      </c>
      <c r="H66" s="541">
        <v>0</v>
      </c>
      <c r="I66" s="541">
        <v>100</v>
      </c>
      <c r="J66" s="538">
        <v>0</v>
      </c>
      <c r="K66" s="541">
        <v>0</v>
      </c>
      <c r="L66" s="541">
        <v>0</v>
      </c>
      <c r="M66" s="541">
        <v>0</v>
      </c>
      <c r="N66" s="538">
        <v>0</v>
      </c>
      <c r="O66" s="581">
        <v>0</v>
      </c>
    </row>
    <row r="67" spans="2:15" x14ac:dyDescent="0.2">
      <c r="B67" s="626" t="s">
        <v>187</v>
      </c>
      <c r="C67" s="477" t="s">
        <v>65</v>
      </c>
      <c r="D67" s="517">
        <f t="shared" si="0"/>
        <v>0</v>
      </c>
      <c r="E67" s="521">
        <v>0</v>
      </c>
      <c r="F67" s="544">
        <v>0</v>
      </c>
      <c r="G67" s="520">
        <v>0</v>
      </c>
      <c r="H67" s="521">
        <v>0</v>
      </c>
      <c r="I67" s="521">
        <v>0</v>
      </c>
      <c r="J67" s="521">
        <v>0</v>
      </c>
      <c r="K67" s="518" t="s">
        <v>206</v>
      </c>
      <c r="L67" s="519" t="s">
        <v>206</v>
      </c>
      <c r="M67" s="521">
        <v>0</v>
      </c>
      <c r="N67" s="521">
        <v>0</v>
      </c>
      <c r="O67" s="523">
        <v>0</v>
      </c>
    </row>
    <row r="68" spans="2:15" x14ac:dyDescent="0.2">
      <c r="B68" s="497" t="s">
        <v>92</v>
      </c>
      <c r="C68" s="477" t="s">
        <v>48</v>
      </c>
      <c r="D68" s="575">
        <f t="shared" si="0"/>
        <v>5091.78</v>
      </c>
      <c r="E68" s="541">
        <v>0</v>
      </c>
      <c r="F68" s="539">
        <v>5091.78</v>
      </c>
      <c r="G68" s="540">
        <v>0</v>
      </c>
      <c r="H68" s="541">
        <v>0</v>
      </c>
      <c r="I68" s="541">
        <v>0</v>
      </c>
      <c r="J68" s="538">
        <v>0</v>
      </c>
      <c r="K68" s="538">
        <v>2482.4</v>
      </c>
      <c r="L68" s="538">
        <v>0</v>
      </c>
      <c r="M68" s="538">
        <v>2482.4</v>
      </c>
      <c r="N68" s="538">
        <v>0</v>
      </c>
      <c r="O68" s="543">
        <v>0</v>
      </c>
    </row>
    <row r="69" spans="2:15" x14ac:dyDescent="0.2">
      <c r="B69" s="815" t="s">
        <v>93</v>
      </c>
      <c r="C69" s="477" t="s">
        <v>48</v>
      </c>
      <c r="D69" s="517">
        <f t="shared" si="0"/>
        <v>8625601.8800000008</v>
      </c>
      <c r="E69" s="518">
        <v>851401.42</v>
      </c>
      <c r="F69" s="519">
        <v>7774200.46</v>
      </c>
      <c r="G69" s="520">
        <v>0</v>
      </c>
      <c r="H69" s="521">
        <v>0</v>
      </c>
      <c r="I69" s="521">
        <v>0</v>
      </c>
      <c r="J69" s="518">
        <v>7940.56</v>
      </c>
      <c r="K69" s="518">
        <v>889674.2</v>
      </c>
      <c r="L69" s="521">
        <v>270</v>
      </c>
      <c r="M69" s="518">
        <v>889404.2</v>
      </c>
      <c r="N69" s="521">
        <v>0</v>
      </c>
      <c r="O69" s="523">
        <v>0</v>
      </c>
    </row>
    <row r="70" spans="2:15" x14ac:dyDescent="0.2">
      <c r="B70" s="821"/>
      <c r="C70" s="477" t="s">
        <v>68</v>
      </c>
      <c r="D70" s="517">
        <f t="shared" si="0"/>
        <v>8598857.2100000009</v>
      </c>
      <c r="E70" s="518">
        <v>0</v>
      </c>
      <c r="F70" s="519">
        <v>8598857.2100000009</v>
      </c>
      <c r="G70" s="520">
        <v>0</v>
      </c>
      <c r="H70" s="521">
        <v>0</v>
      </c>
      <c r="I70" s="521">
        <v>0</v>
      </c>
      <c r="J70" s="518">
        <v>0</v>
      </c>
      <c r="K70" s="518">
        <v>1605462</v>
      </c>
      <c r="L70" s="521">
        <v>0</v>
      </c>
      <c r="M70" s="518">
        <v>1605462</v>
      </c>
      <c r="N70" s="521">
        <v>0</v>
      </c>
      <c r="O70" s="523">
        <v>0</v>
      </c>
    </row>
    <row r="71" spans="2:15" x14ac:dyDescent="0.2">
      <c r="B71" s="821"/>
      <c r="C71" s="477" t="s">
        <v>58</v>
      </c>
      <c r="D71" s="517" t="s">
        <v>206</v>
      </c>
      <c r="E71" s="549" t="s">
        <v>206</v>
      </c>
      <c r="F71" s="547">
        <v>0</v>
      </c>
      <c r="G71" s="548">
        <v>0</v>
      </c>
      <c r="H71" s="546">
        <v>0</v>
      </c>
      <c r="I71" s="546">
        <v>0</v>
      </c>
      <c r="J71" s="549" t="s">
        <v>206</v>
      </c>
      <c r="K71" s="546">
        <v>0</v>
      </c>
      <c r="L71" s="546">
        <v>0</v>
      </c>
      <c r="M71" s="546">
        <v>0</v>
      </c>
      <c r="N71" s="546">
        <v>0</v>
      </c>
      <c r="O71" s="550">
        <v>0</v>
      </c>
    </row>
    <row r="72" spans="2:15" x14ac:dyDescent="0.2">
      <c r="B72" s="821"/>
      <c r="C72" s="477" t="s">
        <v>66</v>
      </c>
      <c r="D72" s="517" t="s">
        <v>206</v>
      </c>
      <c r="E72" s="549" t="s">
        <v>206</v>
      </c>
      <c r="F72" s="551">
        <v>13392269.43</v>
      </c>
      <c r="G72" s="548">
        <v>0</v>
      </c>
      <c r="H72" s="546">
        <v>0</v>
      </c>
      <c r="I72" s="546">
        <v>0</v>
      </c>
      <c r="J72" s="549" t="s">
        <v>206</v>
      </c>
      <c r="K72" s="549">
        <v>2854442</v>
      </c>
      <c r="L72" s="546">
        <v>0</v>
      </c>
      <c r="M72" s="546">
        <v>2854442</v>
      </c>
      <c r="N72" s="546">
        <v>0</v>
      </c>
      <c r="O72" s="550">
        <v>0</v>
      </c>
    </row>
    <row r="73" spans="2:15" x14ac:dyDescent="0.2">
      <c r="B73" s="821"/>
      <c r="C73" s="477" t="s">
        <v>91</v>
      </c>
      <c r="D73" s="545" t="s">
        <v>206</v>
      </c>
      <c r="E73" s="549" t="s">
        <v>206</v>
      </c>
      <c r="F73" s="547">
        <v>0</v>
      </c>
      <c r="G73" s="548">
        <v>0</v>
      </c>
      <c r="H73" s="546">
        <v>0</v>
      </c>
      <c r="I73" s="546">
        <v>0</v>
      </c>
      <c r="J73" s="549" t="s">
        <v>206</v>
      </c>
      <c r="K73" s="549">
        <v>0</v>
      </c>
      <c r="L73" s="546">
        <v>0</v>
      </c>
      <c r="M73" s="546">
        <v>0</v>
      </c>
      <c r="N73" s="546">
        <v>0</v>
      </c>
      <c r="O73" s="550">
        <v>0</v>
      </c>
    </row>
    <row r="74" spans="2:15" x14ac:dyDescent="0.2">
      <c r="B74" s="821"/>
      <c r="C74" s="477" t="s">
        <v>69</v>
      </c>
      <c r="D74" s="537">
        <f t="shared" si="0"/>
        <v>6321985.0199999996</v>
      </c>
      <c r="E74" s="530">
        <v>0</v>
      </c>
      <c r="F74" s="552">
        <v>6321985.0199999996</v>
      </c>
      <c r="G74" s="532">
        <v>0</v>
      </c>
      <c r="H74" s="533">
        <v>0</v>
      </c>
      <c r="I74" s="533">
        <v>0</v>
      </c>
      <c r="J74" s="530">
        <v>0</v>
      </c>
      <c r="K74" s="533">
        <v>1108545</v>
      </c>
      <c r="L74" s="533">
        <v>0</v>
      </c>
      <c r="M74" s="533">
        <v>1108545</v>
      </c>
      <c r="N74" s="533">
        <v>0</v>
      </c>
      <c r="O74" s="535">
        <v>0</v>
      </c>
    </row>
    <row r="75" spans="2:15" x14ac:dyDescent="0.2">
      <c r="B75" s="497" t="s">
        <v>169</v>
      </c>
      <c r="C75" s="477" t="s">
        <v>65</v>
      </c>
      <c r="D75" s="575">
        <f t="shared" si="0"/>
        <v>0</v>
      </c>
      <c r="E75" s="541">
        <v>0</v>
      </c>
      <c r="F75" s="576">
        <v>0</v>
      </c>
      <c r="G75" s="540">
        <v>0</v>
      </c>
      <c r="H75" s="541">
        <v>0</v>
      </c>
      <c r="I75" s="541">
        <v>0</v>
      </c>
      <c r="J75" s="538">
        <v>12.1</v>
      </c>
      <c r="K75" s="541">
        <v>0</v>
      </c>
      <c r="L75" s="541">
        <v>0</v>
      </c>
      <c r="M75" s="541">
        <v>0</v>
      </c>
      <c r="N75" s="541">
        <v>0</v>
      </c>
      <c r="O75" s="543">
        <v>0</v>
      </c>
    </row>
    <row r="76" spans="2:15" x14ac:dyDescent="0.2">
      <c r="B76" s="815" t="s">
        <v>195</v>
      </c>
      <c r="C76" s="586" t="s">
        <v>48</v>
      </c>
      <c r="D76" s="517" t="s">
        <v>206</v>
      </c>
      <c r="E76" s="521">
        <v>0</v>
      </c>
      <c r="F76" s="519" t="s">
        <v>206</v>
      </c>
      <c r="G76" s="520">
        <v>0</v>
      </c>
      <c r="H76" s="521">
        <v>0</v>
      </c>
      <c r="I76" s="521">
        <v>0</v>
      </c>
      <c r="J76" s="521">
        <v>0</v>
      </c>
      <c r="K76" s="518" t="s">
        <v>206</v>
      </c>
      <c r="L76" s="521">
        <v>0</v>
      </c>
      <c r="M76" s="518" t="s">
        <v>206</v>
      </c>
      <c r="N76" s="521">
        <v>0</v>
      </c>
      <c r="O76" s="523">
        <v>0</v>
      </c>
    </row>
    <row r="77" spans="2:15" x14ac:dyDescent="0.2">
      <c r="B77" s="821"/>
      <c r="C77" s="594" t="s">
        <v>51</v>
      </c>
      <c r="D77" s="545" t="s">
        <v>206</v>
      </c>
      <c r="E77" s="546">
        <v>0</v>
      </c>
      <c r="F77" s="551" t="s">
        <v>206</v>
      </c>
      <c r="G77" s="548">
        <v>0</v>
      </c>
      <c r="H77" s="546">
        <v>0</v>
      </c>
      <c r="I77" s="546">
        <v>0</v>
      </c>
      <c r="J77" s="546">
        <v>0</v>
      </c>
      <c r="K77" s="549" t="s">
        <v>206</v>
      </c>
      <c r="L77" s="546">
        <v>0</v>
      </c>
      <c r="M77" s="549" t="s">
        <v>206</v>
      </c>
      <c r="N77" s="546">
        <v>0</v>
      </c>
      <c r="O77" s="550">
        <v>0</v>
      </c>
    </row>
    <row r="78" spans="2:15" x14ac:dyDescent="0.2">
      <c r="B78" s="816"/>
      <c r="C78" s="586" t="s">
        <v>69</v>
      </c>
      <c r="D78" s="537" t="s">
        <v>206</v>
      </c>
      <c r="E78" s="533">
        <v>0</v>
      </c>
      <c r="F78" s="531" t="s">
        <v>206</v>
      </c>
      <c r="G78" s="532">
        <v>0</v>
      </c>
      <c r="H78" s="533">
        <v>0</v>
      </c>
      <c r="I78" s="533">
        <v>0</v>
      </c>
      <c r="J78" s="533">
        <v>0</v>
      </c>
      <c r="K78" s="530" t="s">
        <v>206</v>
      </c>
      <c r="L78" s="533">
        <v>0</v>
      </c>
      <c r="M78" s="530" t="s">
        <v>206</v>
      </c>
      <c r="N78" s="533">
        <v>0</v>
      </c>
      <c r="O78" s="535">
        <v>0</v>
      </c>
    </row>
    <row r="79" spans="2:15" x14ac:dyDescent="0.2">
      <c r="B79" s="815" t="s">
        <v>189</v>
      </c>
      <c r="C79" s="502" t="s">
        <v>48</v>
      </c>
      <c r="D79" s="536">
        <f t="shared" ref="D79:D88" si="1">SUM(E79:F79)</f>
        <v>3299140.24</v>
      </c>
      <c r="E79" s="562">
        <v>0</v>
      </c>
      <c r="F79" s="577">
        <v>3299140.24</v>
      </c>
      <c r="G79" s="564">
        <v>0</v>
      </c>
      <c r="H79" s="562">
        <v>0</v>
      </c>
      <c r="I79" s="562">
        <v>0</v>
      </c>
      <c r="J79" s="565">
        <v>0</v>
      </c>
      <c r="K79" s="562">
        <v>304648.2</v>
      </c>
      <c r="L79" s="562">
        <v>243.6</v>
      </c>
      <c r="M79" s="562">
        <v>304404.59999999998</v>
      </c>
      <c r="N79" s="595">
        <v>0</v>
      </c>
      <c r="O79" s="596">
        <v>0</v>
      </c>
    </row>
    <row r="80" spans="2:15" x14ac:dyDescent="0.2">
      <c r="B80" s="816"/>
      <c r="C80" s="502" t="s">
        <v>56</v>
      </c>
      <c r="D80" s="582" t="s">
        <v>206</v>
      </c>
      <c r="E80" s="569" t="s">
        <v>206</v>
      </c>
      <c r="F80" s="583" t="s">
        <v>206</v>
      </c>
      <c r="G80" s="571">
        <v>0</v>
      </c>
      <c r="H80" s="569">
        <v>0</v>
      </c>
      <c r="I80" s="569" t="s">
        <v>206</v>
      </c>
      <c r="J80" s="572" t="s">
        <v>206</v>
      </c>
      <c r="K80" s="572" t="s">
        <v>206</v>
      </c>
      <c r="L80" s="569">
        <v>0</v>
      </c>
      <c r="M80" s="572" t="s">
        <v>206</v>
      </c>
      <c r="N80" s="533">
        <v>0</v>
      </c>
      <c r="O80" s="597">
        <v>0</v>
      </c>
    </row>
    <row r="81" spans="2:16" x14ac:dyDescent="0.2">
      <c r="B81" s="627" t="s">
        <v>98</v>
      </c>
      <c r="C81" s="471" t="s">
        <v>56</v>
      </c>
      <c r="D81" s="537" t="s">
        <v>206</v>
      </c>
      <c r="E81" s="533" t="s">
        <v>206</v>
      </c>
      <c r="F81" s="531">
        <v>48136972.899999999</v>
      </c>
      <c r="G81" s="532">
        <v>0</v>
      </c>
      <c r="H81" s="533">
        <v>0</v>
      </c>
      <c r="I81" s="530" t="s">
        <v>206</v>
      </c>
      <c r="J81" s="530" t="s">
        <v>206</v>
      </c>
      <c r="K81" s="530">
        <v>6962770.7000000002</v>
      </c>
      <c r="L81" s="533">
        <v>0</v>
      </c>
      <c r="M81" s="530">
        <v>6962770.7000000002</v>
      </c>
      <c r="N81" s="533">
        <v>0</v>
      </c>
      <c r="O81" s="535">
        <v>0</v>
      </c>
    </row>
    <row r="82" spans="2:16" x14ac:dyDescent="0.2">
      <c r="B82" s="497" t="s">
        <v>148</v>
      </c>
      <c r="C82" s="471" t="s">
        <v>65</v>
      </c>
      <c r="D82" s="575">
        <f t="shared" si="1"/>
        <v>0</v>
      </c>
      <c r="E82" s="541">
        <v>0</v>
      </c>
      <c r="F82" s="576">
        <v>0</v>
      </c>
      <c r="G82" s="540">
        <v>0</v>
      </c>
      <c r="H82" s="541">
        <v>0</v>
      </c>
      <c r="I82" s="541">
        <v>0</v>
      </c>
      <c r="J82" s="538">
        <v>2.6</v>
      </c>
      <c r="K82" s="541">
        <v>0</v>
      </c>
      <c r="L82" s="541">
        <v>0</v>
      </c>
      <c r="M82" s="541">
        <v>0</v>
      </c>
      <c r="N82" s="541">
        <v>0</v>
      </c>
      <c r="O82" s="543">
        <v>0</v>
      </c>
    </row>
    <row r="83" spans="2:16" x14ac:dyDescent="0.2">
      <c r="B83" s="497" t="s">
        <v>149</v>
      </c>
      <c r="C83" s="471" t="s">
        <v>65</v>
      </c>
      <c r="D83" s="575">
        <f t="shared" si="1"/>
        <v>0</v>
      </c>
      <c r="E83" s="541">
        <v>0</v>
      </c>
      <c r="F83" s="576">
        <v>0</v>
      </c>
      <c r="G83" s="540">
        <v>0</v>
      </c>
      <c r="H83" s="541">
        <v>0</v>
      </c>
      <c r="I83" s="541">
        <v>0</v>
      </c>
      <c r="J83" s="538">
        <v>55</v>
      </c>
      <c r="K83" s="541">
        <v>0</v>
      </c>
      <c r="L83" s="541">
        <v>0</v>
      </c>
      <c r="M83" s="541">
        <v>0</v>
      </c>
      <c r="N83" s="541">
        <v>0</v>
      </c>
      <c r="O83" s="543">
        <v>0</v>
      </c>
    </row>
    <row r="84" spans="2:16" x14ac:dyDescent="0.2">
      <c r="B84" s="497" t="s">
        <v>173</v>
      </c>
      <c r="C84" s="471" t="s">
        <v>65</v>
      </c>
      <c r="D84" s="575">
        <f t="shared" si="1"/>
        <v>0</v>
      </c>
      <c r="E84" s="541">
        <v>0</v>
      </c>
      <c r="F84" s="576">
        <v>0</v>
      </c>
      <c r="G84" s="540">
        <v>0</v>
      </c>
      <c r="H84" s="541">
        <v>0</v>
      </c>
      <c r="I84" s="541">
        <v>0</v>
      </c>
      <c r="J84" s="538">
        <v>15.25</v>
      </c>
      <c r="K84" s="541">
        <v>0</v>
      </c>
      <c r="L84" s="541">
        <v>0</v>
      </c>
      <c r="M84" s="541">
        <v>0</v>
      </c>
      <c r="N84" s="541">
        <v>0</v>
      </c>
      <c r="O84" s="543">
        <v>0</v>
      </c>
    </row>
    <row r="85" spans="2:16" x14ac:dyDescent="0.2">
      <c r="B85" s="497" t="s">
        <v>174</v>
      </c>
      <c r="C85" s="471" t="s">
        <v>65</v>
      </c>
      <c r="D85" s="575">
        <f t="shared" si="1"/>
        <v>0</v>
      </c>
      <c r="E85" s="541">
        <v>0</v>
      </c>
      <c r="F85" s="576">
        <v>0</v>
      </c>
      <c r="G85" s="540">
        <v>0</v>
      </c>
      <c r="H85" s="541">
        <v>0</v>
      </c>
      <c r="I85" s="541">
        <v>0</v>
      </c>
      <c r="J85" s="538">
        <v>102</v>
      </c>
      <c r="K85" s="541">
        <v>0</v>
      </c>
      <c r="L85" s="541">
        <v>0</v>
      </c>
      <c r="M85" s="541">
        <v>0</v>
      </c>
      <c r="N85" s="541">
        <v>0</v>
      </c>
      <c r="O85" s="543">
        <v>0</v>
      </c>
    </row>
    <row r="86" spans="2:16" x14ac:dyDescent="0.2">
      <c r="B86" s="497" t="s">
        <v>79</v>
      </c>
      <c r="C86" s="471" t="s">
        <v>48</v>
      </c>
      <c r="D86" s="575" t="s">
        <v>206</v>
      </c>
      <c r="E86" s="541">
        <v>0</v>
      </c>
      <c r="F86" s="576" t="s">
        <v>206</v>
      </c>
      <c r="G86" s="540">
        <v>0</v>
      </c>
      <c r="H86" s="541">
        <v>0</v>
      </c>
      <c r="I86" s="541">
        <v>0</v>
      </c>
      <c r="J86" s="538">
        <v>0</v>
      </c>
      <c r="K86" s="541" t="s">
        <v>206</v>
      </c>
      <c r="L86" s="541" t="s">
        <v>206</v>
      </c>
      <c r="M86" s="541" t="s">
        <v>206</v>
      </c>
      <c r="N86" s="541">
        <v>0</v>
      </c>
      <c r="O86" s="543">
        <v>0</v>
      </c>
    </row>
    <row r="87" spans="2:16" x14ac:dyDescent="0.2">
      <c r="B87" s="497" t="s">
        <v>196</v>
      </c>
      <c r="C87" s="471" t="s">
        <v>59</v>
      </c>
      <c r="D87" s="575" t="s">
        <v>206</v>
      </c>
      <c r="E87" s="541">
        <v>0</v>
      </c>
      <c r="F87" s="576" t="s">
        <v>206</v>
      </c>
      <c r="G87" s="540">
        <v>0</v>
      </c>
      <c r="H87" s="541">
        <v>0</v>
      </c>
      <c r="I87" s="541">
        <v>0</v>
      </c>
      <c r="J87" s="538">
        <v>0</v>
      </c>
      <c r="K87" s="541" t="s">
        <v>206</v>
      </c>
      <c r="L87" s="541">
        <v>0</v>
      </c>
      <c r="M87" s="541" t="s">
        <v>206</v>
      </c>
      <c r="N87" s="541">
        <v>0</v>
      </c>
      <c r="O87" s="543">
        <v>0</v>
      </c>
    </row>
    <row r="88" spans="2:16" x14ac:dyDescent="0.2">
      <c r="B88" s="497" t="s">
        <v>197</v>
      </c>
      <c r="C88" s="471" t="s">
        <v>51</v>
      </c>
      <c r="D88" s="575">
        <f t="shared" si="1"/>
        <v>0</v>
      </c>
      <c r="E88" s="541">
        <v>0</v>
      </c>
      <c r="F88" s="576">
        <v>0</v>
      </c>
      <c r="G88" s="540">
        <v>0</v>
      </c>
      <c r="H88" s="541">
        <v>0</v>
      </c>
      <c r="I88" s="541">
        <v>0</v>
      </c>
      <c r="J88" s="538">
        <v>0</v>
      </c>
      <c r="K88" s="541">
        <v>0</v>
      </c>
      <c r="L88" s="541">
        <v>0</v>
      </c>
      <c r="M88" s="541">
        <v>0</v>
      </c>
      <c r="N88" s="541" t="s">
        <v>206</v>
      </c>
      <c r="O88" s="543">
        <v>0</v>
      </c>
    </row>
    <row r="89" spans="2:16" x14ac:dyDescent="0.2">
      <c r="B89" s="497" t="s">
        <v>198</v>
      </c>
      <c r="C89" s="471" t="s">
        <v>48</v>
      </c>
      <c r="D89" s="575" t="s">
        <v>206</v>
      </c>
      <c r="E89" s="541">
        <v>0</v>
      </c>
      <c r="F89" s="576" t="s">
        <v>206</v>
      </c>
      <c r="G89" s="540">
        <v>0</v>
      </c>
      <c r="H89" s="541">
        <v>0</v>
      </c>
      <c r="I89" s="541">
        <v>0</v>
      </c>
      <c r="J89" s="538">
        <v>0</v>
      </c>
      <c r="K89" s="541" t="s">
        <v>206</v>
      </c>
      <c r="L89" s="541">
        <v>0</v>
      </c>
      <c r="M89" s="541" t="s">
        <v>206</v>
      </c>
      <c r="N89" s="541">
        <v>0</v>
      </c>
      <c r="O89" s="543">
        <v>0</v>
      </c>
    </row>
    <row r="90" spans="2:16" ht="13.5" thickBot="1" x14ac:dyDescent="0.25">
      <c r="B90" s="817" t="s">
        <v>100</v>
      </c>
      <c r="C90" s="818"/>
      <c r="D90" s="598">
        <v>494967331.73000008</v>
      </c>
      <c r="E90" s="599" t="s">
        <v>206</v>
      </c>
      <c r="F90" s="600" t="s">
        <v>206</v>
      </c>
      <c r="G90" s="601">
        <v>325793.34999999998</v>
      </c>
      <c r="H90" s="602" t="s">
        <v>206</v>
      </c>
      <c r="I90" s="599" t="s">
        <v>206</v>
      </c>
      <c r="J90" s="602" t="s">
        <v>206</v>
      </c>
      <c r="K90" s="599" t="s">
        <v>206</v>
      </c>
      <c r="L90" s="599">
        <v>6167.06</v>
      </c>
      <c r="M90" s="603" t="s">
        <v>206</v>
      </c>
      <c r="N90" s="603" t="s">
        <v>206</v>
      </c>
      <c r="O90" s="602">
        <v>86.09999999999998</v>
      </c>
      <c r="P90" s="604"/>
    </row>
    <row r="91" spans="2:16" ht="14.25" thickTop="1" thickBot="1" x14ac:dyDescent="0.25">
      <c r="B91" s="819" t="s">
        <v>101</v>
      </c>
      <c r="C91" s="820"/>
      <c r="D91" s="605">
        <v>623755323.66000056</v>
      </c>
      <c r="E91" s="605" t="s">
        <v>206</v>
      </c>
      <c r="F91" s="606" t="s">
        <v>206</v>
      </c>
      <c r="G91" s="607">
        <v>325793.34999999998</v>
      </c>
      <c r="H91" s="608" t="s">
        <v>206</v>
      </c>
      <c r="I91" s="608" t="s">
        <v>206</v>
      </c>
      <c r="J91" s="608" t="s">
        <v>206</v>
      </c>
      <c r="K91" s="608" t="s">
        <v>206</v>
      </c>
      <c r="L91" s="608">
        <v>12994.66</v>
      </c>
      <c r="M91" s="608" t="s">
        <v>206</v>
      </c>
      <c r="N91" s="608" t="s">
        <v>206</v>
      </c>
      <c r="O91" s="609">
        <v>121.57</v>
      </c>
    </row>
    <row r="92" spans="2:16" ht="13.5" thickTop="1" x14ac:dyDescent="0.2">
      <c r="B92" s="610"/>
      <c r="C92" s="136"/>
      <c r="D92" s="516"/>
      <c r="E92" s="516"/>
      <c r="F92" s="516"/>
      <c r="G92" s="516"/>
      <c r="H92" s="516"/>
      <c r="I92" s="516"/>
      <c r="J92" s="516"/>
      <c r="K92" s="516"/>
      <c r="L92" s="516"/>
      <c r="M92" s="516"/>
      <c r="N92" s="516"/>
      <c r="O92" s="516"/>
    </row>
    <row r="93" spans="2:16" x14ac:dyDescent="0.2">
      <c r="B93" s="615" t="s">
        <v>102</v>
      </c>
      <c r="D93" s="516"/>
      <c r="E93" s="516"/>
      <c r="F93" s="516"/>
      <c r="G93" s="516"/>
      <c r="H93" s="516"/>
      <c r="I93" s="516"/>
      <c r="J93" s="516"/>
      <c r="K93" s="516"/>
      <c r="L93" s="516"/>
      <c r="M93" s="516"/>
      <c r="N93" s="516"/>
      <c r="O93" s="516"/>
    </row>
    <row r="94" spans="2:16" x14ac:dyDescent="0.2">
      <c r="B94" s="625" t="s">
        <v>203</v>
      </c>
    </row>
  </sheetData>
  <mergeCells count="20">
    <mergeCell ref="B46:B47"/>
    <mergeCell ref="B1:O1"/>
    <mergeCell ref="B3:B4"/>
    <mergeCell ref="C3:C4"/>
    <mergeCell ref="D3:F3"/>
    <mergeCell ref="G3:O3"/>
    <mergeCell ref="B5:B7"/>
    <mergeCell ref="B8:B10"/>
    <mergeCell ref="B12:B16"/>
    <mergeCell ref="B17:B28"/>
    <mergeCell ref="B29:B40"/>
    <mergeCell ref="B42:B43"/>
    <mergeCell ref="B90:C90"/>
    <mergeCell ref="B91:C91"/>
    <mergeCell ref="B50:B56"/>
    <mergeCell ref="B57:B58"/>
    <mergeCell ref="B59:B62"/>
    <mergeCell ref="B69:B74"/>
    <mergeCell ref="B76:B78"/>
    <mergeCell ref="B79:B80"/>
  </mergeCells>
  <pageMargins left="0.75" right="0.75" top="1" bottom="1" header="0" footer="0"/>
  <pageSetup paperSize="9" scale="31" orientation="portrait" r:id="rId1"/>
  <headerFooter alignWithMargins="0"/>
  <colBreaks count="1" manualBreakCount="1">
    <brk id="15" max="1048575" man="1"/>
  </colBreaks>
  <ignoredErrors>
    <ignoredError sqref="D12:O9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6"/>
  <sheetViews>
    <sheetView showGridLines="0" zoomScale="75" zoomScaleNormal="75" workbookViewId="0">
      <selection activeCell="D14" sqref="D14:I14"/>
    </sheetView>
  </sheetViews>
  <sheetFormatPr baseColWidth="10" defaultRowHeight="12.75" x14ac:dyDescent="0.2"/>
  <cols>
    <col min="1" max="1" width="2.28515625" style="516" customWidth="1"/>
    <col min="2" max="2" width="28.140625" style="612" customWidth="1"/>
    <col min="3" max="3" width="26.28515625" style="611" bestFit="1" customWidth="1"/>
    <col min="4" max="4" width="20" style="611" customWidth="1"/>
    <col min="5" max="5" width="17.85546875" style="611" customWidth="1"/>
    <col min="6" max="6" width="20" style="611" customWidth="1"/>
    <col min="7" max="7" width="21.5703125" style="611" customWidth="1"/>
    <col min="8" max="10" width="16.140625" style="611" customWidth="1"/>
    <col min="11" max="11" width="18.5703125" style="611" customWidth="1"/>
    <col min="12" max="12" width="16.140625" style="611" customWidth="1"/>
    <col min="13" max="13" width="17.7109375" style="611" customWidth="1"/>
    <col min="14" max="14" width="20" style="611" customWidth="1"/>
    <col min="15" max="15" width="16.140625" style="611" customWidth="1"/>
    <col min="16" max="18" width="27.140625" style="516" bestFit="1" customWidth="1"/>
    <col min="19" max="19" width="17.7109375" style="516" bestFit="1" customWidth="1"/>
    <col min="20" max="20" width="14" style="516" bestFit="1" customWidth="1"/>
    <col min="21" max="21" width="17.42578125" style="516" bestFit="1" customWidth="1"/>
    <col min="22" max="22" width="14.28515625" style="516" bestFit="1" customWidth="1"/>
    <col min="23" max="23" width="17.42578125" style="516" bestFit="1" customWidth="1"/>
    <col min="24" max="24" width="14.28515625" style="516" bestFit="1" customWidth="1"/>
    <col min="25" max="25" width="17.42578125" style="516" bestFit="1" customWidth="1"/>
    <col min="26" max="26" width="14.28515625" style="516" bestFit="1" customWidth="1"/>
    <col min="27" max="27" width="17.7109375" style="516" bestFit="1" customWidth="1"/>
    <col min="28" max="28" width="14.5703125" style="516" bestFit="1" customWidth="1"/>
    <col min="29" max="29" width="17.42578125" style="516" bestFit="1" customWidth="1"/>
    <col min="30" max="30" width="14.28515625" style="516" bestFit="1" customWidth="1"/>
    <col min="31" max="31" width="17.42578125" style="516" bestFit="1" customWidth="1"/>
    <col min="32" max="32" width="14.28515625" style="516" bestFit="1" customWidth="1"/>
    <col min="33" max="33" width="15.42578125" style="516" bestFit="1" customWidth="1"/>
    <col min="34" max="34" width="12.42578125" style="516" bestFit="1" customWidth="1"/>
    <col min="35" max="35" width="15.140625" style="516" bestFit="1" customWidth="1"/>
    <col min="36" max="36" width="12.140625" style="516" bestFit="1" customWidth="1"/>
    <col min="37" max="37" width="14.42578125" style="516" bestFit="1" customWidth="1"/>
    <col min="38" max="256" width="11.42578125" style="516"/>
    <col min="257" max="257" width="2.28515625" style="516" customWidth="1"/>
    <col min="258" max="258" width="28.140625" style="516" customWidth="1"/>
    <col min="259" max="259" width="26.28515625" style="516" bestFit="1" customWidth="1"/>
    <col min="260" max="260" width="20" style="516" customWidth="1"/>
    <col min="261" max="261" width="17.85546875" style="516" customWidth="1"/>
    <col min="262" max="262" width="20" style="516" customWidth="1"/>
    <col min="263" max="263" width="21.5703125" style="516" customWidth="1"/>
    <col min="264" max="266" width="16.140625" style="516" customWidth="1"/>
    <col min="267" max="267" width="18.5703125" style="516" customWidth="1"/>
    <col min="268" max="268" width="16.140625" style="516" customWidth="1"/>
    <col min="269" max="269" width="17.7109375" style="516" customWidth="1"/>
    <col min="270" max="270" width="20" style="516" customWidth="1"/>
    <col min="271" max="271" width="16.140625" style="516" customWidth="1"/>
    <col min="272" max="274" width="27.140625" style="516" bestFit="1" customWidth="1"/>
    <col min="275" max="275" width="17.7109375" style="516" bestFit="1" customWidth="1"/>
    <col min="276" max="276" width="14" style="516" bestFit="1" customWidth="1"/>
    <col min="277" max="277" width="17.42578125" style="516" bestFit="1" customWidth="1"/>
    <col min="278" max="278" width="14.28515625" style="516" bestFit="1" customWidth="1"/>
    <col min="279" max="279" width="17.42578125" style="516" bestFit="1" customWidth="1"/>
    <col min="280" max="280" width="14.28515625" style="516" bestFit="1" customWidth="1"/>
    <col min="281" max="281" width="17.42578125" style="516" bestFit="1" customWidth="1"/>
    <col min="282" max="282" width="14.28515625" style="516" bestFit="1" customWidth="1"/>
    <col min="283" max="283" width="17.7109375" style="516" bestFit="1" customWidth="1"/>
    <col min="284" max="284" width="14.5703125" style="516" bestFit="1" customWidth="1"/>
    <col min="285" max="285" width="17.42578125" style="516" bestFit="1" customWidth="1"/>
    <col min="286" max="286" width="14.28515625" style="516" bestFit="1" customWidth="1"/>
    <col min="287" max="287" width="17.42578125" style="516" bestFit="1" customWidth="1"/>
    <col min="288" max="288" width="14.28515625" style="516" bestFit="1" customWidth="1"/>
    <col min="289" max="289" width="15.42578125" style="516" bestFit="1" customWidth="1"/>
    <col min="290" max="290" width="12.42578125" style="516" bestFit="1" customWidth="1"/>
    <col min="291" max="291" width="15.140625" style="516" bestFit="1" customWidth="1"/>
    <col min="292" max="292" width="12.140625" style="516" bestFit="1" customWidth="1"/>
    <col min="293" max="293" width="14.42578125" style="516" bestFit="1" customWidth="1"/>
    <col min="294" max="512" width="11.42578125" style="516"/>
    <col min="513" max="513" width="2.28515625" style="516" customWidth="1"/>
    <col min="514" max="514" width="28.140625" style="516" customWidth="1"/>
    <col min="515" max="515" width="26.28515625" style="516" bestFit="1" customWidth="1"/>
    <col min="516" max="516" width="20" style="516" customWidth="1"/>
    <col min="517" max="517" width="17.85546875" style="516" customWidth="1"/>
    <col min="518" max="518" width="20" style="516" customWidth="1"/>
    <col min="519" max="519" width="21.5703125" style="516" customWidth="1"/>
    <col min="520" max="522" width="16.140625" style="516" customWidth="1"/>
    <col min="523" max="523" width="18.5703125" style="516" customWidth="1"/>
    <col min="524" max="524" width="16.140625" style="516" customWidth="1"/>
    <col min="525" max="525" width="17.7109375" style="516" customWidth="1"/>
    <col min="526" max="526" width="20" style="516" customWidth="1"/>
    <col min="527" max="527" width="16.140625" style="516" customWidth="1"/>
    <col min="528" max="530" width="27.140625" style="516" bestFit="1" customWidth="1"/>
    <col min="531" max="531" width="17.7109375" style="516" bestFit="1" customWidth="1"/>
    <col min="532" max="532" width="14" style="516" bestFit="1" customWidth="1"/>
    <col min="533" max="533" width="17.42578125" style="516" bestFit="1" customWidth="1"/>
    <col min="534" max="534" width="14.28515625" style="516" bestFit="1" customWidth="1"/>
    <col min="535" max="535" width="17.42578125" style="516" bestFit="1" customWidth="1"/>
    <col min="536" max="536" width="14.28515625" style="516" bestFit="1" customWidth="1"/>
    <col min="537" max="537" width="17.42578125" style="516" bestFit="1" customWidth="1"/>
    <col min="538" max="538" width="14.28515625" style="516" bestFit="1" customWidth="1"/>
    <col min="539" max="539" width="17.7109375" style="516" bestFit="1" customWidth="1"/>
    <col min="540" max="540" width="14.5703125" style="516" bestFit="1" customWidth="1"/>
    <col min="541" max="541" width="17.42578125" style="516" bestFit="1" customWidth="1"/>
    <col min="542" max="542" width="14.28515625" style="516" bestFit="1" customWidth="1"/>
    <col min="543" max="543" width="17.42578125" style="516" bestFit="1" customWidth="1"/>
    <col min="544" max="544" width="14.28515625" style="516" bestFit="1" customWidth="1"/>
    <col min="545" max="545" width="15.42578125" style="516" bestFit="1" customWidth="1"/>
    <col min="546" max="546" width="12.42578125" style="516" bestFit="1" customWidth="1"/>
    <col min="547" max="547" width="15.140625" style="516" bestFit="1" customWidth="1"/>
    <col min="548" max="548" width="12.140625" style="516" bestFit="1" customWidth="1"/>
    <col min="549" max="549" width="14.42578125" style="516" bestFit="1" customWidth="1"/>
    <col min="550" max="768" width="11.42578125" style="516"/>
    <col min="769" max="769" width="2.28515625" style="516" customWidth="1"/>
    <col min="770" max="770" width="28.140625" style="516" customWidth="1"/>
    <col min="771" max="771" width="26.28515625" style="516" bestFit="1" customWidth="1"/>
    <col min="772" max="772" width="20" style="516" customWidth="1"/>
    <col min="773" max="773" width="17.85546875" style="516" customWidth="1"/>
    <col min="774" max="774" width="20" style="516" customWidth="1"/>
    <col min="775" max="775" width="21.5703125" style="516" customWidth="1"/>
    <col min="776" max="778" width="16.140625" style="516" customWidth="1"/>
    <col min="779" max="779" width="18.5703125" style="516" customWidth="1"/>
    <col min="780" max="780" width="16.140625" style="516" customWidth="1"/>
    <col min="781" max="781" width="17.7109375" style="516" customWidth="1"/>
    <col min="782" max="782" width="20" style="516" customWidth="1"/>
    <col min="783" max="783" width="16.140625" style="516" customWidth="1"/>
    <col min="784" max="786" width="27.140625" style="516" bestFit="1" customWidth="1"/>
    <col min="787" max="787" width="17.7109375" style="516" bestFit="1" customWidth="1"/>
    <col min="788" max="788" width="14" style="516" bestFit="1" customWidth="1"/>
    <col min="789" max="789" width="17.42578125" style="516" bestFit="1" customWidth="1"/>
    <col min="790" max="790" width="14.28515625" style="516" bestFit="1" customWidth="1"/>
    <col min="791" max="791" width="17.42578125" style="516" bestFit="1" customWidth="1"/>
    <col min="792" max="792" width="14.28515625" style="516" bestFit="1" customWidth="1"/>
    <col min="793" max="793" width="17.42578125" style="516" bestFit="1" customWidth="1"/>
    <col min="794" max="794" width="14.28515625" style="516" bestFit="1" customWidth="1"/>
    <col min="795" max="795" width="17.7109375" style="516" bestFit="1" customWidth="1"/>
    <col min="796" max="796" width="14.5703125" style="516" bestFit="1" customWidth="1"/>
    <col min="797" max="797" width="17.42578125" style="516" bestFit="1" customWidth="1"/>
    <col min="798" max="798" width="14.28515625" style="516" bestFit="1" customWidth="1"/>
    <col min="799" max="799" width="17.42578125" style="516" bestFit="1" customWidth="1"/>
    <col min="800" max="800" width="14.28515625" style="516" bestFit="1" customWidth="1"/>
    <col min="801" max="801" width="15.42578125" style="516" bestFit="1" customWidth="1"/>
    <col min="802" max="802" width="12.42578125" style="516" bestFit="1" customWidth="1"/>
    <col min="803" max="803" width="15.140625" style="516" bestFit="1" customWidth="1"/>
    <col min="804" max="804" width="12.140625" style="516" bestFit="1" customWidth="1"/>
    <col min="805" max="805" width="14.42578125" style="516" bestFit="1" customWidth="1"/>
    <col min="806" max="1024" width="11.42578125" style="516"/>
    <col min="1025" max="1025" width="2.28515625" style="516" customWidth="1"/>
    <col min="1026" max="1026" width="28.140625" style="516" customWidth="1"/>
    <col min="1027" max="1027" width="26.28515625" style="516" bestFit="1" customWidth="1"/>
    <col min="1028" max="1028" width="20" style="516" customWidth="1"/>
    <col min="1029" max="1029" width="17.85546875" style="516" customWidth="1"/>
    <col min="1030" max="1030" width="20" style="516" customWidth="1"/>
    <col min="1031" max="1031" width="21.5703125" style="516" customWidth="1"/>
    <col min="1032" max="1034" width="16.140625" style="516" customWidth="1"/>
    <col min="1035" max="1035" width="18.5703125" style="516" customWidth="1"/>
    <col min="1036" max="1036" width="16.140625" style="516" customWidth="1"/>
    <col min="1037" max="1037" width="17.7109375" style="516" customWidth="1"/>
    <col min="1038" max="1038" width="20" style="516" customWidth="1"/>
    <col min="1039" max="1039" width="16.140625" style="516" customWidth="1"/>
    <col min="1040" max="1042" width="27.140625" style="516" bestFit="1" customWidth="1"/>
    <col min="1043" max="1043" width="17.7109375" style="516" bestFit="1" customWidth="1"/>
    <col min="1044" max="1044" width="14" style="516" bestFit="1" customWidth="1"/>
    <col min="1045" max="1045" width="17.42578125" style="516" bestFit="1" customWidth="1"/>
    <col min="1046" max="1046" width="14.28515625" style="516" bestFit="1" customWidth="1"/>
    <col min="1047" max="1047" width="17.42578125" style="516" bestFit="1" customWidth="1"/>
    <col min="1048" max="1048" width="14.28515625" style="516" bestFit="1" customWidth="1"/>
    <col min="1049" max="1049" width="17.42578125" style="516" bestFit="1" customWidth="1"/>
    <col min="1050" max="1050" width="14.28515625" style="516" bestFit="1" customWidth="1"/>
    <col min="1051" max="1051" width="17.7109375" style="516" bestFit="1" customWidth="1"/>
    <col min="1052" max="1052" width="14.5703125" style="516" bestFit="1" customWidth="1"/>
    <col min="1053" max="1053" width="17.42578125" style="516" bestFit="1" customWidth="1"/>
    <col min="1054" max="1054" width="14.28515625" style="516" bestFit="1" customWidth="1"/>
    <col min="1055" max="1055" width="17.42578125" style="516" bestFit="1" customWidth="1"/>
    <col min="1056" max="1056" width="14.28515625" style="516" bestFit="1" customWidth="1"/>
    <col min="1057" max="1057" width="15.42578125" style="516" bestFit="1" customWidth="1"/>
    <col min="1058" max="1058" width="12.42578125" style="516" bestFit="1" customWidth="1"/>
    <col min="1059" max="1059" width="15.140625" style="516" bestFit="1" customWidth="1"/>
    <col min="1060" max="1060" width="12.140625" style="516" bestFit="1" customWidth="1"/>
    <col min="1061" max="1061" width="14.42578125" style="516" bestFit="1" customWidth="1"/>
    <col min="1062" max="1280" width="11.42578125" style="516"/>
    <col min="1281" max="1281" width="2.28515625" style="516" customWidth="1"/>
    <col min="1282" max="1282" width="28.140625" style="516" customWidth="1"/>
    <col min="1283" max="1283" width="26.28515625" style="516" bestFit="1" customWidth="1"/>
    <col min="1284" max="1284" width="20" style="516" customWidth="1"/>
    <col min="1285" max="1285" width="17.85546875" style="516" customWidth="1"/>
    <col min="1286" max="1286" width="20" style="516" customWidth="1"/>
    <col min="1287" max="1287" width="21.5703125" style="516" customWidth="1"/>
    <col min="1288" max="1290" width="16.140625" style="516" customWidth="1"/>
    <col min="1291" max="1291" width="18.5703125" style="516" customWidth="1"/>
    <col min="1292" max="1292" width="16.140625" style="516" customWidth="1"/>
    <col min="1293" max="1293" width="17.7109375" style="516" customWidth="1"/>
    <col min="1294" max="1294" width="20" style="516" customWidth="1"/>
    <col min="1295" max="1295" width="16.140625" style="516" customWidth="1"/>
    <col min="1296" max="1298" width="27.140625" style="516" bestFit="1" customWidth="1"/>
    <col min="1299" max="1299" width="17.7109375" style="516" bestFit="1" customWidth="1"/>
    <col min="1300" max="1300" width="14" style="516" bestFit="1" customWidth="1"/>
    <col min="1301" max="1301" width="17.42578125" style="516" bestFit="1" customWidth="1"/>
    <col min="1302" max="1302" width="14.28515625" style="516" bestFit="1" customWidth="1"/>
    <col min="1303" max="1303" width="17.42578125" style="516" bestFit="1" customWidth="1"/>
    <col min="1304" max="1304" width="14.28515625" style="516" bestFit="1" customWidth="1"/>
    <col min="1305" max="1305" width="17.42578125" style="516" bestFit="1" customWidth="1"/>
    <col min="1306" max="1306" width="14.28515625" style="516" bestFit="1" customWidth="1"/>
    <col min="1307" max="1307" width="17.7109375" style="516" bestFit="1" customWidth="1"/>
    <col min="1308" max="1308" width="14.5703125" style="516" bestFit="1" customWidth="1"/>
    <col min="1309" max="1309" width="17.42578125" style="516" bestFit="1" customWidth="1"/>
    <col min="1310" max="1310" width="14.28515625" style="516" bestFit="1" customWidth="1"/>
    <col min="1311" max="1311" width="17.42578125" style="516" bestFit="1" customWidth="1"/>
    <col min="1312" max="1312" width="14.28515625" style="516" bestFit="1" customWidth="1"/>
    <col min="1313" max="1313" width="15.42578125" style="516" bestFit="1" customWidth="1"/>
    <col min="1314" max="1314" width="12.42578125" style="516" bestFit="1" customWidth="1"/>
    <col min="1315" max="1315" width="15.140625" style="516" bestFit="1" customWidth="1"/>
    <col min="1316" max="1316" width="12.140625" style="516" bestFit="1" customWidth="1"/>
    <col min="1317" max="1317" width="14.42578125" style="516" bestFit="1" customWidth="1"/>
    <col min="1318" max="1536" width="11.42578125" style="516"/>
    <col min="1537" max="1537" width="2.28515625" style="516" customWidth="1"/>
    <col min="1538" max="1538" width="28.140625" style="516" customWidth="1"/>
    <col min="1539" max="1539" width="26.28515625" style="516" bestFit="1" customWidth="1"/>
    <col min="1540" max="1540" width="20" style="516" customWidth="1"/>
    <col min="1541" max="1541" width="17.85546875" style="516" customWidth="1"/>
    <col min="1542" max="1542" width="20" style="516" customWidth="1"/>
    <col min="1543" max="1543" width="21.5703125" style="516" customWidth="1"/>
    <col min="1544" max="1546" width="16.140625" style="516" customWidth="1"/>
    <col min="1547" max="1547" width="18.5703125" style="516" customWidth="1"/>
    <col min="1548" max="1548" width="16.140625" style="516" customWidth="1"/>
    <col min="1549" max="1549" width="17.7109375" style="516" customWidth="1"/>
    <col min="1550" max="1550" width="20" style="516" customWidth="1"/>
    <col min="1551" max="1551" width="16.140625" style="516" customWidth="1"/>
    <col min="1552" max="1554" width="27.140625" style="516" bestFit="1" customWidth="1"/>
    <col min="1555" max="1555" width="17.7109375" style="516" bestFit="1" customWidth="1"/>
    <col min="1556" max="1556" width="14" style="516" bestFit="1" customWidth="1"/>
    <col min="1557" max="1557" width="17.42578125" style="516" bestFit="1" customWidth="1"/>
    <col min="1558" max="1558" width="14.28515625" style="516" bestFit="1" customWidth="1"/>
    <col min="1559" max="1559" width="17.42578125" style="516" bestFit="1" customWidth="1"/>
    <col min="1560" max="1560" width="14.28515625" style="516" bestFit="1" customWidth="1"/>
    <col min="1561" max="1561" width="17.42578125" style="516" bestFit="1" customWidth="1"/>
    <col min="1562" max="1562" width="14.28515625" style="516" bestFit="1" customWidth="1"/>
    <col min="1563" max="1563" width="17.7109375" style="516" bestFit="1" customWidth="1"/>
    <col min="1564" max="1564" width="14.5703125" style="516" bestFit="1" customWidth="1"/>
    <col min="1565" max="1565" width="17.42578125" style="516" bestFit="1" customWidth="1"/>
    <col min="1566" max="1566" width="14.28515625" style="516" bestFit="1" customWidth="1"/>
    <col min="1567" max="1567" width="17.42578125" style="516" bestFit="1" customWidth="1"/>
    <col min="1568" max="1568" width="14.28515625" style="516" bestFit="1" customWidth="1"/>
    <col min="1569" max="1569" width="15.42578125" style="516" bestFit="1" customWidth="1"/>
    <col min="1570" max="1570" width="12.42578125" style="516" bestFit="1" customWidth="1"/>
    <col min="1571" max="1571" width="15.140625" style="516" bestFit="1" customWidth="1"/>
    <col min="1572" max="1572" width="12.140625" style="516" bestFit="1" customWidth="1"/>
    <col min="1573" max="1573" width="14.42578125" style="516" bestFit="1" customWidth="1"/>
    <col min="1574" max="1792" width="11.42578125" style="516"/>
    <col min="1793" max="1793" width="2.28515625" style="516" customWidth="1"/>
    <col min="1794" max="1794" width="28.140625" style="516" customWidth="1"/>
    <col min="1795" max="1795" width="26.28515625" style="516" bestFit="1" customWidth="1"/>
    <col min="1796" max="1796" width="20" style="516" customWidth="1"/>
    <col min="1797" max="1797" width="17.85546875" style="516" customWidth="1"/>
    <col min="1798" max="1798" width="20" style="516" customWidth="1"/>
    <col min="1799" max="1799" width="21.5703125" style="516" customWidth="1"/>
    <col min="1800" max="1802" width="16.140625" style="516" customWidth="1"/>
    <col min="1803" max="1803" width="18.5703125" style="516" customWidth="1"/>
    <col min="1804" max="1804" width="16.140625" style="516" customWidth="1"/>
    <col min="1805" max="1805" width="17.7109375" style="516" customWidth="1"/>
    <col min="1806" max="1806" width="20" style="516" customWidth="1"/>
    <col min="1807" max="1807" width="16.140625" style="516" customWidth="1"/>
    <col min="1808" max="1810" width="27.140625" style="516" bestFit="1" customWidth="1"/>
    <col min="1811" max="1811" width="17.7109375" style="516" bestFit="1" customWidth="1"/>
    <col min="1812" max="1812" width="14" style="516" bestFit="1" customWidth="1"/>
    <col min="1813" max="1813" width="17.42578125" style="516" bestFit="1" customWidth="1"/>
    <col min="1814" max="1814" width="14.28515625" style="516" bestFit="1" customWidth="1"/>
    <col min="1815" max="1815" width="17.42578125" style="516" bestFit="1" customWidth="1"/>
    <col min="1816" max="1816" width="14.28515625" style="516" bestFit="1" customWidth="1"/>
    <col min="1817" max="1817" width="17.42578125" style="516" bestFit="1" customWidth="1"/>
    <col min="1818" max="1818" width="14.28515625" style="516" bestFit="1" customWidth="1"/>
    <col min="1819" max="1819" width="17.7109375" style="516" bestFit="1" customWidth="1"/>
    <col min="1820" max="1820" width="14.5703125" style="516" bestFit="1" customWidth="1"/>
    <col min="1821" max="1821" width="17.42578125" style="516" bestFit="1" customWidth="1"/>
    <col min="1822" max="1822" width="14.28515625" style="516" bestFit="1" customWidth="1"/>
    <col min="1823" max="1823" width="17.42578125" style="516" bestFit="1" customWidth="1"/>
    <col min="1824" max="1824" width="14.28515625" style="516" bestFit="1" customWidth="1"/>
    <col min="1825" max="1825" width="15.42578125" style="516" bestFit="1" customWidth="1"/>
    <col min="1826" max="1826" width="12.42578125" style="516" bestFit="1" customWidth="1"/>
    <col min="1827" max="1827" width="15.140625" style="516" bestFit="1" customWidth="1"/>
    <col min="1828" max="1828" width="12.140625" style="516" bestFit="1" customWidth="1"/>
    <col min="1829" max="1829" width="14.42578125" style="516" bestFit="1" customWidth="1"/>
    <col min="1830" max="2048" width="11.42578125" style="516"/>
    <col min="2049" max="2049" width="2.28515625" style="516" customWidth="1"/>
    <col min="2050" max="2050" width="28.140625" style="516" customWidth="1"/>
    <col min="2051" max="2051" width="26.28515625" style="516" bestFit="1" customWidth="1"/>
    <col min="2052" max="2052" width="20" style="516" customWidth="1"/>
    <col min="2053" max="2053" width="17.85546875" style="516" customWidth="1"/>
    <col min="2054" max="2054" width="20" style="516" customWidth="1"/>
    <col min="2055" max="2055" width="21.5703125" style="516" customWidth="1"/>
    <col min="2056" max="2058" width="16.140625" style="516" customWidth="1"/>
    <col min="2059" max="2059" width="18.5703125" style="516" customWidth="1"/>
    <col min="2060" max="2060" width="16.140625" style="516" customWidth="1"/>
    <col min="2061" max="2061" width="17.7109375" style="516" customWidth="1"/>
    <col min="2062" max="2062" width="20" style="516" customWidth="1"/>
    <col min="2063" max="2063" width="16.140625" style="516" customWidth="1"/>
    <col min="2064" max="2066" width="27.140625" style="516" bestFit="1" customWidth="1"/>
    <col min="2067" max="2067" width="17.7109375" style="516" bestFit="1" customWidth="1"/>
    <col min="2068" max="2068" width="14" style="516" bestFit="1" customWidth="1"/>
    <col min="2069" max="2069" width="17.42578125" style="516" bestFit="1" customWidth="1"/>
    <col min="2070" max="2070" width="14.28515625" style="516" bestFit="1" customWidth="1"/>
    <col min="2071" max="2071" width="17.42578125" style="516" bestFit="1" customWidth="1"/>
    <col min="2072" max="2072" width="14.28515625" style="516" bestFit="1" customWidth="1"/>
    <col min="2073" max="2073" width="17.42578125" style="516" bestFit="1" customWidth="1"/>
    <col min="2074" max="2074" width="14.28515625" style="516" bestFit="1" customWidth="1"/>
    <col min="2075" max="2075" width="17.7109375" style="516" bestFit="1" customWidth="1"/>
    <col min="2076" max="2076" width="14.5703125" style="516" bestFit="1" customWidth="1"/>
    <col min="2077" max="2077" width="17.42578125" style="516" bestFit="1" customWidth="1"/>
    <col min="2078" max="2078" width="14.28515625" style="516" bestFit="1" customWidth="1"/>
    <col min="2079" max="2079" width="17.42578125" style="516" bestFit="1" customWidth="1"/>
    <col min="2080" max="2080" width="14.28515625" style="516" bestFit="1" customWidth="1"/>
    <col min="2081" max="2081" width="15.42578125" style="516" bestFit="1" customWidth="1"/>
    <col min="2082" max="2082" width="12.42578125" style="516" bestFit="1" customWidth="1"/>
    <col min="2083" max="2083" width="15.140625" style="516" bestFit="1" customWidth="1"/>
    <col min="2084" max="2084" width="12.140625" style="516" bestFit="1" customWidth="1"/>
    <col min="2085" max="2085" width="14.42578125" style="516" bestFit="1" customWidth="1"/>
    <col min="2086" max="2304" width="11.42578125" style="516"/>
    <col min="2305" max="2305" width="2.28515625" style="516" customWidth="1"/>
    <col min="2306" max="2306" width="28.140625" style="516" customWidth="1"/>
    <col min="2307" max="2307" width="26.28515625" style="516" bestFit="1" customWidth="1"/>
    <col min="2308" max="2308" width="20" style="516" customWidth="1"/>
    <col min="2309" max="2309" width="17.85546875" style="516" customWidth="1"/>
    <col min="2310" max="2310" width="20" style="516" customWidth="1"/>
    <col min="2311" max="2311" width="21.5703125" style="516" customWidth="1"/>
    <col min="2312" max="2314" width="16.140625" style="516" customWidth="1"/>
    <col min="2315" max="2315" width="18.5703125" style="516" customWidth="1"/>
    <col min="2316" max="2316" width="16.140625" style="516" customWidth="1"/>
    <col min="2317" max="2317" width="17.7109375" style="516" customWidth="1"/>
    <col min="2318" max="2318" width="20" style="516" customWidth="1"/>
    <col min="2319" max="2319" width="16.140625" style="516" customWidth="1"/>
    <col min="2320" max="2322" width="27.140625" style="516" bestFit="1" customWidth="1"/>
    <col min="2323" max="2323" width="17.7109375" style="516" bestFit="1" customWidth="1"/>
    <col min="2324" max="2324" width="14" style="516" bestFit="1" customWidth="1"/>
    <col min="2325" max="2325" width="17.42578125" style="516" bestFit="1" customWidth="1"/>
    <col min="2326" max="2326" width="14.28515625" style="516" bestFit="1" customWidth="1"/>
    <col min="2327" max="2327" width="17.42578125" style="516" bestFit="1" customWidth="1"/>
    <col min="2328" max="2328" width="14.28515625" style="516" bestFit="1" customWidth="1"/>
    <col min="2329" max="2329" width="17.42578125" style="516" bestFit="1" customWidth="1"/>
    <col min="2330" max="2330" width="14.28515625" style="516" bestFit="1" customWidth="1"/>
    <col min="2331" max="2331" width="17.7109375" style="516" bestFit="1" customWidth="1"/>
    <col min="2332" max="2332" width="14.5703125" style="516" bestFit="1" customWidth="1"/>
    <col min="2333" max="2333" width="17.42578125" style="516" bestFit="1" customWidth="1"/>
    <col min="2334" max="2334" width="14.28515625" style="516" bestFit="1" customWidth="1"/>
    <col min="2335" max="2335" width="17.42578125" style="516" bestFit="1" customWidth="1"/>
    <col min="2336" max="2336" width="14.28515625" style="516" bestFit="1" customWidth="1"/>
    <col min="2337" max="2337" width="15.42578125" style="516" bestFit="1" customWidth="1"/>
    <col min="2338" max="2338" width="12.42578125" style="516" bestFit="1" customWidth="1"/>
    <col min="2339" max="2339" width="15.140625" style="516" bestFit="1" customWidth="1"/>
    <col min="2340" max="2340" width="12.140625" style="516" bestFit="1" customWidth="1"/>
    <col min="2341" max="2341" width="14.42578125" style="516" bestFit="1" customWidth="1"/>
    <col min="2342" max="2560" width="11.42578125" style="516"/>
    <col min="2561" max="2561" width="2.28515625" style="516" customWidth="1"/>
    <col min="2562" max="2562" width="28.140625" style="516" customWidth="1"/>
    <col min="2563" max="2563" width="26.28515625" style="516" bestFit="1" customWidth="1"/>
    <col min="2564" max="2564" width="20" style="516" customWidth="1"/>
    <col min="2565" max="2565" width="17.85546875" style="516" customWidth="1"/>
    <col min="2566" max="2566" width="20" style="516" customWidth="1"/>
    <col min="2567" max="2567" width="21.5703125" style="516" customWidth="1"/>
    <col min="2568" max="2570" width="16.140625" style="516" customWidth="1"/>
    <col min="2571" max="2571" width="18.5703125" style="516" customWidth="1"/>
    <col min="2572" max="2572" width="16.140625" style="516" customWidth="1"/>
    <col min="2573" max="2573" width="17.7109375" style="516" customWidth="1"/>
    <col min="2574" max="2574" width="20" style="516" customWidth="1"/>
    <col min="2575" max="2575" width="16.140625" style="516" customWidth="1"/>
    <col min="2576" max="2578" width="27.140625" style="516" bestFit="1" customWidth="1"/>
    <col min="2579" max="2579" width="17.7109375" style="516" bestFit="1" customWidth="1"/>
    <col min="2580" max="2580" width="14" style="516" bestFit="1" customWidth="1"/>
    <col min="2581" max="2581" width="17.42578125" style="516" bestFit="1" customWidth="1"/>
    <col min="2582" max="2582" width="14.28515625" style="516" bestFit="1" customWidth="1"/>
    <col min="2583" max="2583" width="17.42578125" style="516" bestFit="1" customWidth="1"/>
    <col min="2584" max="2584" width="14.28515625" style="516" bestFit="1" customWidth="1"/>
    <col min="2585" max="2585" width="17.42578125" style="516" bestFit="1" customWidth="1"/>
    <col min="2586" max="2586" width="14.28515625" style="516" bestFit="1" customWidth="1"/>
    <col min="2587" max="2587" width="17.7109375" style="516" bestFit="1" customWidth="1"/>
    <col min="2588" max="2588" width="14.5703125" style="516" bestFit="1" customWidth="1"/>
    <col min="2589" max="2589" width="17.42578125" style="516" bestFit="1" customWidth="1"/>
    <col min="2590" max="2590" width="14.28515625" style="516" bestFit="1" customWidth="1"/>
    <col min="2591" max="2591" width="17.42578125" style="516" bestFit="1" customWidth="1"/>
    <col min="2592" max="2592" width="14.28515625" style="516" bestFit="1" customWidth="1"/>
    <col min="2593" max="2593" width="15.42578125" style="516" bestFit="1" customWidth="1"/>
    <col min="2594" max="2594" width="12.42578125" style="516" bestFit="1" customWidth="1"/>
    <col min="2595" max="2595" width="15.140625" style="516" bestFit="1" customWidth="1"/>
    <col min="2596" max="2596" width="12.140625" style="516" bestFit="1" customWidth="1"/>
    <col min="2597" max="2597" width="14.42578125" style="516" bestFit="1" customWidth="1"/>
    <col min="2598" max="2816" width="11.42578125" style="516"/>
    <col min="2817" max="2817" width="2.28515625" style="516" customWidth="1"/>
    <col min="2818" max="2818" width="28.140625" style="516" customWidth="1"/>
    <col min="2819" max="2819" width="26.28515625" style="516" bestFit="1" customWidth="1"/>
    <col min="2820" max="2820" width="20" style="516" customWidth="1"/>
    <col min="2821" max="2821" width="17.85546875" style="516" customWidth="1"/>
    <col min="2822" max="2822" width="20" style="516" customWidth="1"/>
    <col min="2823" max="2823" width="21.5703125" style="516" customWidth="1"/>
    <col min="2824" max="2826" width="16.140625" style="516" customWidth="1"/>
    <col min="2827" max="2827" width="18.5703125" style="516" customWidth="1"/>
    <col min="2828" max="2828" width="16.140625" style="516" customWidth="1"/>
    <col min="2829" max="2829" width="17.7109375" style="516" customWidth="1"/>
    <col min="2830" max="2830" width="20" style="516" customWidth="1"/>
    <col min="2831" max="2831" width="16.140625" style="516" customWidth="1"/>
    <col min="2832" max="2834" width="27.140625" style="516" bestFit="1" customWidth="1"/>
    <col min="2835" max="2835" width="17.7109375" style="516" bestFit="1" customWidth="1"/>
    <col min="2836" max="2836" width="14" style="516" bestFit="1" customWidth="1"/>
    <col min="2837" max="2837" width="17.42578125" style="516" bestFit="1" customWidth="1"/>
    <col min="2838" max="2838" width="14.28515625" style="516" bestFit="1" customWidth="1"/>
    <col min="2839" max="2839" width="17.42578125" style="516" bestFit="1" customWidth="1"/>
    <col min="2840" max="2840" width="14.28515625" style="516" bestFit="1" customWidth="1"/>
    <col min="2841" max="2841" width="17.42578125" style="516" bestFit="1" customWidth="1"/>
    <col min="2842" max="2842" width="14.28515625" style="516" bestFit="1" customWidth="1"/>
    <col min="2843" max="2843" width="17.7109375" style="516" bestFit="1" customWidth="1"/>
    <col min="2844" max="2844" width="14.5703125" style="516" bestFit="1" customWidth="1"/>
    <col min="2845" max="2845" width="17.42578125" style="516" bestFit="1" customWidth="1"/>
    <col min="2846" max="2846" width="14.28515625" style="516" bestFit="1" customWidth="1"/>
    <col min="2847" max="2847" width="17.42578125" style="516" bestFit="1" customWidth="1"/>
    <col min="2848" max="2848" width="14.28515625" style="516" bestFit="1" customWidth="1"/>
    <col min="2849" max="2849" width="15.42578125" style="516" bestFit="1" customWidth="1"/>
    <col min="2850" max="2850" width="12.42578125" style="516" bestFit="1" customWidth="1"/>
    <col min="2851" max="2851" width="15.140625" style="516" bestFit="1" customWidth="1"/>
    <col min="2852" max="2852" width="12.140625" style="516" bestFit="1" customWidth="1"/>
    <col min="2853" max="2853" width="14.42578125" style="516" bestFit="1" customWidth="1"/>
    <col min="2854" max="3072" width="11.42578125" style="516"/>
    <col min="3073" max="3073" width="2.28515625" style="516" customWidth="1"/>
    <col min="3074" max="3074" width="28.140625" style="516" customWidth="1"/>
    <col min="3075" max="3075" width="26.28515625" style="516" bestFit="1" customWidth="1"/>
    <col min="3076" max="3076" width="20" style="516" customWidth="1"/>
    <col min="3077" max="3077" width="17.85546875" style="516" customWidth="1"/>
    <col min="3078" max="3078" width="20" style="516" customWidth="1"/>
    <col min="3079" max="3079" width="21.5703125" style="516" customWidth="1"/>
    <col min="3080" max="3082" width="16.140625" style="516" customWidth="1"/>
    <col min="3083" max="3083" width="18.5703125" style="516" customWidth="1"/>
    <col min="3084" max="3084" width="16.140625" style="516" customWidth="1"/>
    <col min="3085" max="3085" width="17.7109375" style="516" customWidth="1"/>
    <col min="3086" max="3086" width="20" style="516" customWidth="1"/>
    <col min="3087" max="3087" width="16.140625" style="516" customWidth="1"/>
    <col min="3088" max="3090" width="27.140625" style="516" bestFit="1" customWidth="1"/>
    <col min="3091" max="3091" width="17.7109375" style="516" bestFit="1" customWidth="1"/>
    <col min="3092" max="3092" width="14" style="516" bestFit="1" customWidth="1"/>
    <col min="3093" max="3093" width="17.42578125" style="516" bestFit="1" customWidth="1"/>
    <col min="3094" max="3094" width="14.28515625" style="516" bestFit="1" customWidth="1"/>
    <col min="3095" max="3095" width="17.42578125" style="516" bestFit="1" customWidth="1"/>
    <col min="3096" max="3096" width="14.28515625" style="516" bestFit="1" customWidth="1"/>
    <col min="3097" max="3097" width="17.42578125" style="516" bestFit="1" customWidth="1"/>
    <col min="3098" max="3098" width="14.28515625" style="516" bestFit="1" customWidth="1"/>
    <col min="3099" max="3099" width="17.7109375" style="516" bestFit="1" customWidth="1"/>
    <col min="3100" max="3100" width="14.5703125" style="516" bestFit="1" customWidth="1"/>
    <col min="3101" max="3101" width="17.42578125" style="516" bestFit="1" customWidth="1"/>
    <col min="3102" max="3102" width="14.28515625" style="516" bestFit="1" customWidth="1"/>
    <col min="3103" max="3103" width="17.42578125" style="516" bestFit="1" customWidth="1"/>
    <col min="3104" max="3104" width="14.28515625" style="516" bestFit="1" customWidth="1"/>
    <col min="3105" max="3105" width="15.42578125" style="516" bestFit="1" customWidth="1"/>
    <col min="3106" max="3106" width="12.42578125" style="516" bestFit="1" customWidth="1"/>
    <col min="3107" max="3107" width="15.140625" style="516" bestFit="1" customWidth="1"/>
    <col min="3108" max="3108" width="12.140625" style="516" bestFit="1" customWidth="1"/>
    <col min="3109" max="3109" width="14.42578125" style="516" bestFit="1" customWidth="1"/>
    <col min="3110" max="3328" width="11.42578125" style="516"/>
    <col min="3329" max="3329" width="2.28515625" style="516" customWidth="1"/>
    <col min="3330" max="3330" width="28.140625" style="516" customWidth="1"/>
    <col min="3331" max="3331" width="26.28515625" style="516" bestFit="1" customWidth="1"/>
    <col min="3332" max="3332" width="20" style="516" customWidth="1"/>
    <col min="3333" max="3333" width="17.85546875" style="516" customWidth="1"/>
    <col min="3334" max="3334" width="20" style="516" customWidth="1"/>
    <col min="3335" max="3335" width="21.5703125" style="516" customWidth="1"/>
    <col min="3336" max="3338" width="16.140625" style="516" customWidth="1"/>
    <col min="3339" max="3339" width="18.5703125" style="516" customWidth="1"/>
    <col min="3340" max="3340" width="16.140625" style="516" customWidth="1"/>
    <col min="3341" max="3341" width="17.7109375" style="516" customWidth="1"/>
    <col min="3342" max="3342" width="20" style="516" customWidth="1"/>
    <col min="3343" max="3343" width="16.140625" style="516" customWidth="1"/>
    <col min="3344" max="3346" width="27.140625" style="516" bestFit="1" customWidth="1"/>
    <col min="3347" max="3347" width="17.7109375" style="516" bestFit="1" customWidth="1"/>
    <col min="3348" max="3348" width="14" style="516" bestFit="1" customWidth="1"/>
    <col min="3349" max="3349" width="17.42578125" style="516" bestFit="1" customWidth="1"/>
    <col min="3350" max="3350" width="14.28515625" style="516" bestFit="1" customWidth="1"/>
    <col min="3351" max="3351" width="17.42578125" style="516" bestFit="1" customWidth="1"/>
    <col min="3352" max="3352" width="14.28515625" style="516" bestFit="1" customWidth="1"/>
    <col min="3353" max="3353" width="17.42578125" style="516" bestFit="1" customWidth="1"/>
    <col min="3354" max="3354" width="14.28515625" style="516" bestFit="1" customWidth="1"/>
    <col min="3355" max="3355" width="17.7109375" style="516" bestFit="1" customWidth="1"/>
    <col min="3356" max="3356" width="14.5703125" style="516" bestFit="1" customWidth="1"/>
    <col min="3357" max="3357" width="17.42578125" style="516" bestFit="1" customWidth="1"/>
    <col min="3358" max="3358" width="14.28515625" style="516" bestFit="1" customWidth="1"/>
    <col min="3359" max="3359" width="17.42578125" style="516" bestFit="1" customWidth="1"/>
    <col min="3360" max="3360" width="14.28515625" style="516" bestFit="1" customWidth="1"/>
    <col min="3361" max="3361" width="15.42578125" style="516" bestFit="1" customWidth="1"/>
    <col min="3362" max="3362" width="12.42578125" style="516" bestFit="1" customWidth="1"/>
    <col min="3363" max="3363" width="15.140625" style="516" bestFit="1" customWidth="1"/>
    <col min="3364" max="3364" width="12.140625" style="516" bestFit="1" customWidth="1"/>
    <col min="3365" max="3365" width="14.42578125" style="516" bestFit="1" customWidth="1"/>
    <col min="3366" max="3584" width="11.42578125" style="516"/>
    <col min="3585" max="3585" width="2.28515625" style="516" customWidth="1"/>
    <col min="3586" max="3586" width="28.140625" style="516" customWidth="1"/>
    <col min="3587" max="3587" width="26.28515625" style="516" bestFit="1" customWidth="1"/>
    <col min="3588" max="3588" width="20" style="516" customWidth="1"/>
    <col min="3589" max="3589" width="17.85546875" style="516" customWidth="1"/>
    <col min="3590" max="3590" width="20" style="516" customWidth="1"/>
    <col min="3591" max="3591" width="21.5703125" style="516" customWidth="1"/>
    <col min="3592" max="3594" width="16.140625" style="516" customWidth="1"/>
    <col min="3595" max="3595" width="18.5703125" style="516" customWidth="1"/>
    <col min="3596" max="3596" width="16.140625" style="516" customWidth="1"/>
    <col min="3597" max="3597" width="17.7109375" style="516" customWidth="1"/>
    <col min="3598" max="3598" width="20" style="516" customWidth="1"/>
    <col min="3599" max="3599" width="16.140625" style="516" customWidth="1"/>
    <col min="3600" max="3602" width="27.140625" style="516" bestFit="1" customWidth="1"/>
    <col min="3603" max="3603" width="17.7109375" style="516" bestFit="1" customWidth="1"/>
    <col min="3604" max="3604" width="14" style="516" bestFit="1" customWidth="1"/>
    <col min="3605" max="3605" width="17.42578125" style="516" bestFit="1" customWidth="1"/>
    <col min="3606" max="3606" width="14.28515625" style="516" bestFit="1" customWidth="1"/>
    <col min="3607" max="3607" width="17.42578125" style="516" bestFit="1" customWidth="1"/>
    <col min="3608" max="3608" width="14.28515625" style="516" bestFit="1" customWidth="1"/>
    <col min="3609" max="3609" width="17.42578125" style="516" bestFit="1" customWidth="1"/>
    <col min="3610" max="3610" width="14.28515625" style="516" bestFit="1" customWidth="1"/>
    <col min="3611" max="3611" width="17.7109375" style="516" bestFit="1" customWidth="1"/>
    <col min="3612" max="3612" width="14.5703125" style="516" bestFit="1" customWidth="1"/>
    <col min="3613" max="3613" width="17.42578125" style="516" bestFit="1" customWidth="1"/>
    <col min="3614" max="3614" width="14.28515625" style="516" bestFit="1" customWidth="1"/>
    <col min="3615" max="3615" width="17.42578125" style="516" bestFit="1" customWidth="1"/>
    <col min="3616" max="3616" width="14.28515625" style="516" bestFit="1" customWidth="1"/>
    <col min="3617" max="3617" width="15.42578125" style="516" bestFit="1" customWidth="1"/>
    <col min="3618" max="3618" width="12.42578125" style="516" bestFit="1" customWidth="1"/>
    <col min="3619" max="3619" width="15.140625" style="516" bestFit="1" customWidth="1"/>
    <col min="3620" max="3620" width="12.140625" style="516" bestFit="1" customWidth="1"/>
    <col min="3621" max="3621" width="14.42578125" style="516" bestFit="1" customWidth="1"/>
    <col min="3622" max="3840" width="11.42578125" style="516"/>
    <col min="3841" max="3841" width="2.28515625" style="516" customWidth="1"/>
    <col min="3842" max="3842" width="28.140625" style="516" customWidth="1"/>
    <col min="3843" max="3843" width="26.28515625" style="516" bestFit="1" customWidth="1"/>
    <col min="3844" max="3844" width="20" style="516" customWidth="1"/>
    <col min="3845" max="3845" width="17.85546875" style="516" customWidth="1"/>
    <col min="3846" max="3846" width="20" style="516" customWidth="1"/>
    <col min="3847" max="3847" width="21.5703125" style="516" customWidth="1"/>
    <col min="3848" max="3850" width="16.140625" style="516" customWidth="1"/>
    <col min="3851" max="3851" width="18.5703125" style="516" customWidth="1"/>
    <col min="3852" max="3852" width="16.140625" style="516" customWidth="1"/>
    <col min="3853" max="3853" width="17.7109375" style="516" customWidth="1"/>
    <col min="3854" max="3854" width="20" style="516" customWidth="1"/>
    <col min="3855" max="3855" width="16.140625" style="516" customWidth="1"/>
    <col min="3856" max="3858" width="27.140625" style="516" bestFit="1" customWidth="1"/>
    <col min="3859" max="3859" width="17.7109375" style="516" bestFit="1" customWidth="1"/>
    <col min="3860" max="3860" width="14" style="516" bestFit="1" customWidth="1"/>
    <col min="3861" max="3861" width="17.42578125" style="516" bestFit="1" customWidth="1"/>
    <col min="3862" max="3862" width="14.28515625" style="516" bestFit="1" customWidth="1"/>
    <col min="3863" max="3863" width="17.42578125" style="516" bestFit="1" customWidth="1"/>
    <col min="3864" max="3864" width="14.28515625" style="516" bestFit="1" customWidth="1"/>
    <col min="3865" max="3865" width="17.42578125" style="516" bestFit="1" customWidth="1"/>
    <col min="3866" max="3866" width="14.28515625" style="516" bestFit="1" customWidth="1"/>
    <col min="3867" max="3867" width="17.7109375" style="516" bestFit="1" customWidth="1"/>
    <col min="3868" max="3868" width="14.5703125" style="516" bestFit="1" customWidth="1"/>
    <col min="3869" max="3869" width="17.42578125" style="516" bestFit="1" customWidth="1"/>
    <col min="3870" max="3870" width="14.28515625" style="516" bestFit="1" customWidth="1"/>
    <col min="3871" max="3871" width="17.42578125" style="516" bestFit="1" customWidth="1"/>
    <col min="3872" max="3872" width="14.28515625" style="516" bestFit="1" customWidth="1"/>
    <col min="3873" max="3873" width="15.42578125" style="516" bestFit="1" customWidth="1"/>
    <col min="3874" max="3874" width="12.42578125" style="516" bestFit="1" customWidth="1"/>
    <col min="3875" max="3875" width="15.140625" style="516" bestFit="1" customWidth="1"/>
    <col min="3876" max="3876" width="12.140625" style="516" bestFit="1" customWidth="1"/>
    <col min="3877" max="3877" width="14.42578125" style="516" bestFit="1" customWidth="1"/>
    <col min="3878" max="4096" width="11.42578125" style="516"/>
    <col min="4097" max="4097" width="2.28515625" style="516" customWidth="1"/>
    <col min="4098" max="4098" width="28.140625" style="516" customWidth="1"/>
    <col min="4099" max="4099" width="26.28515625" style="516" bestFit="1" customWidth="1"/>
    <col min="4100" max="4100" width="20" style="516" customWidth="1"/>
    <col min="4101" max="4101" width="17.85546875" style="516" customWidth="1"/>
    <col min="4102" max="4102" width="20" style="516" customWidth="1"/>
    <col min="4103" max="4103" width="21.5703125" style="516" customWidth="1"/>
    <col min="4104" max="4106" width="16.140625" style="516" customWidth="1"/>
    <col min="4107" max="4107" width="18.5703125" style="516" customWidth="1"/>
    <col min="4108" max="4108" width="16.140625" style="516" customWidth="1"/>
    <col min="4109" max="4109" width="17.7109375" style="516" customWidth="1"/>
    <col min="4110" max="4110" width="20" style="516" customWidth="1"/>
    <col min="4111" max="4111" width="16.140625" style="516" customWidth="1"/>
    <col min="4112" max="4114" width="27.140625" style="516" bestFit="1" customWidth="1"/>
    <col min="4115" max="4115" width="17.7109375" style="516" bestFit="1" customWidth="1"/>
    <col min="4116" max="4116" width="14" style="516" bestFit="1" customWidth="1"/>
    <col min="4117" max="4117" width="17.42578125" style="516" bestFit="1" customWidth="1"/>
    <col min="4118" max="4118" width="14.28515625" style="516" bestFit="1" customWidth="1"/>
    <col min="4119" max="4119" width="17.42578125" style="516" bestFit="1" customWidth="1"/>
    <col min="4120" max="4120" width="14.28515625" style="516" bestFit="1" customWidth="1"/>
    <col min="4121" max="4121" width="17.42578125" style="516" bestFit="1" customWidth="1"/>
    <col min="4122" max="4122" width="14.28515625" style="516" bestFit="1" customWidth="1"/>
    <col min="4123" max="4123" width="17.7109375" style="516" bestFit="1" customWidth="1"/>
    <col min="4124" max="4124" width="14.5703125" style="516" bestFit="1" customWidth="1"/>
    <col min="4125" max="4125" width="17.42578125" style="516" bestFit="1" customWidth="1"/>
    <col min="4126" max="4126" width="14.28515625" style="516" bestFit="1" customWidth="1"/>
    <col min="4127" max="4127" width="17.42578125" style="516" bestFit="1" customWidth="1"/>
    <col min="4128" max="4128" width="14.28515625" style="516" bestFit="1" customWidth="1"/>
    <col min="4129" max="4129" width="15.42578125" style="516" bestFit="1" customWidth="1"/>
    <col min="4130" max="4130" width="12.42578125" style="516" bestFit="1" customWidth="1"/>
    <col min="4131" max="4131" width="15.140625" style="516" bestFit="1" customWidth="1"/>
    <col min="4132" max="4132" width="12.140625" style="516" bestFit="1" customWidth="1"/>
    <col min="4133" max="4133" width="14.42578125" style="516" bestFit="1" customWidth="1"/>
    <col min="4134" max="4352" width="11.42578125" style="516"/>
    <col min="4353" max="4353" width="2.28515625" style="516" customWidth="1"/>
    <col min="4354" max="4354" width="28.140625" style="516" customWidth="1"/>
    <col min="4355" max="4355" width="26.28515625" style="516" bestFit="1" customWidth="1"/>
    <col min="4356" max="4356" width="20" style="516" customWidth="1"/>
    <col min="4357" max="4357" width="17.85546875" style="516" customWidth="1"/>
    <col min="4358" max="4358" width="20" style="516" customWidth="1"/>
    <col min="4359" max="4359" width="21.5703125" style="516" customWidth="1"/>
    <col min="4360" max="4362" width="16.140625" style="516" customWidth="1"/>
    <col min="4363" max="4363" width="18.5703125" style="516" customWidth="1"/>
    <col min="4364" max="4364" width="16.140625" style="516" customWidth="1"/>
    <col min="4365" max="4365" width="17.7109375" style="516" customWidth="1"/>
    <col min="4366" max="4366" width="20" style="516" customWidth="1"/>
    <col min="4367" max="4367" width="16.140625" style="516" customWidth="1"/>
    <col min="4368" max="4370" width="27.140625" style="516" bestFit="1" customWidth="1"/>
    <col min="4371" max="4371" width="17.7109375" style="516" bestFit="1" customWidth="1"/>
    <col min="4372" max="4372" width="14" style="516" bestFit="1" customWidth="1"/>
    <col min="4373" max="4373" width="17.42578125" style="516" bestFit="1" customWidth="1"/>
    <col min="4374" max="4374" width="14.28515625" style="516" bestFit="1" customWidth="1"/>
    <col min="4375" max="4375" width="17.42578125" style="516" bestFit="1" customWidth="1"/>
    <col min="4376" max="4376" width="14.28515625" style="516" bestFit="1" customWidth="1"/>
    <col min="4377" max="4377" width="17.42578125" style="516" bestFit="1" customWidth="1"/>
    <col min="4378" max="4378" width="14.28515625" style="516" bestFit="1" customWidth="1"/>
    <col min="4379" max="4379" width="17.7109375" style="516" bestFit="1" customWidth="1"/>
    <col min="4380" max="4380" width="14.5703125" style="516" bestFit="1" customWidth="1"/>
    <col min="4381" max="4381" width="17.42578125" style="516" bestFit="1" customWidth="1"/>
    <col min="4382" max="4382" width="14.28515625" style="516" bestFit="1" customWidth="1"/>
    <col min="4383" max="4383" width="17.42578125" style="516" bestFit="1" customWidth="1"/>
    <col min="4384" max="4384" width="14.28515625" style="516" bestFit="1" customWidth="1"/>
    <col min="4385" max="4385" width="15.42578125" style="516" bestFit="1" customWidth="1"/>
    <col min="4386" max="4386" width="12.42578125" style="516" bestFit="1" customWidth="1"/>
    <col min="4387" max="4387" width="15.140625" style="516" bestFit="1" customWidth="1"/>
    <col min="4388" max="4388" width="12.140625" style="516" bestFit="1" customWidth="1"/>
    <col min="4389" max="4389" width="14.42578125" style="516" bestFit="1" customWidth="1"/>
    <col min="4390" max="4608" width="11.42578125" style="516"/>
    <col min="4609" max="4609" width="2.28515625" style="516" customWidth="1"/>
    <col min="4610" max="4610" width="28.140625" style="516" customWidth="1"/>
    <col min="4611" max="4611" width="26.28515625" style="516" bestFit="1" customWidth="1"/>
    <col min="4612" max="4612" width="20" style="516" customWidth="1"/>
    <col min="4613" max="4613" width="17.85546875" style="516" customWidth="1"/>
    <col min="4614" max="4614" width="20" style="516" customWidth="1"/>
    <col min="4615" max="4615" width="21.5703125" style="516" customWidth="1"/>
    <col min="4616" max="4618" width="16.140625" style="516" customWidth="1"/>
    <col min="4619" max="4619" width="18.5703125" style="516" customWidth="1"/>
    <col min="4620" max="4620" width="16.140625" style="516" customWidth="1"/>
    <col min="4621" max="4621" width="17.7109375" style="516" customWidth="1"/>
    <col min="4622" max="4622" width="20" style="516" customWidth="1"/>
    <col min="4623" max="4623" width="16.140625" style="516" customWidth="1"/>
    <col min="4624" max="4626" width="27.140625" style="516" bestFit="1" customWidth="1"/>
    <col min="4627" max="4627" width="17.7109375" style="516" bestFit="1" customWidth="1"/>
    <col min="4628" max="4628" width="14" style="516" bestFit="1" customWidth="1"/>
    <col min="4629" max="4629" width="17.42578125" style="516" bestFit="1" customWidth="1"/>
    <col min="4630" max="4630" width="14.28515625" style="516" bestFit="1" customWidth="1"/>
    <col min="4631" max="4631" width="17.42578125" style="516" bestFit="1" customWidth="1"/>
    <col min="4632" max="4632" width="14.28515625" style="516" bestFit="1" customWidth="1"/>
    <col min="4633" max="4633" width="17.42578125" style="516" bestFit="1" customWidth="1"/>
    <col min="4634" max="4634" width="14.28515625" style="516" bestFit="1" customWidth="1"/>
    <col min="4635" max="4635" width="17.7109375" style="516" bestFit="1" customWidth="1"/>
    <col min="4636" max="4636" width="14.5703125" style="516" bestFit="1" customWidth="1"/>
    <col min="4637" max="4637" width="17.42578125" style="516" bestFit="1" customWidth="1"/>
    <col min="4638" max="4638" width="14.28515625" style="516" bestFit="1" customWidth="1"/>
    <col min="4639" max="4639" width="17.42578125" style="516" bestFit="1" customWidth="1"/>
    <col min="4640" max="4640" width="14.28515625" style="516" bestFit="1" customWidth="1"/>
    <col min="4641" max="4641" width="15.42578125" style="516" bestFit="1" customWidth="1"/>
    <col min="4642" max="4642" width="12.42578125" style="516" bestFit="1" customWidth="1"/>
    <col min="4643" max="4643" width="15.140625" style="516" bestFit="1" customWidth="1"/>
    <col min="4644" max="4644" width="12.140625" style="516" bestFit="1" customWidth="1"/>
    <col min="4645" max="4645" width="14.42578125" style="516" bestFit="1" customWidth="1"/>
    <col min="4646" max="4864" width="11.42578125" style="516"/>
    <col min="4865" max="4865" width="2.28515625" style="516" customWidth="1"/>
    <col min="4866" max="4866" width="28.140625" style="516" customWidth="1"/>
    <col min="4867" max="4867" width="26.28515625" style="516" bestFit="1" customWidth="1"/>
    <col min="4868" max="4868" width="20" style="516" customWidth="1"/>
    <col min="4869" max="4869" width="17.85546875" style="516" customWidth="1"/>
    <col min="4870" max="4870" width="20" style="516" customWidth="1"/>
    <col min="4871" max="4871" width="21.5703125" style="516" customWidth="1"/>
    <col min="4872" max="4874" width="16.140625" style="516" customWidth="1"/>
    <col min="4875" max="4875" width="18.5703125" style="516" customWidth="1"/>
    <col min="4876" max="4876" width="16.140625" style="516" customWidth="1"/>
    <col min="4877" max="4877" width="17.7109375" style="516" customWidth="1"/>
    <col min="4878" max="4878" width="20" style="516" customWidth="1"/>
    <col min="4879" max="4879" width="16.140625" style="516" customWidth="1"/>
    <col min="4880" max="4882" width="27.140625" style="516" bestFit="1" customWidth="1"/>
    <col min="4883" max="4883" width="17.7109375" style="516" bestFit="1" customWidth="1"/>
    <col min="4884" max="4884" width="14" style="516" bestFit="1" customWidth="1"/>
    <col min="4885" max="4885" width="17.42578125" style="516" bestFit="1" customWidth="1"/>
    <col min="4886" max="4886" width="14.28515625" style="516" bestFit="1" customWidth="1"/>
    <col min="4887" max="4887" width="17.42578125" style="516" bestFit="1" customWidth="1"/>
    <col min="4888" max="4888" width="14.28515625" style="516" bestFit="1" customWidth="1"/>
    <col min="4889" max="4889" width="17.42578125" style="516" bestFit="1" customWidth="1"/>
    <col min="4890" max="4890" width="14.28515625" style="516" bestFit="1" customWidth="1"/>
    <col min="4891" max="4891" width="17.7109375" style="516" bestFit="1" customWidth="1"/>
    <col min="4892" max="4892" width="14.5703125" style="516" bestFit="1" customWidth="1"/>
    <col min="4893" max="4893" width="17.42578125" style="516" bestFit="1" customWidth="1"/>
    <col min="4894" max="4894" width="14.28515625" style="516" bestFit="1" customWidth="1"/>
    <col min="4895" max="4895" width="17.42578125" style="516" bestFit="1" customWidth="1"/>
    <col min="4896" max="4896" width="14.28515625" style="516" bestFit="1" customWidth="1"/>
    <col min="4897" max="4897" width="15.42578125" style="516" bestFit="1" customWidth="1"/>
    <col min="4898" max="4898" width="12.42578125" style="516" bestFit="1" customWidth="1"/>
    <col min="4899" max="4899" width="15.140625" style="516" bestFit="1" customWidth="1"/>
    <col min="4900" max="4900" width="12.140625" style="516" bestFit="1" customWidth="1"/>
    <col min="4901" max="4901" width="14.42578125" style="516" bestFit="1" customWidth="1"/>
    <col min="4902" max="5120" width="11.42578125" style="516"/>
    <col min="5121" max="5121" width="2.28515625" style="516" customWidth="1"/>
    <col min="5122" max="5122" width="28.140625" style="516" customWidth="1"/>
    <col min="5123" max="5123" width="26.28515625" style="516" bestFit="1" customWidth="1"/>
    <col min="5124" max="5124" width="20" style="516" customWidth="1"/>
    <col min="5125" max="5125" width="17.85546875" style="516" customWidth="1"/>
    <col min="5126" max="5126" width="20" style="516" customWidth="1"/>
    <col min="5127" max="5127" width="21.5703125" style="516" customWidth="1"/>
    <col min="5128" max="5130" width="16.140625" style="516" customWidth="1"/>
    <col min="5131" max="5131" width="18.5703125" style="516" customWidth="1"/>
    <col min="5132" max="5132" width="16.140625" style="516" customWidth="1"/>
    <col min="5133" max="5133" width="17.7109375" style="516" customWidth="1"/>
    <col min="5134" max="5134" width="20" style="516" customWidth="1"/>
    <col min="5135" max="5135" width="16.140625" style="516" customWidth="1"/>
    <col min="5136" max="5138" width="27.140625" style="516" bestFit="1" customWidth="1"/>
    <col min="5139" max="5139" width="17.7109375" style="516" bestFit="1" customWidth="1"/>
    <col min="5140" max="5140" width="14" style="516" bestFit="1" customWidth="1"/>
    <col min="5141" max="5141" width="17.42578125" style="516" bestFit="1" customWidth="1"/>
    <col min="5142" max="5142" width="14.28515625" style="516" bestFit="1" customWidth="1"/>
    <col min="5143" max="5143" width="17.42578125" style="516" bestFit="1" customWidth="1"/>
    <col min="5144" max="5144" width="14.28515625" style="516" bestFit="1" customWidth="1"/>
    <col min="5145" max="5145" width="17.42578125" style="516" bestFit="1" customWidth="1"/>
    <col min="5146" max="5146" width="14.28515625" style="516" bestFit="1" customWidth="1"/>
    <col min="5147" max="5147" width="17.7109375" style="516" bestFit="1" customWidth="1"/>
    <col min="5148" max="5148" width="14.5703125" style="516" bestFit="1" customWidth="1"/>
    <col min="5149" max="5149" width="17.42578125" style="516" bestFit="1" customWidth="1"/>
    <col min="5150" max="5150" width="14.28515625" style="516" bestFit="1" customWidth="1"/>
    <col min="5151" max="5151" width="17.42578125" style="516" bestFit="1" customWidth="1"/>
    <col min="5152" max="5152" width="14.28515625" style="516" bestFit="1" customWidth="1"/>
    <col min="5153" max="5153" width="15.42578125" style="516" bestFit="1" customWidth="1"/>
    <col min="5154" max="5154" width="12.42578125" style="516" bestFit="1" customWidth="1"/>
    <col min="5155" max="5155" width="15.140625" style="516" bestFit="1" customWidth="1"/>
    <col min="5156" max="5156" width="12.140625" style="516" bestFit="1" customWidth="1"/>
    <col min="5157" max="5157" width="14.42578125" style="516" bestFit="1" customWidth="1"/>
    <col min="5158" max="5376" width="11.42578125" style="516"/>
    <col min="5377" max="5377" width="2.28515625" style="516" customWidth="1"/>
    <col min="5378" max="5378" width="28.140625" style="516" customWidth="1"/>
    <col min="5379" max="5379" width="26.28515625" style="516" bestFit="1" customWidth="1"/>
    <col min="5380" max="5380" width="20" style="516" customWidth="1"/>
    <col min="5381" max="5381" width="17.85546875" style="516" customWidth="1"/>
    <col min="5382" max="5382" width="20" style="516" customWidth="1"/>
    <col min="5383" max="5383" width="21.5703125" style="516" customWidth="1"/>
    <col min="5384" max="5386" width="16.140625" style="516" customWidth="1"/>
    <col min="5387" max="5387" width="18.5703125" style="516" customWidth="1"/>
    <col min="5388" max="5388" width="16.140625" style="516" customWidth="1"/>
    <col min="5389" max="5389" width="17.7109375" style="516" customWidth="1"/>
    <col min="5390" max="5390" width="20" style="516" customWidth="1"/>
    <col min="5391" max="5391" width="16.140625" style="516" customWidth="1"/>
    <col min="5392" max="5394" width="27.140625" style="516" bestFit="1" customWidth="1"/>
    <col min="5395" max="5395" width="17.7109375" style="516" bestFit="1" customWidth="1"/>
    <col min="5396" max="5396" width="14" style="516" bestFit="1" customWidth="1"/>
    <col min="5397" max="5397" width="17.42578125" style="516" bestFit="1" customWidth="1"/>
    <col min="5398" max="5398" width="14.28515625" style="516" bestFit="1" customWidth="1"/>
    <col min="5399" max="5399" width="17.42578125" style="516" bestFit="1" customWidth="1"/>
    <col min="5400" max="5400" width="14.28515625" style="516" bestFit="1" customWidth="1"/>
    <col min="5401" max="5401" width="17.42578125" style="516" bestFit="1" customWidth="1"/>
    <col min="5402" max="5402" width="14.28515625" style="516" bestFit="1" customWidth="1"/>
    <col min="5403" max="5403" width="17.7109375" style="516" bestFit="1" customWidth="1"/>
    <col min="5404" max="5404" width="14.5703125" style="516" bestFit="1" customWidth="1"/>
    <col min="5405" max="5405" width="17.42578125" style="516" bestFit="1" customWidth="1"/>
    <col min="5406" max="5406" width="14.28515625" style="516" bestFit="1" customWidth="1"/>
    <col min="5407" max="5407" width="17.42578125" style="516" bestFit="1" customWidth="1"/>
    <col min="5408" max="5408" width="14.28515625" style="516" bestFit="1" customWidth="1"/>
    <col min="5409" max="5409" width="15.42578125" style="516" bestFit="1" customWidth="1"/>
    <col min="5410" max="5410" width="12.42578125" style="516" bestFit="1" customWidth="1"/>
    <col min="5411" max="5411" width="15.140625" style="516" bestFit="1" customWidth="1"/>
    <col min="5412" max="5412" width="12.140625" style="516" bestFit="1" customWidth="1"/>
    <col min="5413" max="5413" width="14.42578125" style="516" bestFit="1" customWidth="1"/>
    <col min="5414" max="5632" width="11.42578125" style="516"/>
    <col min="5633" max="5633" width="2.28515625" style="516" customWidth="1"/>
    <col min="5634" max="5634" width="28.140625" style="516" customWidth="1"/>
    <col min="5635" max="5635" width="26.28515625" style="516" bestFit="1" customWidth="1"/>
    <col min="5636" max="5636" width="20" style="516" customWidth="1"/>
    <col min="5637" max="5637" width="17.85546875" style="516" customWidth="1"/>
    <col min="5638" max="5638" width="20" style="516" customWidth="1"/>
    <col min="5639" max="5639" width="21.5703125" style="516" customWidth="1"/>
    <col min="5640" max="5642" width="16.140625" style="516" customWidth="1"/>
    <col min="5643" max="5643" width="18.5703125" style="516" customWidth="1"/>
    <col min="5644" max="5644" width="16.140625" style="516" customWidth="1"/>
    <col min="5645" max="5645" width="17.7109375" style="516" customWidth="1"/>
    <col min="5646" max="5646" width="20" style="516" customWidth="1"/>
    <col min="5647" max="5647" width="16.140625" style="516" customWidth="1"/>
    <col min="5648" max="5650" width="27.140625" style="516" bestFit="1" customWidth="1"/>
    <col min="5651" max="5651" width="17.7109375" style="516" bestFit="1" customWidth="1"/>
    <col min="5652" max="5652" width="14" style="516" bestFit="1" customWidth="1"/>
    <col min="5653" max="5653" width="17.42578125" style="516" bestFit="1" customWidth="1"/>
    <col min="5654" max="5654" width="14.28515625" style="516" bestFit="1" customWidth="1"/>
    <col min="5655" max="5655" width="17.42578125" style="516" bestFit="1" customWidth="1"/>
    <col min="5656" max="5656" width="14.28515625" style="516" bestFit="1" customWidth="1"/>
    <col min="5657" max="5657" width="17.42578125" style="516" bestFit="1" customWidth="1"/>
    <col min="5658" max="5658" width="14.28515625" style="516" bestFit="1" customWidth="1"/>
    <col min="5659" max="5659" width="17.7109375" style="516" bestFit="1" customWidth="1"/>
    <col min="5660" max="5660" width="14.5703125" style="516" bestFit="1" customWidth="1"/>
    <col min="5661" max="5661" width="17.42578125" style="516" bestFit="1" customWidth="1"/>
    <col min="5662" max="5662" width="14.28515625" style="516" bestFit="1" customWidth="1"/>
    <col min="5663" max="5663" width="17.42578125" style="516" bestFit="1" customWidth="1"/>
    <col min="5664" max="5664" width="14.28515625" style="516" bestFit="1" customWidth="1"/>
    <col min="5665" max="5665" width="15.42578125" style="516" bestFit="1" customWidth="1"/>
    <col min="5666" max="5666" width="12.42578125" style="516" bestFit="1" customWidth="1"/>
    <col min="5667" max="5667" width="15.140625" style="516" bestFit="1" customWidth="1"/>
    <col min="5668" max="5668" width="12.140625" style="516" bestFit="1" customWidth="1"/>
    <col min="5669" max="5669" width="14.42578125" style="516" bestFit="1" customWidth="1"/>
    <col min="5670" max="5888" width="11.42578125" style="516"/>
    <col min="5889" max="5889" width="2.28515625" style="516" customWidth="1"/>
    <col min="5890" max="5890" width="28.140625" style="516" customWidth="1"/>
    <col min="5891" max="5891" width="26.28515625" style="516" bestFit="1" customWidth="1"/>
    <col min="5892" max="5892" width="20" style="516" customWidth="1"/>
    <col min="5893" max="5893" width="17.85546875" style="516" customWidth="1"/>
    <col min="5894" max="5894" width="20" style="516" customWidth="1"/>
    <col min="5895" max="5895" width="21.5703125" style="516" customWidth="1"/>
    <col min="5896" max="5898" width="16.140625" style="516" customWidth="1"/>
    <col min="5899" max="5899" width="18.5703125" style="516" customWidth="1"/>
    <col min="5900" max="5900" width="16.140625" style="516" customWidth="1"/>
    <col min="5901" max="5901" width="17.7109375" style="516" customWidth="1"/>
    <col min="5902" max="5902" width="20" style="516" customWidth="1"/>
    <col min="5903" max="5903" width="16.140625" style="516" customWidth="1"/>
    <col min="5904" max="5906" width="27.140625" style="516" bestFit="1" customWidth="1"/>
    <col min="5907" max="5907" width="17.7109375" style="516" bestFit="1" customWidth="1"/>
    <col min="5908" max="5908" width="14" style="516" bestFit="1" customWidth="1"/>
    <col min="5909" max="5909" width="17.42578125" style="516" bestFit="1" customWidth="1"/>
    <col min="5910" max="5910" width="14.28515625" style="516" bestFit="1" customWidth="1"/>
    <col min="5911" max="5911" width="17.42578125" style="516" bestFit="1" customWidth="1"/>
    <col min="5912" max="5912" width="14.28515625" style="516" bestFit="1" customWidth="1"/>
    <col min="5913" max="5913" width="17.42578125" style="516" bestFit="1" customWidth="1"/>
    <col min="5914" max="5914" width="14.28515625" style="516" bestFit="1" customWidth="1"/>
    <col min="5915" max="5915" width="17.7109375" style="516" bestFit="1" customWidth="1"/>
    <col min="5916" max="5916" width="14.5703125" style="516" bestFit="1" customWidth="1"/>
    <col min="5917" max="5917" width="17.42578125" style="516" bestFit="1" customWidth="1"/>
    <col min="5918" max="5918" width="14.28515625" style="516" bestFit="1" customWidth="1"/>
    <col min="5919" max="5919" width="17.42578125" style="516" bestFit="1" customWidth="1"/>
    <col min="5920" max="5920" width="14.28515625" style="516" bestFit="1" customWidth="1"/>
    <col min="5921" max="5921" width="15.42578125" style="516" bestFit="1" customWidth="1"/>
    <col min="5922" max="5922" width="12.42578125" style="516" bestFit="1" customWidth="1"/>
    <col min="5923" max="5923" width="15.140625" style="516" bestFit="1" customWidth="1"/>
    <col min="5924" max="5924" width="12.140625" style="516" bestFit="1" customWidth="1"/>
    <col min="5925" max="5925" width="14.42578125" style="516" bestFit="1" customWidth="1"/>
    <col min="5926" max="6144" width="11.42578125" style="516"/>
    <col min="6145" max="6145" width="2.28515625" style="516" customWidth="1"/>
    <col min="6146" max="6146" width="28.140625" style="516" customWidth="1"/>
    <col min="6147" max="6147" width="26.28515625" style="516" bestFit="1" customWidth="1"/>
    <col min="6148" max="6148" width="20" style="516" customWidth="1"/>
    <col min="6149" max="6149" width="17.85546875" style="516" customWidth="1"/>
    <col min="6150" max="6150" width="20" style="516" customWidth="1"/>
    <col min="6151" max="6151" width="21.5703125" style="516" customWidth="1"/>
    <col min="6152" max="6154" width="16.140625" style="516" customWidth="1"/>
    <col min="6155" max="6155" width="18.5703125" style="516" customWidth="1"/>
    <col min="6156" max="6156" width="16.140625" style="516" customWidth="1"/>
    <col min="6157" max="6157" width="17.7109375" style="516" customWidth="1"/>
    <col min="6158" max="6158" width="20" style="516" customWidth="1"/>
    <col min="6159" max="6159" width="16.140625" style="516" customWidth="1"/>
    <col min="6160" max="6162" width="27.140625" style="516" bestFit="1" customWidth="1"/>
    <col min="6163" max="6163" width="17.7109375" style="516" bestFit="1" customWidth="1"/>
    <col min="6164" max="6164" width="14" style="516" bestFit="1" customWidth="1"/>
    <col min="6165" max="6165" width="17.42578125" style="516" bestFit="1" customWidth="1"/>
    <col min="6166" max="6166" width="14.28515625" style="516" bestFit="1" customWidth="1"/>
    <col min="6167" max="6167" width="17.42578125" style="516" bestFit="1" customWidth="1"/>
    <col min="6168" max="6168" width="14.28515625" style="516" bestFit="1" customWidth="1"/>
    <col min="6169" max="6169" width="17.42578125" style="516" bestFit="1" customWidth="1"/>
    <col min="6170" max="6170" width="14.28515625" style="516" bestFit="1" customWidth="1"/>
    <col min="6171" max="6171" width="17.7109375" style="516" bestFit="1" customWidth="1"/>
    <col min="6172" max="6172" width="14.5703125" style="516" bestFit="1" customWidth="1"/>
    <col min="6173" max="6173" width="17.42578125" style="516" bestFit="1" customWidth="1"/>
    <col min="6174" max="6174" width="14.28515625" style="516" bestFit="1" customWidth="1"/>
    <col min="6175" max="6175" width="17.42578125" style="516" bestFit="1" customWidth="1"/>
    <col min="6176" max="6176" width="14.28515625" style="516" bestFit="1" customWidth="1"/>
    <col min="6177" max="6177" width="15.42578125" style="516" bestFit="1" customWidth="1"/>
    <col min="6178" max="6178" width="12.42578125" style="516" bestFit="1" customWidth="1"/>
    <col min="6179" max="6179" width="15.140625" style="516" bestFit="1" customWidth="1"/>
    <col min="6180" max="6180" width="12.140625" style="516" bestFit="1" customWidth="1"/>
    <col min="6181" max="6181" width="14.42578125" style="516" bestFit="1" customWidth="1"/>
    <col min="6182" max="6400" width="11.42578125" style="516"/>
    <col min="6401" max="6401" width="2.28515625" style="516" customWidth="1"/>
    <col min="6402" max="6402" width="28.140625" style="516" customWidth="1"/>
    <col min="6403" max="6403" width="26.28515625" style="516" bestFit="1" customWidth="1"/>
    <col min="6404" max="6404" width="20" style="516" customWidth="1"/>
    <col min="6405" max="6405" width="17.85546875" style="516" customWidth="1"/>
    <col min="6406" max="6406" width="20" style="516" customWidth="1"/>
    <col min="6407" max="6407" width="21.5703125" style="516" customWidth="1"/>
    <col min="6408" max="6410" width="16.140625" style="516" customWidth="1"/>
    <col min="6411" max="6411" width="18.5703125" style="516" customWidth="1"/>
    <col min="6412" max="6412" width="16.140625" style="516" customWidth="1"/>
    <col min="6413" max="6413" width="17.7109375" style="516" customWidth="1"/>
    <col min="6414" max="6414" width="20" style="516" customWidth="1"/>
    <col min="6415" max="6415" width="16.140625" style="516" customWidth="1"/>
    <col min="6416" max="6418" width="27.140625" style="516" bestFit="1" customWidth="1"/>
    <col min="6419" max="6419" width="17.7109375" style="516" bestFit="1" customWidth="1"/>
    <col min="6420" max="6420" width="14" style="516" bestFit="1" customWidth="1"/>
    <col min="6421" max="6421" width="17.42578125" style="516" bestFit="1" customWidth="1"/>
    <col min="6422" max="6422" width="14.28515625" style="516" bestFit="1" customWidth="1"/>
    <col min="6423" max="6423" width="17.42578125" style="516" bestFit="1" customWidth="1"/>
    <col min="6424" max="6424" width="14.28515625" style="516" bestFit="1" customWidth="1"/>
    <col min="6425" max="6425" width="17.42578125" style="516" bestFit="1" customWidth="1"/>
    <col min="6426" max="6426" width="14.28515625" style="516" bestFit="1" customWidth="1"/>
    <col min="6427" max="6427" width="17.7109375" style="516" bestFit="1" customWidth="1"/>
    <col min="6428" max="6428" width="14.5703125" style="516" bestFit="1" customWidth="1"/>
    <col min="6429" max="6429" width="17.42578125" style="516" bestFit="1" customWidth="1"/>
    <col min="6430" max="6430" width="14.28515625" style="516" bestFit="1" customWidth="1"/>
    <col min="6431" max="6431" width="17.42578125" style="516" bestFit="1" customWidth="1"/>
    <col min="6432" max="6432" width="14.28515625" style="516" bestFit="1" customWidth="1"/>
    <col min="6433" max="6433" width="15.42578125" style="516" bestFit="1" customWidth="1"/>
    <col min="6434" max="6434" width="12.42578125" style="516" bestFit="1" customWidth="1"/>
    <col min="6435" max="6435" width="15.140625" style="516" bestFit="1" customWidth="1"/>
    <col min="6436" max="6436" width="12.140625" style="516" bestFit="1" customWidth="1"/>
    <col min="6437" max="6437" width="14.42578125" style="516" bestFit="1" customWidth="1"/>
    <col min="6438" max="6656" width="11.42578125" style="516"/>
    <col min="6657" max="6657" width="2.28515625" style="516" customWidth="1"/>
    <col min="6658" max="6658" width="28.140625" style="516" customWidth="1"/>
    <col min="6659" max="6659" width="26.28515625" style="516" bestFit="1" customWidth="1"/>
    <col min="6660" max="6660" width="20" style="516" customWidth="1"/>
    <col min="6661" max="6661" width="17.85546875" style="516" customWidth="1"/>
    <col min="6662" max="6662" width="20" style="516" customWidth="1"/>
    <col min="6663" max="6663" width="21.5703125" style="516" customWidth="1"/>
    <col min="6664" max="6666" width="16.140625" style="516" customWidth="1"/>
    <col min="6667" max="6667" width="18.5703125" style="516" customWidth="1"/>
    <col min="6668" max="6668" width="16.140625" style="516" customWidth="1"/>
    <col min="6669" max="6669" width="17.7109375" style="516" customWidth="1"/>
    <col min="6670" max="6670" width="20" style="516" customWidth="1"/>
    <col min="6671" max="6671" width="16.140625" style="516" customWidth="1"/>
    <col min="6672" max="6674" width="27.140625" style="516" bestFit="1" customWidth="1"/>
    <col min="6675" max="6675" width="17.7109375" style="516" bestFit="1" customWidth="1"/>
    <col min="6676" max="6676" width="14" style="516" bestFit="1" customWidth="1"/>
    <col min="6677" max="6677" width="17.42578125" style="516" bestFit="1" customWidth="1"/>
    <col min="6678" max="6678" width="14.28515625" style="516" bestFit="1" customWidth="1"/>
    <col min="6679" max="6679" width="17.42578125" style="516" bestFit="1" customWidth="1"/>
    <col min="6680" max="6680" width="14.28515625" style="516" bestFit="1" customWidth="1"/>
    <col min="6681" max="6681" width="17.42578125" style="516" bestFit="1" customWidth="1"/>
    <col min="6682" max="6682" width="14.28515625" style="516" bestFit="1" customWidth="1"/>
    <col min="6683" max="6683" width="17.7109375" style="516" bestFit="1" customWidth="1"/>
    <col min="6684" max="6684" width="14.5703125" style="516" bestFit="1" customWidth="1"/>
    <col min="6685" max="6685" width="17.42578125" style="516" bestFit="1" customWidth="1"/>
    <col min="6686" max="6686" width="14.28515625" style="516" bestFit="1" customWidth="1"/>
    <col min="6687" max="6687" width="17.42578125" style="516" bestFit="1" customWidth="1"/>
    <col min="6688" max="6688" width="14.28515625" style="516" bestFit="1" customWidth="1"/>
    <col min="6689" max="6689" width="15.42578125" style="516" bestFit="1" customWidth="1"/>
    <col min="6690" max="6690" width="12.42578125" style="516" bestFit="1" customWidth="1"/>
    <col min="6691" max="6691" width="15.140625" style="516" bestFit="1" customWidth="1"/>
    <col min="6692" max="6692" width="12.140625" style="516" bestFit="1" customWidth="1"/>
    <col min="6693" max="6693" width="14.42578125" style="516" bestFit="1" customWidth="1"/>
    <col min="6694" max="6912" width="11.42578125" style="516"/>
    <col min="6913" max="6913" width="2.28515625" style="516" customWidth="1"/>
    <col min="6914" max="6914" width="28.140625" style="516" customWidth="1"/>
    <col min="6915" max="6915" width="26.28515625" style="516" bestFit="1" customWidth="1"/>
    <col min="6916" max="6916" width="20" style="516" customWidth="1"/>
    <col min="6917" max="6917" width="17.85546875" style="516" customWidth="1"/>
    <col min="6918" max="6918" width="20" style="516" customWidth="1"/>
    <col min="6919" max="6919" width="21.5703125" style="516" customWidth="1"/>
    <col min="6920" max="6922" width="16.140625" style="516" customWidth="1"/>
    <col min="6923" max="6923" width="18.5703125" style="516" customWidth="1"/>
    <col min="6924" max="6924" width="16.140625" style="516" customWidth="1"/>
    <col min="6925" max="6925" width="17.7109375" style="516" customWidth="1"/>
    <col min="6926" max="6926" width="20" style="516" customWidth="1"/>
    <col min="6927" max="6927" width="16.140625" style="516" customWidth="1"/>
    <col min="6928" max="6930" width="27.140625" style="516" bestFit="1" customWidth="1"/>
    <col min="6931" max="6931" width="17.7109375" style="516" bestFit="1" customWidth="1"/>
    <col min="6932" max="6932" width="14" style="516" bestFit="1" customWidth="1"/>
    <col min="6933" max="6933" width="17.42578125" style="516" bestFit="1" customWidth="1"/>
    <col min="6934" max="6934" width="14.28515625" style="516" bestFit="1" customWidth="1"/>
    <col min="6935" max="6935" width="17.42578125" style="516" bestFit="1" customWidth="1"/>
    <col min="6936" max="6936" width="14.28515625" style="516" bestFit="1" customWidth="1"/>
    <col min="6937" max="6937" width="17.42578125" style="516" bestFit="1" customWidth="1"/>
    <col min="6938" max="6938" width="14.28515625" style="516" bestFit="1" customWidth="1"/>
    <col min="6939" max="6939" width="17.7109375" style="516" bestFit="1" customWidth="1"/>
    <col min="6940" max="6940" width="14.5703125" style="516" bestFit="1" customWidth="1"/>
    <col min="6941" max="6941" width="17.42578125" style="516" bestFit="1" customWidth="1"/>
    <col min="6942" max="6942" width="14.28515625" style="516" bestFit="1" customWidth="1"/>
    <col min="6943" max="6943" width="17.42578125" style="516" bestFit="1" customWidth="1"/>
    <col min="6944" max="6944" width="14.28515625" style="516" bestFit="1" customWidth="1"/>
    <col min="6945" max="6945" width="15.42578125" style="516" bestFit="1" customWidth="1"/>
    <col min="6946" max="6946" width="12.42578125" style="516" bestFit="1" customWidth="1"/>
    <col min="6947" max="6947" width="15.140625" style="516" bestFit="1" customWidth="1"/>
    <col min="6948" max="6948" width="12.140625" style="516" bestFit="1" customWidth="1"/>
    <col min="6949" max="6949" width="14.42578125" style="516" bestFit="1" customWidth="1"/>
    <col min="6950" max="7168" width="11.42578125" style="516"/>
    <col min="7169" max="7169" width="2.28515625" style="516" customWidth="1"/>
    <col min="7170" max="7170" width="28.140625" style="516" customWidth="1"/>
    <col min="7171" max="7171" width="26.28515625" style="516" bestFit="1" customWidth="1"/>
    <col min="7172" max="7172" width="20" style="516" customWidth="1"/>
    <col min="7173" max="7173" width="17.85546875" style="516" customWidth="1"/>
    <col min="7174" max="7174" width="20" style="516" customWidth="1"/>
    <col min="7175" max="7175" width="21.5703125" style="516" customWidth="1"/>
    <col min="7176" max="7178" width="16.140625" style="516" customWidth="1"/>
    <col min="7179" max="7179" width="18.5703125" style="516" customWidth="1"/>
    <col min="7180" max="7180" width="16.140625" style="516" customWidth="1"/>
    <col min="7181" max="7181" width="17.7109375" style="516" customWidth="1"/>
    <col min="7182" max="7182" width="20" style="516" customWidth="1"/>
    <col min="7183" max="7183" width="16.140625" style="516" customWidth="1"/>
    <col min="7184" max="7186" width="27.140625" style="516" bestFit="1" customWidth="1"/>
    <col min="7187" max="7187" width="17.7109375" style="516" bestFit="1" customWidth="1"/>
    <col min="7188" max="7188" width="14" style="516" bestFit="1" customWidth="1"/>
    <col min="7189" max="7189" width="17.42578125" style="516" bestFit="1" customWidth="1"/>
    <col min="7190" max="7190" width="14.28515625" style="516" bestFit="1" customWidth="1"/>
    <col min="7191" max="7191" width="17.42578125" style="516" bestFit="1" customWidth="1"/>
    <col min="7192" max="7192" width="14.28515625" style="516" bestFit="1" customWidth="1"/>
    <col min="7193" max="7193" width="17.42578125" style="516" bestFit="1" customWidth="1"/>
    <col min="7194" max="7194" width="14.28515625" style="516" bestFit="1" customWidth="1"/>
    <col min="7195" max="7195" width="17.7109375" style="516" bestFit="1" customWidth="1"/>
    <col min="7196" max="7196" width="14.5703125" style="516" bestFit="1" customWidth="1"/>
    <col min="7197" max="7197" width="17.42578125" style="516" bestFit="1" customWidth="1"/>
    <col min="7198" max="7198" width="14.28515625" style="516" bestFit="1" customWidth="1"/>
    <col min="7199" max="7199" width="17.42578125" style="516" bestFit="1" customWidth="1"/>
    <col min="7200" max="7200" width="14.28515625" style="516" bestFit="1" customWidth="1"/>
    <col min="7201" max="7201" width="15.42578125" style="516" bestFit="1" customWidth="1"/>
    <col min="7202" max="7202" width="12.42578125" style="516" bestFit="1" customWidth="1"/>
    <col min="7203" max="7203" width="15.140625" style="516" bestFit="1" customWidth="1"/>
    <col min="7204" max="7204" width="12.140625" style="516" bestFit="1" customWidth="1"/>
    <col min="7205" max="7205" width="14.42578125" style="516" bestFit="1" customWidth="1"/>
    <col min="7206" max="7424" width="11.42578125" style="516"/>
    <col min="7425" max="7425" width="2.28515625" style="516" customWidth="1"/>
    <col min="7426" max="7426" width="28.140625" style="516" customWidth="1"/>
    <col min="7427" max="7427" width="26.28515625" style="516" bestFit="1" customWidth="1"/>
    <col min="7428" max="7428" width="20" style="516" customWidth="1"/>
    <col min="7429" max="7429" width="17.85546875" style="516" customWidth="1"/>
    <col min="7430" max="7430" width="20" style="516" customWidth="1"/>
    <col min="7431" max="7431" width="21.5703125" style="516" customWidth="1"/>
    <col min="7432" max="7434" width="16.140625" style="516" customWidth="1"/>
    <col min="7435" max="7435" width="18.5703125" style="516" customWidth="1"/>
    <col min="7436" max="7436" width="16.140625" style="516" customWidth="1"/>
    <col min="7437" max="7437" width="17.7109375" style="516" customWidth="1"/>
    <col min="7438" max="7438" width="20" style="516" customWidth="1"/>
    <col min="7439" max="7439" width="16.140625" style="516" customWidth="1"/>
    <col min="7440" max="7442" width="27.140625" style="516" bestFit="1" customWidth="1"/>
    <col min="7443" max="7443" width="17.7109375" style="516" bestFit="1" customWidth="1"/>
    <col min="7444" max="7444" width="14" style="516" bestFit="1" customWidth="1"/>
    <col min="7445" max="7445" width="17.42578125" style="516" bestFit="1" customWidth="1"/>
    <col min="7446" max="7446" width="14.28515625" style="516" bestFit="1" customWidth="1"/>
    <col min="7447" max="7447" width="17.42578125" style="516" bestFit="1" customWidth="1"/>
    <col min="7448" max="7448" width="14.28515625" style="516" bestFit="1" customWidth="1"/>
    <col min="7449" max="7449" width="17.42578125" style="516" bestFit="1" customWidth="1"/>
    <col min="7450" max="7450" width="14.28515625" style="516" bestFit="1" customWidth="1"/>
    <col min="7451" max="7451" width="17.7109375" style="516" bestFit="1" customWidth="1"/>
    <col min="7452" max="7452" width="14.5703125" style="516" bestFit="1" customWidth="1"/>
    <col min="7453" max="7453" width="17.42578125" style="516" bestFit="1" customWidth="1"/>
    <col min="7454" max="7454" width="14.28515625" style="516" bestFit="1" customWidth="1"/>
    <col min="7455" max="7455" width="17.42578125" style="516" bestFit="1" customWidth="1"/>
    <col min="7456" max="7456" width="14.28515625" style="516" bestFit="1" customWidth="1"/>
    <col min="7457" max="7457" width="15.42578125" style="516" bestFit="1" customWidth="1"/>
    <col min="7458" max="7458" width="12.42578125" style="516" bestFit="1" customWidth="1"/>
    <col min="7459" max="7459" width="15.140625" style="516" bestFit="1" customWidth="1"/>
    <col min="7460" max="7460" width="12.140625" style="516" bestFit="1" customWidth="1"/>
    <col min="7461" max="7461" width="14.42578125" style="516" bestFit="1" customWidth="1"/>
    <col min="7462" max="7680" width="11.42578125" style="516"/>
    <col min="7681" max="7681" width="2.28515625" style="516" customWidth="1"/>
    <col min="7682" max="7682" width="28.140625" style="516" customWidth="1"/>
    <col min="7683" max="7683" width="26.28515625" style="516" bestFit="1" customWidth="1"/>
    <col min="7684" max="7684" width="20" style="516" customWidth="1"/>
    <col min="7685" max="7685" width="17.85546875" style="516" customWidth="1"/>
    <col min="7686" max="7686" width="20" style="516" customWidth="1"/>
    <col min="7687" max="7687" width="21.5703125" style="516" customWidth="1"/>
    <col min="7688" max="7690" width="16.140625" style="516" customWidth="1"/>
    <col min="7691" max="7691" width="18.5703125" style="516" customWidth="1"/>
    <col min="7692" max="7692" width="16.140625" style="516" customWidth="1"/>
    <col min="7693" max="7693" width="17.7109375" style="516" customWidth="1"/>
    <col min="7694" max="7694" width="20" style="516" customWidth="1"/>
    <col min="7695" max="7695" width="16.140625" style="516" customWidth="1"/>
    <col min="7696" max="7698" width="27.140625" style="516" bestFit="1" customWidth="1"/>
    <col min="7699" max="7699" width="17.7109375" style="516" bestFit="1" customWidth="1"/>
    <col min="7700" max="7700" width="14" style="516" bestFit="1" customWidth="1"/>
    <col min="7701" max="7701" width="17.42578125" style="516" bestFit="1" customWidth="1"/>
    <col min="7702" max="7702" width="14.28515625" style="516" bestFit="1" customWidth="1"/>
    <col min="7703" max="7703" width="17.42578125" style="516" bestFit="1" customWidth="1"/>
    <col min="7704" max="7704" width="14.28515625" style="516" bestFit="1" customWidth="1"/>
    <col min="7705" max="7705" width="17.42578125" style="516" bestFit="1" customWidth="1"/>
    <col min="7706" max="7706" width="14.28515625" style="516" bestFit="1" customWidth="1"/>
    <col min="7707" max="7707" width="17.7109375" style="516" bestFit="1" customWidth="1"/>
    <col min="7708" max="7708" width="14.5703125" style="516" bestFit="1" customWidth="1"/>
    <col min="7709" max="7709" width="17.42578125" style="516" bestFit="1" customWidth="1"/>
    <col min="7710" max="7710" width="14.28515625" style="516" bestFit="1" customWidth="1"/>
    <col min="7711" max="7711" width="17.42578125" style="516" bestFit="1" customWidth="1"/>
    <col min="7712" max="7712" width="14.28515625" style="516" bestFit="1" customWidth="1"/>
    <col min="7713" max="7713" width="15.42578125" style="516" bestFit="1" customWidth="1"/>
    <col min="7714" max="7714" width="12.42578125" style="516" bestFit="1" customWidth="1"/>
    <col min="7715" max="7715" width="15.140625" style="516" bestFit="1" customWidth="1"/>
    <col min="7716" max="7716" width="12.140625" style="516" bestFit="1" customWidth="1"/>
    <col min="7717" max="7717" width="14.42578125" style="516" bestFit="1" customWidth="1"/>
    <col min="7718" max="7936" width="11.42578125" style="516"/>
    <col min="7937" max="7937" width="2.28515625" style="516" customWidth="1"/>
    <col min="7938" max="7938" width="28.140625" style="516" customWidth="1"/>
    <col min="7939" max="7939" width="26.28515625" style="516" bestFit="1" customWidth="1"/>
    <col min="7940" max="7940" width="20" style="516" customWidth="1"/>
    <col min="7941" max="7941" width="17.85546875" style="516" customWidth="1"/>
    <col min="7942" max="7942" width="20" style="516" customWidth="1"/>
    <col min="7943" max="7943" width="21.5703125" style="516" customWidth="1"/>
    <col min="7944" max="7946" width="16.140625" style="516" customWidth="1"/>
    <col min="7947" max="7947" width="18.5703125" style="516" customWidth="1"/>
    <col min="7948" max="7948" width="16.140625" style="516" customWidth="1"/>
    <col min="7949" max="7949" width="17.7109375" style="516" customWidth="1"/>
    <col min="7950" max="7950" width="20" style="516" customWidth="1"/>
    <col min="7951" max="7951" width="16.140625" style="516" customWidth="1"/>
    <col min="7952" max="7954" width="27.140625" style="516" bestFit="1" customWidth="1"/>
    <col min="7955" max="7955" width="17.7109375" style="516" bestFit="1" customWidth="1"/>
    <col min="7956" max="7956" width="14" style="516" bestFit="1" customWidth="1"/>
    <col min="7957" max="7957" width="17.42578125" style="516" bestFit="1" customWidth="1"/>
    <col min="7958" max="7958" width="14.28515625" style="516" bestFit="1" customWidth="1"/>
    <col min="7959" max="7959" width="17.42578125" style="516" bestFit="1" customWidth="1"/>
    <col min="7960" max="7960" width="14.28515625" style="516" bestFit="1" customWidth="1"/>
    <col min="7961" max="7961" width="17.42578125" style="516" bestFit="1" customWidth="1"/>
    <col min="7962" max="7962" width="14.28515625" style="516" bestFit="1" customWidth="1"/>
    <col min="7963" max="7963" width="17.7109375" style="516" bestFit="1" customWidth="1"/>
    <col min="7964" max="7964" width="14.5703125" style="516" bestFit="1" customWidth="1"/>
    <col min="7965" max="7965" width="17.42578125" style="516" bestFit="1" customWidth="1"/>
    <col min="7966" max="7966" width="14.28515625" style="516" bestFit="1" customWidth="1"/>
    <col min="7967" max="7967" width="17.42578125" style="516" bestFit="1" customWidth="1"/>
    <col min="7968" max="7968" width="14.28515625" style="516" bestFit="1" customWidth="1"/>
    <col min="7969" max="7969" width="15.42578125" style="516" bestFit="1" customWidth="1"/>
    <col min="7970" max="7970" width="12.42578125" style="516" bestFit="1" customWidth="1"/>
    <col min="7971" max="7971" width="15.140625" style="516" bestFit="1" customWidth="1"/>
    <col min="7972" max="7972" width="12.140625" style="516" bestFit="1" customWidth="1"/>
    <col min="7973" max="7973" width="14.42578125" style="516" bestFit="1" customWidth="1"/>
    <col min="7974" max="8192" width="11.42578125" style="516"/>
    <col min="8193" max="8193" width="2.28515625" style="516" customWidth="1"/>
    <col min="8194" max="8194" width="28.140625" style="516" customWidth="1"/>
    <col min="8195" max="8195" width="26.28515625" style="516" bestFit="1" customWidth="1"/>
    <col min="8196" max="8196" width="20" style="516" customWidth="1"/>
    <col min="8197" max="8197" width="17.85546875" style="516" customWidth="1"/>
    <col min="8198" max="8198" width="20" style="516" customWidth="1"/>
    <col min="8199" max="8199" width="21.5703125" style="516" customWidth="1"/>
    <col min="8200" max="8202" width="16.140625" style="516" customWidth="1"/>
    <col min="8203" max="8203" width="18.5703125" style="516" customWidth="1"/>
    <col min="8204" max="8204" width="16.140625" style="516" customWidth="1"/>
    <col min="8205" max="8205" width="17.7109375" style="516" customWidth="1"/>
    <col min="8206" max="8206" width="20" style="516" customWidth="1"/>
    <col min="8207" max="8207" width="16.140625" style="516" customWidth="1"/>
    <col min="8208" max="8210" width="27.140625" style="516" bestFit="1" customWidth="1"/>
    <col min="8211" max="8211" width="17.7109375" style="516" bestFit="1" customWidth="1"/>
    <col min="8212" max="8212" width="14" style="516" bestFit="1" customWidth="1"/>
    <col min="8213" max="8213" width="17.42578125" style="516" bestFit="1" customWidth="1"/>
    <col min="8214" max="8214" width="14.28515625" style="516" bestFit="1" customWidth="1"/>
    <col min="8215" max="8215" width="17.42578125" style="516" bestFit="1" customWidth="1"/>
    <col min="8216" max="8216" width="14.28515625" style="516" bestFit="1" customWidth="1"/>
    <col min="8217" max="8217" width="17.42578125" style="516" bestFit="1" customWidth="1"/>
    <col min="8218" max="8218" width="14.28515625" style="516" bestFit="1" customWidth="1"/>
    <col min="8219" max="8219" width="17.7109375" style="516" bestFit="1" customWidth="1"/>
    <col min="8220" max="8220" width="14.5703125" style="516" bestFit="1" customWidth="1"/>
    <col min="8221" max="8221" width="17.42578125" style="516" bestFit="1" customWidth="1"/>
    <col min="8222" max="8222" width="14.28515625" style="516" bestFit="1" customWidth="1"/>
    <col min="8223" max="8223" width="17.42578125" style="516" bestFit="1" customWidth="1"/>
    <col min="8224" max="8224" width="14.28515625" style="516" bestFit="1" customWidth="1"/>
    <col min="8225" max="8225" width="15.42578125" style="516" bestFit="1" customWidth="1"/>
    <col min="8226" max="8226" width="12.42578125" style="516" bestFit="1" customWidth="1"/>
    <col min="8227" max="8227" width="15.140625" style="516" bestFit="1" customWidth="1"/>
    <col min="8228" max="8228" width="12.140625" style="516" bestFit="1" customWidth="1"/>
    <col min="8229" max="8229" width="14.42578125" style="516" bestFit="1" customWidth="1"/>
    <col min="8230" max="8448" width="11.42578125" style="516"/>
    <col min="8449" max="8449" width="2.28515625" style="516" customWidth="1"/>
    <col min="8450" max="8450" width="28.140625" style="516" customWidth="1"/>
    <col min="8451" max="8451" width="26.28515625" style="516" bestFit="1" customWidth="1"/>
    <col min="8452" max="8452" width="20" style="516" customWidth="1"/>
    <col min="8453" max="8453" width="17.85546875" style="516" customWidth="1"/>
    <col min="8454" max="8454" width="20" style="516" customWidth="1"/>
    <col min="8455" max="8455" width="21.5703125" style="516" customWidth="1"/>
    <col min="8456" max="8458" width="16.140625" style="516" customWidth="1"/>
    <col min="8459" max="8459" width="18.5703125" style="516" customWidth="1"/>
    <col min="8460" max="8460" width="16.140625" style="516" customWidth="1"/>
    <col min="8461" max="8461" width="17.7109375" style="516" customWidth="1"/>
    <col min="8462" max="8462" width="20" style="516" customWidth="1"/>
    <col min="8463" max="8463" width="16.140625" style="516" customWidth="1"/>
    <col min="8464" max="8466" width="27.140625" style="516" bestFit="1" customWidth="1"/>
    <col min="8467" max="8467" width="17.7109375" style="516" bestFit="1" customWidth="1"/>
    <col min="8468" max="8468" width="14" style="516" bestFit="1" customWidth="1"/>
    <col min="8469" max="8469" width="17.42578125" style="516" bestFit="1" customWidth="1"/>
    <col min="8470" max="8470" width="14.28515625" style="516" bestFit="1" customWidth="1"/>
    <col min="8471" max="8471" width="17.42578125" style="516" bestFit="1" customWidth="1"/>
    <col min="8472" max="8472" width="14.28515625" style="516" bestFit="1" customWidth="1"/>
    <col min="8473" max="8473" width="17.42578125" style="516" bestFit="1" customWidth="1"/>
    <col min="8474" max="8474" width="14.28515625" style="516" bestFit="1" customWidth="1"/>
    <col min="8475" max="8475" width="17.7109375" style="516" bestFit="1" customWidth="1"/>
    <col min="8476" max="8476" width="14.5703125" style="516" bestFit="1" customWidth="1"/>
    <col min="8477" max="8477" width="17.42578125" style="516" bestFit="1" customWidth="1"/>
    <col min="8478" max="8478" width="14.28515625" style="516" bestFit="1" customWidth="1"/>
    <col min="8479" max="8479" width="17.42578125" style="516" bestFit="1" customWidth="1"/>
    <col min="8480" max="8480" width="14.28515625" style="516" bestFit="1" customWidth="1"/>
    <col min="8481" max="8481" width="15.42578125" style="516" bestFit="1" customWidth="1"/>
    <col min="8482" max="8482" width="12.42578125" style="516" bestFit="1" customWidth="1"/>
    <col min="8483" max="8483" width="15.140625" style="516" bestFit="1" customWidth="1"/>
    <col min="8484" max="8484" width="12.140625" style="516" bestFit="1" customWidth="1"/>
    <col min="8485" max="8485" width="14.42578125" style="516" bestFit="1" customWidth="1"/>
    <col min="8486" max="8704" width="11.42578125" style="516"/>
    <col min="8705" max="8705" width="2.28515625" style="516" customWidth="1"/>
    <col min="8706" max="8706" width="28.140625" style="516" customWidth="1"/>
    <col min="8707" max="8707" width="26.28515625" style="516" bestFit="1" customWidth="1"/>
    <col min="8708" max="8708" width="20" style="516" customWidth="1"/>
    <col min="8709" max="8709" width="17.85546875" style="516" customWidth="1"/>
    <col min="8710" max="8710" width="20" style="516" customWidth="1"/>
    <col min="8711" max="8711" width="21.5703125" style="516" customWidth="1"/>
    <col min="8712" max="8714" width="16.140625" style="516" customWidth="1"/>
    <col min="8715" max="8715" width="18.5703125" style="516" customWidth="1"/>
    <col min="8716" max="8716" width="16.140625" style="516" customWidth="1"/>
    <col min="8717" max="8717" width="17.7109375" style="516" customWidth="1"/>
    <col min="8718" max="8718" width="20" style="516" customWidth="1"/>
    <col min="8719" max="8719" width="16.140625" style="516" customWidth="1"/>
    <col min="8720" max="8722" width="27.140625" style="516" bestFit="1" customWidth="1"/>
    <col min="8723" max="8723" width="17.7109375" style="516" bestFit="1" customWidth="1"/>
    <col min="8724" max="8724" width="14" style="516" bestFit="1" customWidth="1"/>
    <col min="8725" max="8725" width="17.42578125" style="516" bestFit="1" customWidth="1"/>
    <col min="8726" max="8726" width="14.28515625" style="516" bestFit="1" customWidth="1"/>
    <col min="8727" max="8727" width="17.42578125" style="516" bestFit="1" customWidth="1"/>
    <col min="8728" max="8728" width="14.28515625" style="516" bestFit="1" customWidth="1"/>
    <col min="8729" max="8729" width="17.42578125" style="516" bestFit="1" customWidth="1"/>
    <col min="8730" max="8730" width="14.28515625" style="516" bestFit="1" customWidth="1"/>
    <col min="8731" max="8731" width="17.7109375" style="516" bestFit="1" customWidth="1"/>
    <col min="8732" max="8732" width="14.5703125" style="516" bestFit="1" customWidth="1"/>
    <col min="8733" max="8733" width="17.42578125" style="516" bestFit="1" customWidth="1"/>
    <col min="8734" max="8734" width="14.28515625" style="516" bestFit="1" customWidth="1"/>
    <col min="8735" max="8735" width="17.42578125" style="516" bestFit="1" customWidth="1"/>
    <col min="8736" max="8736" width="14.28515625" style="516" bestFit="1" customWidth="1"/>
    <col min="8737" max="8737" width="15.42578125" style="516" bestFit="1" customWidth="1"/>
    <col min="8738" max="8738" width="12.42578125" style="516" bestFit="1" customWidth="1"/>
    <col min="8739" max="8739" width="15.140625" style="516" bestFit="1" customWidth="1"/>
    <col min="8740" max="8740" width="12.140625" style="516" bestFit="1" customWidth="1"/>
    <col min="8741" max="8741" width="14.42578125" style="516" bestFit="1" customWidth="1"/>
    <col min="8742" max="8960" width="11.42578125" style="516"/>
    <col min="8961" max="8961" width="2.28515625" style="516" customWidth="1"/>
    <col min="8962" max="8962" width="28.140625" style="516" customWidth="1"/>
    <col min="8963" max="8963" width="26.28515625" style="516" bestFit="1" customWidth="1"/>
    <col min="8964" max="8964" width="20" style="516" customWidth="1"/>
    <col min="8965" max="8965" width="17.85546875" style="516" customWidth="1"/>
    <col min="8966" max="8966" width="20" style="516" customWidth="1"/>
    <col min="8967" max="8967" width="21.5703125" style="516" customWidth="1"/>
    <col min="8968" max="8970" width="16.140625" style="516" customWidth="1"/>
    <col min="8971" max="8971" width="18.5703125" style="516" customWidth="1"/>
    <col min="8972" max="8972" width="16.140625" style="516" customWidth="1"/>
    <col min="8973" max="8973" width="17.7109375" style="516" customWidth="1"/>
    <col min="8974" max="8974" width="20" style="516" customWidth="1"/>
    <col min="8975" max="8975" width="16.140625" style="516" customWidth="1"/>
    <col min="8976" max="8978" width="27.140625" style="516" bestFit="1" customWidth="1"/>
    <col min="8979" max="8979" width="17.7109375" style="516" bestFit="1" customWidth="1"/>
    <col min="8980" max="8980" width="14" style="516" bestFit="1" customWidth="1"/>
    <col min="8981" max="8981" width="17.42578125" style="516" bestFit="1" customWidth="1"/>
    <col min="8982" max="8982" width="14.28515625" style="516" bestFit="1" customWidth="1"/>
    <col min="8983" max="8983" width="17.42578125" style="516" bestFit="1" customWidth="1"/>
    <col min="8984" max="8984" width="14.28515625" style="516" bestFit="1" customWidth="1"/>
    <col min="8985" max="8985" width="17.42578125" style="516" bestFit="1" customWidth="1"/>
    <col min="8986" max="8986" width="14.28515625" style="516" bestFit="1" customWidth="1"/>
    <col min="8987" max="8987" width="17.7109375" style="516" bestFit="1" customWidth="1"/>
    <col min="8988" max="8988" width="14.5703125" style="516" bestFit="1" customWidth="1"/>
    <col min="8989" max="8989" width="17.42578125" style="516" bestFit="1" customWidth="1"/>
    <col min="8990" max="8990" width="14.28515625" style="516" bestFit="1" customWidth="1"/>
    <col min="8991" max="8991" width="17.42578125" style="516" bestFit="1" customWidth="1"/>
    <col min="8992" max="8992" width="14.28515625" style="516" bestFit="1" customWidth="1"/>
    <col min="8993" max="8993" width="15.42578125" style="516" bestFit="1" customWidth="1"/>
    <col min="8994" max="8994" width="12.42578125" style="516" bestFit="1" customWidth="1"/>
    <col min="8995" max="8995" width="15.140625" style="516" bestFit="1" customWidth="1"/>
    <col min="8996" max="8996" width="12.140625" style="516" bestFit="1" customWidth="1"/>
    <col min="8997" max="8997" width="14.42578125" style="516" bestFit="1" customWidth="1"/>
    <col min="8998" max="9216" width="11.42578125" style="516"/>
    <col min="9217" max="9217" width="2.28515625" style="516" customWidth="1"/>
    <col min="9218" max="9218" width="28.140625" style="516" customWidth="1"/>
    <col min="9219" max="9219" width="26.28515625" style="516" bestFit="1" customWidth="1"/>
    <col min="9220" max="9220" width="20" style="516" customWidth="1"/>
    <col min="9221" max="9221" width="17.85546875" style="516" customWidth="1"/>
    <col min="9222" max="9222" width="20" style="516" customWidth="1"/>
    <col min="9223" max="9223" width="21.5703125" style="516" customWidth="1"/>
    <col min="9224" max="9226" width="16.140625" style="516" customWidth="1"/>
    <col min="9227" max="9227" width="18.5703125" style="516" customWidth="1"/>
    <col min="9228" max="9228" width="16.140625" style="516" customWidth="1"/>
    <col min="9229" max="9229" width="17.7109375" style="516" customWidth="1"/>
    <col min="9230" max="9230" width="20" style="516" customWidth="1"/>
    <col min="9231" max="9231" width="16.140625" style="516" customWidth="1"/>
    <col min="9232" max="9234" width="27.140625" style="516" bestFit="1" customWidth="1"/>
    <col min="9235" max="9235" width="17.7109375" style="516" bestFit="1" customWidth="1"/>
    <col min="9236" max="9236" width="14" style="516" bestFit="1" customWidth="1"/>
    <col min="9237" max="9237" width="17.42578125" style="516" bestFit="1" customWidth="1"/>
    <col min="9238" max="9238" width="14.28515625" style="516" bestFit="1" customWidth="1"/>
    <col min="9239" max="9239" width="17.42578125" style="516" bestFit="1" customWidth="1"/>
    <col min="9240" max="9240" width="14.28515625" style="516" bestFit="1" customWidth="1"/>
    <col min="9241" max="9241" width="17.42578125" style="516" bestFit="1" customWidth="1"/>
    <col min="9242" max="9242" width="14.28515625" style="516" bestFit="1" customWidth="1"/>
    <col min="9243" max="9243" width="17.7109375" style="516" bestFit="1" customWidth="1"/>
    <col min="9244" max="9244" width="14.5703125" style="516" bestFit="1" customWidth="1"/>
    <col min="9245" max="9245" width="17.42578125" style="516" bestFit="1" customWidth="1"/>
    <col min="9246" max="9246" width="14.28515625" style="516" bestFit="1" customWidth="1"/>
    <col min="9247" max="9247" width="17.42578125" style="516" bestFit="1" customWidth="1"/>
    <col min="9248" max="9248" width="14.28515625" style="516" bestFit="1" customWidth="1"/>
    <col min="9249" max="9249" width="15.42578125" style="516" bestFit="1" customWidth="1"/>
    <col min="9250" max="9250" width="12.42578125" style="516" bestFit="1" customWidth="1"/>
    <col min="9251" max="9251" width="15.140625" style="516" bestFit="1" customWidth="1"/>
    <col min="9252" max="9252" width="12.140625" style="516" bestFit="1" customWidth="1"/>
    <col min="9253" max="9253" width="14.42578125" style="516" bestFit="1" customWidth="1"/>
    <col min="9254" max="9472" width="11.42578125" style="516"/>
    <col min="9473" max="9473" width="2.28515625" style="516" customWidth="1"/>
    <col min="9474" max="9474" width="28.140625" style="516" customWidth="1"/>
    <col min="9475" max="9475" width="26.28515625" style="516" bestFit="1" customWidth="1"/>
    <col min="9476" max="9476" width="20" style="516" customWidth="1"/>
    <col min="9477" max="9477" width="17.85546875" style="516" customWidth="1"/>
    <col min="9478" max="9478" width="20" style="516" customWidth="1"/>
    <col min="9479" max="9479" width="21.5703125" style="516" customWidth="1"/>
    <col min="9480" max="9482" width="16.140625" style="516" customWidth="1"/>
    <col min="9483" max="9483" width="18.5703125" style="516" customWidth="1"/>
    <col min="9484" max="9484" width="16.140625" style="516" customWidth="1"/>
    <col min="9485" max="9485" width="17.7109375" style="516" customWidth="1"/>
    <col min="9486" max="9486" width="20" style="516" customWidth="1"/>
    <col min="9487" max="9487" width="16.140625" style="516" customWidth="1"/>
    <col min="9488" max="9490" width="27.140625" style="516" bestFit="1" customWidth="1"/>
    <col min="9491" max="9491" width="17.7109375" style="516" bestFit="1" customWidth="1"/>
    <col min="9492" max="9492" width="14" style="516" bestFit="1" customWidth="1"/>
    <col min="9493" max="9493" width="17.42578125" style="516" bestFit="1" customWidth="1"/>
    <col min="9494" max="9494" width="14.28515625" style="516" bestFit="1" customWidth="1"/>
    <col min="9495" max="9495" width="17.42578125" style="516" bestFit="1" customWidth="1"/>
    <col min="9496" max="9496" width="14.28515625" style="516" bestFit="1" customWidth="1"/>
    <col min="9497" max="9497" width="17.42578125" style="516" bestFit="1" customWidth="1"/>
    <col min="9498" max="9498" width="14.28515625" style="516" bestFit="1" customWidth="1"/>
    <col min="9499" max="9499" width="17.7109375" style="516" bestFit="1" customWidth="1"/>
    <col min="9500" max="9500" width="14.5703125" style="516" bestFit="1" customWidth="1"/>
    <col min="9501" max="9501" width="17.42578125" style="516" bestFit="1" customWidth="1"/>
    <col min="9502" max="9502" width="14.28515625" style="516" bestFit="1" customWidth="1"/>
    <col min="9503" max="9503" width="17.42578125" style="516" bestFit="1" customWidth="1"/>
    <col min="9504" max="9504" width="14.28515625" style="516" bestFit="1" customWidth="1"/>
    <col min="9505" max="9505" width="15.42578125" style="516" bestFit="1" customWidth="1"/>
    <col min="9506" max="9506" width="12.42578125" style="516" bestFit="1" customWidth="1"/>
    <col min="9507" max="9507" width="15.140625" style="516" bestFit="1" customWidth="1"/>
    <col min="9508" max="9508" width="12.140625" style="516" bestFit="1" customWidth="1"/>
    <col min="9509" max="9509" width="14.42578125" style="516" bestFit="1" customWidth="1"/>
    <col min="9510" max="9728" width="11.42578125" style="516"/>
    <col min="9729" max="9729" width="2.28515625" style="516" customWidth="1"/>
    <col min="9730" max="9730" width="28.140625" style="516" customWidth="1"/>
    <col min="9731" max="9731" width="26.28515625" style="516" bestFit="1" customWidth="1"/>
    <col min="9732" max="9732" width="20" style="516" customWidth="1"/>
    <col min="9733" max="9733" width="17.85546875" style="516" customWidth="1"/>
    <col min="9734" max="9734" width="20" style="516" customWidth="1"/>
    <col min="9735" max="9735" width="21.5703125" style="516" customWidth="1"/>
    <col min="9736" max="9738" width="16.140625" style="516" customWidth="1"/>
    <col min="9739" max="9739" width="18.5703125" style="516" customWidth="1"/>
    <col min="9740" max="9740" width="16.140625" style="516" customWidth="1"/>
    <col min="9741" max="9741" width="17.7109375" style="516" customWidth="1"/>
    <col min="9742" max="9742" width="20" style="516" customWidth="1"/>
    <col min="9743" max="9743" width="16.140625" style="516" customWidth="1"/>
    <col min="9744" max="9746" width="27.140625" style="516" bestFit="1" customWidth="1"/>
    <col min="9747" max="9747" width="17.7109375" style="516" bestFit="1" customWidth="1"/>
    <col min="9748" max="9748" width="14" style="516" bestFit="1" customWidth="1"/>
    <col min="9749" max="9749" width="17.42578125" style="516" bestFit="1" customWidth="1"/>
    <col min="9750" max="9750" width="14.28515625" style="516" bestFit="1" customWidth="1"/>
    <col min="9751" max="9751" width="17.42578125" style="516" bestFit="1" customWidth="1"/>
    <col min="9752" max="9752" width="14.28515625" style="516" bestFit="1" customWidth="1"/>
    <col min="9753" max="9753" width="17.42578125" style="516" bestFit="1" customWidth="1"/>
    <col min="9754" max="9754" width="14.28515625" style="516" bestFit="1" customWidth="1"/>
    <col min="9755" max="9755" width="17.7109375" style="516" bestFit="1" customWidth="1"/>
    <col min="9756" max="9756" width="14.5703125" style="516" bestFit="1" customWidth="1"/>
    <col min="9757" max="9757" width="17.42578125" style="516" bestFit="1" customWidth="1"/>
    <col min="9758" max="9758" width="14.28515625" style="516" bestFit="1" customWidth="1"/>
    <col min="9759" max="9759" width="17.42578125" style="516" bestFit="1" customWidth="1"/>
    <col min="9760" max="9760" width="14.28515625" style="516" bestFit="1" customWidth="1"/>
    <col min="9761" max="9761" width="15.42578125" style="516" bestFit="1" customWidth="1"/>
    <col min="9762" max="9762" width="12.42578125" style="516" bestFit="1" customWidth="1"/>
    <col min="9763" max="9763" width="15.140625" style="516" bestFit="1" customWidth="1"/>
    <col min="9764" max="9764" width="12.140625" style="516" bestFit="1" customWidth="1"/>
    <col min="9765" max="9765" width="14.42578125" style="516" bestFit="1" customWidth="1"/>
    <col min="9766" max="9984" width="11.42578125" style="516"/>
    <col min="9985" max="9985" width="2.28515625" style="516" customWidth="1"/>
    <col min="9986" max="9986" width="28.140625" style="516" customWidth="1"/>
    <col min="9987" max="9987" width="26.28515625" style="516" bestFit="1" customWidth="1"/>
    <col min="9988" max="9988" width="20" style="516" customWidth="1"/>
    <col min="9989" max="9989" width="17.85546875" style="516" customWidth="1"/>
    <col min="9990" max="9990" width="20" style="516" customWidth="1"/>
    <col min="9991" max="9991" width="21.5703125" style="516" customWidth="1"/>
    <col min="9992" max="9994" width="16.140625" style="516" customWidth="1"/>
    <col min="9995" max="9995" width="18.5703125" style="516" customWidth="1"/>
    <col min="9996" max="9996" width="16.140625" style="516" customWidth="1"/>
    <col min="9997" max="9997" width="17.7109375" style="516" customWidth="1"/>
    <col min="9998" max="9998" width="20" style="516" customWidth="1"/>
    <col min="9999" max="9999" width="16.140625" style="516" customWidth="1"/>
    <col min="10000" max="10002" width="27.140625" style="516" bestFit="1" customWidth="1"/>
    <col min="10003" max="10003" width="17.7109375" style="516" bestFit="1" customWidth="1"/>
    <col min="10004" max="10004" width="14" style="516" bestFit="1" customWidth="1"/>
    <col min="10005" max="10005" width="17.42578125" style="516" bestFit="1" customWidth="1"/>
    <col min="10006" max="10006" width="14.28515625" style="516" bestFit="1" customWidth="1"/>
    <col min="10007" max="10007" width="17.42578125" style="516" bestFit="1" customWidth="1"/>
    <col min="10008" max="10008" width="14.28515625" style="516" bestFit="1" customWidth="1"/>
    <col min="10009" max="10009" width="17.42578125" style="516" bestFit="1" customWidth="1"/>
    <col min="10010" max="10010" width="14.28515625" style="516" bestFit="1" customWidth="1"/>
    <col min="10011" max="10011" width="17.7109375" style="516" bestFit="1" customWidth="1"/>
    <col min="10012" max="10012" width="14.5703125" style="516" bestFit="1" customWidth="1"/>
    <col min="10013" max="10013" width="17.42578125" style="516" bestFit="1" customWidth="1"/>
    <col min="10014" max="10014" width="14.28515625" style="516" bestFit="1" customWidth="1"/>
    <col min="10015" max="10015" width="17.42578125" style="516" bestFit="1" customWidth="1"/>
    <col min="10016" max="10016" width="14.28515625" style="516" bestFit="1" customWidth="1"/>
    <col min="10017" max="10017" width="15.42578125" style="516" bestFit="1" customWidth="1"/>
    <col min="10018" max="10018" width="12.42578125" style="516" bestFit="1" customWidth="1"/>
    <col min="10019" max="10019" width="15.140625" style="516" bestFit="1" customWidth="1"/>
    <col min="10020" max="10020" width="12.140625" style="516" bestFit="1" customWidth="1"/>
    <col min="10021" max="10021" width="14.42578125" style="516" bestFit="1" customWidth="1"/>
    <col min="10022" max="10240" width="11.42578125" style="516"/>
    <col min="10241" max="10241" width="2.28515625" style="516" customWidth="1"/>
    <col min="10242" max="10242" width="28.140625" style="516" customWidth="1"/>
    <col min="10243" max="10243" width="26.28515625" style="516" bestFit="1" customWidth="1"/>
    <col min="10244" max="10244" width="20" style="516" customWidth="1"/>
    <col min="10245" max="10245" width="17.85546875" style="516" customWidth="1"/>
    <col min="10246" max="10246" width="20" style="516" customWidth="1"/>
    <col min="10247" max="10247" width="21.5703125" style="516" customWidth="1"/>
    <col min="10248" max="10250" width="16.140625" style="516" customWidth="1"/>
    <col min="10251" max="10251" width="18.5703125" style="516" customWidth="1"/>
    <col min="10252" max="10252" width="16.140625" style="516" customWidth="1"/>
    <col min="10253" max="10253" width="17.7109375" style="516" customWidth="1"/>
    <col min="10254" max="10254" width="20" style="516" customWidth="1"/>
    <col min="10255" max="10255" width="16.140625" style="516" customWidth="1"/>
    <col min="10256" max="10258" width="27.140625" style="516" bestFit="1" customWidth="1"/>
    <col min="10259" max="10259" width="17.7109375" style="516" bestFit="1" customWidth="1"/>
    <col min="10260" max="10260" width="14" style="516" bestFit="1" customWidth="1"/>
    <col min="10261" max="10261" width="17.42578125" style="516" bestFit="1" customWidth="1"/>
    <col min="10262" max="10262" width="14.28515625" style="516" bestFit="1" customWidth="1"/>
    <col min="10263" max="10263" width="17.42578125" style="516" bestFit="1" customWidth="1"/>
    <col min="10264" max="10264" width="14.28515625" style="516" bestFit="1" customWidth="1"/>
    <col min="10265" max="10265" width="17.42578125" style="516" bestFit="1" customWidth="1"/>
    <col min="10266" max="10266" width="14.28515625" style="516" bestFit="1" customWidth="1"/>
    <col min="10267" max="10267" width="17.7109375" style="516" bestFit="1" customWidth="1"/>
    <col min="10268" max="10268" width="14.5703125" style="516" bestFit="1" customWidth="1"/>
    <col min="10269" max="10269" width="17.42578125" style="516" bestFit="1" customWidth="1"/>
    <col min="10270" max="10270" width="14.28515625" style="516" bestFit="1" customWidth="1"/>
    <col min="10271" max="10271" width="17.42578125" style="516" bestFit="1" customWidth="1"/>
    <col min="10272" max="10272" width="14.28515625" style="516" bestFit="1" customWidth="1"/>
    <col min="10273" max="10273" width="15.42578125" style="516" bestFit="1" customWidth="1"/>
    <col min="10274" max="10274" width="12.42578125" style="516" bestFit="1" customWidth="1"/>
    <col min="10275" max="10275" width="15.140625" style="516" bestFit="1" customWidth="1"/>
    <col min="10276" max="10276" width="12.140625" style="516" bestFit="1" customWidth="1"/>
    <col min="10277" max="10277" width="14.42578125" style="516" bestFit="1" customWidth="1"/>
    <col min="10278" max="10496" width="11.42578125" style="516"/>
    <col min="10497" max="10497" width="2.28515625" style="516" customWidth="1"/>
    <col min="10498" max="10498" width="28.140625" style="516" customWidth="1"/>
    <col min="10499" max="10499" width="26.28515625" style="516" bestFit="1" customWidth="1"/>
    <col min="10500" max="10500" width="20" style="516" customWidth="1"/>
    <col min="10501" max="10501" width="17.85546875" style="516" customWidth="1"/>
    <col min="10502" max="10502" width="20" style="516" customWidth="1"/>
    <col min="10503" max="10503" width="21.5703125" style="516" customWidth="1"/>
    <col min="10504" max="10506" width="16.140625" style="516" customWidth="1"/>
    <col min="10507" max="10507" width="18.5703125" style="516" customWidth="1"/>
    <col min="10508" max="10508" width="16.140625" style="516" customWidth="1"/>
    <col min="10509" max="10509" width="17.7109375" style="516" customWidth="1"/>
    <col min="10510" max="10510" width="20" style="516" customWidth="1"/>
    <col min="10511" max="10511" width="16.140625" style="516" customWidth="1"/>
    <col min="10512" max="10514" width="27.140625" style="516" bestFit="1" customWidth="1"/>
    <col min="10515" max="10515" width="17.7109375" style="516" bestFit="1" customWidth="1"/>
    <col min="10516" max="10516" width="14" style="516" bestFit="1" customWidth="1"/>
    <col min="10517" max="10517" width="17.42578125" style="516" bestFit="1" customWidth="1"/>
    <col min="10518" max="10518" width="14.28515625" style="516" bestFit="1" customWidth="1"/>
    <col min="10519" max="10519" width="17.42578125" style="516" bestFit="1" customWidth="1"/>
    <col min="10520" max="10520" width="14.28515625" style="516" bestFit="1" customWidth="1"/>
    <col min="10521" max="10521" width="17.42578125" style="516" bestFit="1" customWidth="1"/>
    <col min="10522" max="10522" width="14.28515625" style="516" bestFit="1" customWidth="1"/>
    <col min="10523" max="10523" width="17.7109375" style="516" bestFit="1" customWidth="1"/>
    <col min="10524" max="10524" width="14.5703125" style="516" bestFit="1" customWidth="1"/>
    <col min="10525" max="10525" width="17.42578125" style="516" bestFit="1" customWidth="1"/>
    <col min="10526" max="10526" width="14.28515625" style="516" bestFit="1" customWidth="1"/>
    <col min="10527" max="10527" width="17.42578125" style="516" bestFit="1" customWidth="1"/>
    <col min="10528" max="10528" width="14.28515625" style="516" bestFit="1" customWidth="1"/>
    <col min="10529" max="10529" width="15.42578125" style="516" bestFit="1" customWidth="1"/>
    <col min="10530" max="10530" width="12.42578125" style="516" bestFit="1" customWidth="1"/>
    <col min="10531" max="10531" width="15.140625" style="516" bestFit="1" customWidth="1"/>
    <col min="10532" max="10532" width="12.140625" style="516" bestFit="1" customWidth="1"/>
    <col min="10533" max="10533" width="14.42578125" style="516" bestFit="1" customWidth="1"/>
    <col min="10534" max="10752" width="11.42578125" style="516"/>
    <col min="10753" max="10753" width="2.28515625" style="516" customWidth="1"/>
    <col min="10754" max="10754" width="28.140625" style="516" customWidth="1"/>
    <col min="10755" max="10755" width="26.28515625" style="516" bestFit="1" customWidth="1"/>
    <col min="10756" max="10756" width="20" style="516" customWidth="1"/>
    <col min="10757" max="10757" width="17.85546875" style="516" customWidth="1"/>
    <col min="10758" max="10758" width="20" style="516" customWidth="1"/>
    <col min="10759" max="10759" width="21.5703125" style="516" customWidth="1"/>
    <col min="10760" max="10762" width="16.140625" style="516" customWidth="1"/>
    <col min="10763" max="10763" width="18.5703125" style="516" customWidth="1"/>
    <col min="10764" max="10764" width="16.140625" style="516" customWidth="1"/>
    <col min="10765" max="10765" width="17.7109375" style="516" customWidth="1"/>
    <col min="10766" max="10766" width="20" style="516" customWidth="1"/>
    <col min="10767" max="10767" width="16.140625" style="516" customWidth="1"/>
    <col min="10768" max="10770" width="27.140625" style="516" bestFit="1" customWidth="1"/>
    <col min="10771" max="10771" width="17.7109375" style="516" bestFit="1" customWidth="1"/>
    <col min="10772" max="10772" width="14" style="516" bestFit="1" customWidth="1"/>
    <col min="10773" max="10773" width="17.42578125" style="516" bestFit="1" customWidth="1"/>
    <col min="10774" max="10774" width="14.28515625" style="516" bestFit="1" customWidth="1"/>
    <col min="10775" max="10775" width="17.42578125" style="516" bestFit="1" customWidth="1"/>
    <col min="10776" max="10776" width="14.28515625" style="516" bestFit="1" customWidth="1"/>
    <col min="10777" max="10777" width="17.42578125" style="516" bestFit="1" customWidth="1"/>
    <col min="10778" max="10778" width="14.28515625" style="516" bestFit="1" customWidth="1"/>
    <col min="10779" max="10779" width="17.7109375" style="516" bestFit="1" customWidth="1"/>
    <col min="10780" max="10780" width="14.5703125" style="516" bestFit="1" customWidth="1"/>
    <col min="10781" max="10781" width="17.42578125" style="516" bestFit="1" customWidth="1"/>
    <col min="10782" max="10782" width="14.28515625" style="516" bestFit="1" customWidth="1"/>
    <col min="10783" max="10783" width="17.42578125" style="516" bestFit="1" customWidth="1"/>
    <col min="10784" max="10784" width="14.28515625" style="516" bestFit="1" customWidth="1"/>
    <col min="10785" max="10785" width="15.42578125" style="516" bestFit="1" customWidth="1"/>
    <col min="10786" max="10786" width="12.42578125" style="516" bestFit="1" customWidth="1"/>
    <col min="10787" max="10787" width="15.140625" style="516" bestFit="1" customWidth="1"/>
    <col min="10788" max="10788" width="12.140625" style="516" bestFit="1" customWidth="1"/>
    <col min="10789" max="10789" width="14.42578125" style="516" bestFit="1" customWidth="1"/>
    <col min="10790" max="11008" width="11.42578125" style="516"/>
    <col min="11009" max="11009" width="2.28515625" style="516" customWidth="1"/>
    <col min="11010" max="11010" width="28.140625" style="516" customWidth="1"/>
    <col min="11011" max="11011" width="26.28515625" style="516" bestFit="1" customWidth="1"/>
    <col min="11012" max="11012" width="20" style="516" customWidth="1"/>
    <col min="11013" max="11013" width="17.85546875" style="516" customWidth="1"/>
    <col min="11014" max="11014" width="20" style="516" customWidth="1"/>
    <col min="11015" max="11015" width="21.5703125" style="516" customWidth="1"/>
    <col min="11016" max="11018" width="16.140625" style="516" customWidth="1"/>
    <col min="11019" max="11019" width="18.5703125" style="516" customWidth="1"/>
    <col min="11020" max="11020" width="16.140625" style="516" customWidth="1"/>
    <col min="11021" max="11021" width="17.7109375" style="516" customWidth="1"/>
    <col min="11022" max="11022" width="20" style="516" customWidth="1"/>
    <col min="11023" max="11023" width="16.140625" style="516" customWidth="1"/>
    <col min="11024" max="11026" width="27.140625" style="516" bestFit="1" customWidth="1"/>
    <col min="11027" max="11027" width="17.7109375" style="516" bestFit="1" customWidth="1"/>
    <col min="11028" max="11028" width="14" style="516" bestFit="1" customWidth="1"/>
    <col min="11029" max="11029" width="17.42578125" style="516" bestFit="1" customWidth="1"/>
    <col min="11030" max="11030" width="14.28515625" style="516" bestFit="1" customWidth="1"/>
    <col min="11031" max="11031" width="17.42578125" style="516" bestFit="1" customWidth="1"/>
    <col min="11032" max="11032" width="14.28515625" style="516" bestFit="1" customWidth="1"/>
    <col min="11033" max="11033" width="17.42578125" style="516" bestFit="1" customWidth="1"/>
    <col min="11034" max="11034" width="14.28515625" style="516" bestFit="1" customWidth="1"/>
    <col min="11035" max="11035" width="17.7109375" style="516" bestFit="1" customWidth="1"/>
    <col min="11036" max="11036" width="14.5703125" style="516" bestFit="1" customWidth="1"/>
    <col min="11037" max="11037" width="17.42578125" style="516" bestFit="1" customWidth="1"/>
    <col min="11038" max="11038" width="14.28515625" style="516" bestFit="1" customWidth="1"/>
    <col min="11039" max="11039" width="17.42578125" style="516" bestFit="1" customWidth="1"/>
    <col min="11040" max="11040" width="14.28515625" style="516" bestFit="1" customWidth="1"/>
    <col min="11041" max="11041" width="15.42578125" style="516" bestFit="1" customWidth="1"/>
    <col min="11042" max="11042" width="12.42578125" style="516" bestFit="1" customWidth="1"/>
    <col min="11043" max="11043" width="15.140625" style="516" bestFit="1" customWidth="1"/>
    <col min="11044" max="11044" width="12.140625" style="516" bestFit="1" customWidth="1"/>
    <col min="11045" max="11045" width="14.42578125" style="516" bestFit="1" customWidth="1"/>
    <col min="11046" max="11264" width="11.42578125" style="516"/>
    <col min="11265" max="11265" width="2.28515625" style="516" customWidth="1"/>
    <col min="11266" max="11266" width="28.140625" style="516" customWidth="1"/>
    <col min="11267" max="11267" width="26.28515625" style="516" bestFit="1" customWidth="1"/>
    <col min="11268" max="11268" width="20" style="516" customWidth="1"/>
    <col min="11269" max="11269" width="17.85546875" style="516" customWidth="1"/>
    <col min="11270" max="11270" width="20" style="516" customWidth="1"/>
    <col min="11271" max="11271" width="21.5703125" style="516" customWidth="1"/>
    <col min="11272" max="11274" width="16.140625" style="516" customWidth="1"/>
    <col min="11275" max="11275" width="18.5703125" style="516" customWidth="1"/>
    <col min="11276" max="11276" width="16.140625" style="516" customWidth="1"/>
    <col min="11277" max="11277" width="17.7109375" style="516" customWidth="1"/>
    <col min="11278" max="11278" width="20" style="516" customWidth="1"/>
    <col min="11279" max="11279" width="16.140625" style="516" customWidth="1"/>
    <col min="11280" max="11282" width="27.140625" style="516" bestFit="1" customWidth="1"/>
    <col min="11283" max="11283" width="17.7109375" style="516" bestFit="1" customWidth="1"/>
    <col min="11284" max="11284" width="14" style="516" bestFit="1" customWidth="1"/>
    <col min="11285" max="11285" width="17.42578125" style="516" bestFit="1" customWidth="1"/>
    <col min="11286" max="11286" width="14.28515625" style="516" bestFit="1" customWidth="1"/>
    <col min="11287" max="11287" width="17.42578125" style="516" bestFit="1" customWidth="1"/>
    <col min="11288" max="11288" width="14.28515625" style="516" bestFit="1" customWidth="1"/>
    <col min="11289" max="11289" width="17.42578125" style="516" bestFit="1" customWidth="1"/>
    <col min="11290" max="11290" width="14.28515625" style="516" bestFit="1" customWidth="1"/>
    <col min="11291" max="11291" width="17.7109375" style="516" bestFit="1" customWidth="1"/>
    <col min="11292" max="11292" width="14.5703125" style="516" bestFit="1" customWidth="1"/>
    <col min="11293" max="11293" width="17.42578125" style="516" bestFit="1" customWidth="1"/>
    <col min="11294" max="11294" width="14.28515625" style="516" bestFit="1" customWidth="1"/>
    <col min="11295" max="11295" width="17.42578125" style="516" bestFit="1" customWidth="1"/>
    <col min="11296" max="11296" width="14.28515625" style="516" bestFit="1" customWidth="1"/>
    <col min="11297" max="11297" width="15.42578125" style="516" bestFit="1" customWidth="1"/>
    <col min="11298" max="11298" width="12.42578125" style="516" bestFit="1" customWidth="1"/>
    <col min="11299" max="11299" width="15.140625" style="516" bestFit="1" customWidth="1"/>
    <col min="11300" max="11300" width="12.140625" style="516" bestFit="1" customWidth="1"/>
    <col min="11301" max="11301" width="14.42578125" style="516" bestFit="1" customWidth="1"/>
    <col min="11302" max="11520" width="11.42578125" style="516"/>
    <col min="11521" max="11521" width="2.28515625" style="516" customWidth="1"/>
    <col min="11522" max="11522" width="28.140625" style="516" customWidth="1"/>
    <col min="11523" max="11523" width="26.28515625" style="516" bestFit="1" customWidth="1"/>
    <col min="11524" max="11524" width="20" style="516" customWidth="1"/>
    <col min="11525" max="11525" width="17.85546875" style="516" customWidth="1"/>
    <col min="11526" max="11526" width="20" style="516" customWidth="1"/>
    <col min="11527" max="11527" width="21.5703125" style="516" customWidth="1"/>
    <col min="11528" max="11530" width="16.140625" style="516" customWidth="1"/>
    <col min="11531" max="11531" width="18.5703125" style="516" customWidth="1"/>
    <col min="11532" max="11532" width="16.140625" style="516" customWidth="1"/>
    <col min="11533" max="11533" width="17.7109375" style="516" customWidth="1"/>
    <col min="11534" max="11534" width="20" style="516" customWidth="1"/>
    <col min="11535" max="11535" width="16.140625" style="516" customWidth="1"/>
    <col min="11536" max="11538" width="27.140625" style="516" bestFit="1" customWidth="1"/>
    <col min="11539" max="11539" width="17.7109375" style="516" bestFit="1" customWidth="1"/>
    <col min="11540" max="11540" width="14" style="516" bestFit="1" customWidth="1"/>
    <col min="11541" max="11541" width="17.42578125" style="516" bestFit="1" customWidth="1"/>
    <col min="11542" max="11542" width="14.28515625" style="516" bestFit="1" customWidth="1"/>
    <col min="11543" max="11543" width="17.42578125" style="516" bestFit="1" customWidth="1"/>
    <col min="11544" max="11544" width="14.28515625" style="516" bestFit="1" customWidth="1"/>
    <col min="11545" max="11545" width="17.42578125" style="516" bestFit="1" customWidth="1"/>
    <col min="11546" max="11546" width="14.28515625" style="516" bestFit="1" customWidth="1"/>
    <col min="11547" max="11547" width="17.7109375" style="516" bestFit="1" customWidth="1"/>
    <col min="11548" max="11548" width="14.5703125" style="516" bestFit="1" customWidth="1"/>
    <col min="11549" max="11549" width="17.42578125" style="516" bestFit="1" customWidth="1"/>
    <col min="11550" max="11550" width="14.28515625" style="516" bestFit="1" customWidth="1"/>
    <col min="11551" max="11551" width="17.42578125" style="516" bestFit="1" customWidth="1"/>
    <col min="11552" max="11552" width="14.28515625" style="516" bestFit="1" customWidth="1"/>
    <col min="11553" max="11553" width="15.42578125" style="516" bestFit="1" customWidth="1"/>
    <col min="11554" max="11554" width="12.42578125" style="516" bestFit="1" customWidth="1"/>
    <col min="11555" max="11555" width="15.140625" style="516" bestFit="1" customWidth="1"/>
    <col min="11556" max="11556" width="12.140625" style="516" bestFit="1" customWidth="1"/>
    <col min="11557" max="11557" width="14.42578125" style="516" bestFit="1" customWidth="1"/>
    <col min="11558" max="11776" width="11.42578125" style="516"/>
    <col min="11777" max="11777" width="2.28515625" style="516" customWidth="1"/>
    <col min="11778" max="11778" width="28.140625" style="516" customWidth="1"/>
    <col min="11779" max="11779" width="26.28515625" style="516" bestFit="1" customWidth="1"/>
    <col min="11780" max="11780" width="20" style="516" customWidth="1"/>
    <col min="11781" max="11781" width="17.85546875" style="516" customWidth="1"/>
    <col min="11782" max="11782" width="20" style="516" customWidth="1"/>
    <col min="11783" max="11783" width="21.5703125" style="516" customWidth="1"/>
    <col min="11784" max="11786" width="16.140625" style="516" customWidth="1"/>
    <col min="11787" max="11787" width="18.5703125" style="516" customWidth="1"/>
    <col min="11788" max="11788" width="16.140625" style="516" customWidth="1"/>
    <col min="11789" max="11789" width="17.7109375" style="516" customWidth="1"/>
    <col min="11790" max="11790" width="20" style="516" customWidth="1"/>
    <col min="11791" max="11791" width="16.140625" style="516" customWidth="1"/>
    <col min="11792" max="11794" width="27.140625" style="516" bestFit="1" customWidth="1"/>
    <col min="11795" max="11795" width="17.7109375" style="516" bestFit="1" customWidth="1"/>
    <col min="11796" max="11796" width="14" style="516" bestFit="1" customWidth="1"/>
    <col min="11797" max="11797" width="17.42578125" style="516" bestFit="1" customWidth="1"/>
    <col min="11798" max="11798" width="14.28515625" style="516" bestFit="1" customWidth="1"/>
    <col min="11799" max="11799" width="17.42578125" style="516" bestFit="1" customWidth="1"/>
    <col min="11800" max="11800" width="14.28515625" style="516" bestFit="1" customWidth="1"/>
    <col min="11801" max="11801" width="17.42578125" style="516" bestFit="1" customWidth="1"/>
    <col min="11802" max="11802" width="14.28515625" style="516" bestFit="1" customWidth="1"/>
    <col min="11803" max="11803" width="17.7109375" style="516" bestFit="1" customWidth="1"/>
    <col min="11804" max="11804" width="14.5703125" style="516" bestFit="1" customWidth="1"/>
    <col min="11805" max="11805" width="17.42578125" style="516" bestFit="1" customWidth="1"/>
    <col min="11806" max="11806" width="14.28515625" style="516" bestFit="1" customWidth="1"/>
    <col min="11807" max="11807" width="17.42578125" style="516" bestFit="1" customWidth="1"/>
    <col min="11808" max="11808" width="14.28515625" style="516" bestFit="1" customWidth="1"/>
    <col min="11809" max="11809" width="15.42578125" style="516" bestFit="1" customWidth="1"/>
    <col min="11810" max="11810" width="12.42578125" style="516" bestFit="1" customWidth="1"/>
    <col min="11811" max="11811" width="15.140625" style="516" bestFit="1" customWidth="1"/>
    <col min="11812" max="11812" width="12.140625" style="516" bestFit="1" customWidth="1"/>
    <col min="11813" max="11813" width="14.42578125" style="516" bestFit="1" customWidth="1"/>
    <col min="11814" max="12032" width="11.42578125" style="516"/>
    <col min="12033" max="12033" width="2.28515625" style="516" customWidth="1"/>
    <col min="12034" max="12034" width="28.140625" style="516" customWidth="1"/>
    <col min="12035" max="12035" width="26.28515625" style="516" bestFit="1" customWidth="1"/>
    <col min="12036" max="12036" width="20" style="516" customWidth="1"/>
    <col min="12037" max="12037" width="17.85546875" style="516" customWidth="1"/>
    <col min="12038" max="12038" width="20" style="516" customWidth="1"/>
    <col min="12039" max="12039" width="21.5703125" style="516" customWidth="1"/>
    <col min="12040" max="12042" width="16.140625" style="516" customWidth="1"/>
    <col min="12043" max="12043" width="18.5703125" style="516" customWidth="1"/>
    <col min="12044" max="12044" width="16.140625" style="516" customWidth="1"/>
    <col min="12045" max="12045" width="17.7109375" style="516" customWidth="1"/>
    <col min="12046" max="12046" width="20" style="516" customWidth="1"/>
    <col min="12047" max="12047" width="16.140625" style="516" customWidth="1"/>
    <col min="12048" max="12050" width="27.140625" style="516" bestFit="1" customWidth="1"/>
    <col min="12051" max="12051" width="17.7109375" style="516" bestFit="1" customWidth="1"/>
    <col min="12052" max="12052" width="14" style="516" bestFit="1" customWidth="1"/>
    <col min="12053" max="12053" width="17.42578125" style="516" bestFit="1" customWidth="1"/>
    <col min="12054" max="12054" width="14.28515625" style="516" bestFit="1" customWidth="1"/>
    <col min="12055" max="12055" width="17.42578125" style="516" bestFit="1" customWidth="1"/>
    <col min="12056" max="12056" width="14.28515625" style="516" bestFit="1" customWidth="1"/>
    <col min="12057" max="12057" width="17.42578125" style="516" bestFit="1" customWidth="1"/>
    <col min="12058" max="12058" width="14.28515625" style="516" bestFit="1" customWidth="1"/>
    <col min="12059" max="12059" width="17.7109375" style="516" bestFit="1" customWidth="1"/>
    <col min="12060" max="12060" width="14.5703125" style="516" bestFit="1" customWidth="1"/>
    <col min="12061" max="12061" width="17.42578125" style="516" bestFit="1" customWidth="1"/>
    <col min="12062" max="12062" width="14.28515625" style="516" bestFit="1" customWidth="1"/>
    <col min="12063" max="12063" width="17.42578125" style="516" bestFit="1" customWidth="1"/>
    <col min="12064" max="12064" width="14.28515625" style="516" bestFit="1" customWidth="1"/>
    <col min="12065" max="12065" width="15.42578125" style="516" bestFit="1" customWidth="1"/>
    <col min="12066" max="12066" width="12.42578125" style="516" bestFit="1" customWidth="1"/>
    <col min="12067" max="12067" width="15.140625" style="516" bestFit="1" customWidth="1"/>
    <col min="12068" max="12068" width="12.140625" style="516" bestFit="1" customWidth="1"/>
    <col min="12069" max="12069" width="14.42578125" style="516" bestFit="1" customWidth="1"/>
    <col min="12070" max="12288" width="11.42578125" style="516"/>
    <col min="12289" max="12289" width="2.28515625" style="516" customWidth="1"/>
    <col min="12290" max="12290" width="28.140625" style="516" customWidth="1"/>
    <col min="12291" max="12291" width="26.28515625" style="516" bestFit="1" customWidth="1"/>
    <col min="12292" max="12292" width="20" style="516" customWidth="1"/>
    <col min="12293" max="12293" width="17.85546875" style="516" customWidth="1"/>
    <col min="12294" max="12294" width="20" style="516" customWidth="1"/>
    <col min="12295" max="12295" width="21.5703125" style="516" customWidth="1"/>
    <col min="12296" max="12298" width="16.140625" style="516" customWidth="1"/>
    <col min="12299" max="12299" width="18.5703125" style="516" customWidth="1"/>
    <col min="12300" max="12300" width="16.140625" style="516" customWidth="1"/>
    <col min="12301" max="12301" width="17.7109375" style="516" customWidth="1"/>
    <col min="12302" max="12302" width="20" style="516" customWidth="1"/>
    <col min="12303" max="12303" width="16.140625" style="516" customWidth="1"/>
    <col min="12304" max="12306" width="27.140625" style="516" bestFit="1" customWidth="1"/>
    <col min="12307" max="12307" width="17.7109375" style="516" bestFit="1" customWidth="1"/>
    <col min="12308" max="12308" width="14" style="516" bestFit="1" customWidth="1"/>
    <col min="12309" max="12309" width="17.42578125" style="516" bestFit="1" customWidth="1"/>
    <col min="12310" max="12310" width="14.28515625" style="516" bestFit="1" customWidth="1"/>
    <col min="12311" max="12311" width="17.42578125" style="516" bestFit="1" customWidth="1"/>
    <col min="12312" max="12312" width="14.28515625" style="516" bestFit="1" customWidth="1"/>
    <col min="12313" max="12313" width="17.42578125" style="516" bestFit="1" customWidth="1"/>
    <col min="12314" max="12314" width="14.28515625" style="516" bestFit="1" customWidth="1"/>
    <col min="12315" max="12315" width="17.7109375" style="516" bestFit="1" customWidth="1"/>
    <col min="12316" max="12316" width="14.5703125" style="516" bestFit="1" customWidth="1"/>
    <col min="12317" max="12317" width="17.42578125" style="516" bestFit="1" customWidth="1"/>
    <col min="12318" max="12318" width="14.28515625" style="516" bestFit="1" customWidth="1"/>
    <col min="12319" max="12319" width="17.42578125" style="516" bestFit="1" customWidth="1"/>
    <col min="12320" max="12320" width="14.28515625" style="516" bestFit="1" customWidth="1"/>
    <col min="12321" max="12321" width="15.42578125" style="516" bestFit="1" customWidth="1"/>
    <col min="12322" max="12322" width="12.42578125" style="516" bestFit="1" customWidth="1"/>
    <col min="12323" max="12323" width="15.140625" style="516" bestFit="1" customWidth="1"/>
    <col min="12324" max="12324" width="12.140625" style="516" bestFit="1" customWidth="1"/>
    <col min="12325" max="12325" width="14.42578125" style="516" bestFit="1" customWidth="1"/>
    <col min="12326" max="12544" width="11.42578125" style="516"/>
    <col min="12545" max="12545" width="2.28515625" style="516" customWidth="1"/>
    <col min="12546" max="12546" width="28.140625" style="516" customWidth="1"/>
    <col min="12547" max="12547" width="26.28515625" style="516" bestFit="1" customWidth="1"/>
    <col min="12548" max="12548" width="20" style="516" customWidth="1"/>
    <col min="12549" max="12549" width="17.85546875" style="516" customWidth="1"/>
    <col min="12550" max="12550" width="20" style="516" customWidth="1"/>
    <col min="12551" max="12551" width="21.5703125" style="516" customWidth="1"/>
    <col min="12552" max="12554" width="16.140625" style="516" customWidth="1"/>
    <col min="12555" max="12555" width="18.5703125" style="516" customWidth="1"/>
    <col min="12556" max="12556" width="16.140625" style="516" customWidth="1"/>
    <col min="12557" max="12557" width="17.7109375" style="516" customWidth="1"/>
    <col min="12558" max="12558" width="20" style="516" customWidth="1"/>
    <col min="12559" max="12559" width="16.140625" style="516" customWidth="1"/>
    <col min="12560" max="12562" width="27.140625" style="516" bestFit="1" customWidth="1"/>
    <col min="12563" max="12563" width="17.7109375" style="516" bestFit="1" customWidth="1"/>
    <col min="12564" max="12564" width="14" style="516" bestFit="1" customWidth="1"/>
    <col min="12565" max="12565" width="17.42578125" style="516" bestFit="1" customWidth="1"/>
    <col min="12566" max="12566" width="14.28515625" style="516" bestFit="1" customWidth="1"/>
    <col min="12567" max="12567" width="17.42578125" style="516" bestFit="1" customWidth="1"/>
    <col min="12568" max="12568" width="14.28515625" style="516" bestFit="1" customWidth="1"/>
    <col min="12569" max="12569" width="17.42578125" style="516" bestFit="1" customWidth="1"/>
    <col min="12570" max="12570" width="14.28515625" style="516" bestFit="1" customWidth="1"/>
    <col min="12571" max="12571" width="17.7109375" style="516" bestFit="1" customWidth="1"/>
    <col min="12572" max="12572" width="14.5703125" style="516" bestFit="1" customWidth="1"/>
    <col min="12573" max="12573" width="17.42578125" style="516" bestFit="1" customWidth="1"/>
    <col min="12574" max="12574" width="14.28515625" style="516" bestFit="1" customWidth="1"/>
    <col min="12575" max="12575" width="17.42578125" style="516" bestFit="1" customWidth="1"/>
    <col min="12576" max="12576" width="14.28515625" style="516" bestFit="1" customWidth="1"/>
    <col min="12577" max="12577" width="15.42578125" style="516" bestFit="1" customWidth="1"/>
    <col min="12578" max="12578" width="12.42578125" style="516" bestFit="1" customWidth="1"/>
    <col min="12579" max="12579" width="15.140625" style="516" bestFit="1" customWidth="1"/>
    <col min="12580" max="12580" width="12.140625" style="516" bestFit="1" customWidth="1"/>
    <col min="12581" max="12581" width="14.42578125" style="516" bestFit="1" customWidth="1"/>
    <col min="12582" max="12800" width="11.42578125" style="516"/>
    <col min="12801" max="12801" width="2.28515625" style="516" customWidth="1"/>
    <col min="12802" max="12802" width="28.140625" style="516" customWidth="1"/>
    <col min="12803" max="12803" width="26.28515625" style="516" bestFit="1" customWidth="1"/>
    <col min="12804" max="12804" width="20" style="516" customWidth="1"/>
    <col min="12805" max="12805" width="17.85546875" style="516" customWidth="1"/>
    <col min="12806" max="12806" width="20" style="516" customWidth="1"/>
    <col min="12807" max="12807" width="21.5703125" style="516" customWidth="1"/>
    <col min="12808" max="12810" width="16.140625" style="516" customWidth="1"/>
    <col min="12811" max="12811" width="18.5703125" style="516" customWidth="1"/>
    <col min="12812" max="12812" width="16.140625" style="516" customWidth="1"/>
    <col min="12813" max="12813" width="17.7109375" style="516" customWidth="1"/>
    <col min="12814" max="12814" width="20" style="516" customWidth="1"/>
    <col min="12815" max="12815" width="16.140625" style="516" customWidth="1"/>
    <col min="12816" max="12818" width="27.140625" style="516" bestFit="1" customWidth="1"/>
    <col min="12819" max="12819" width="17.7109375" style="516" bestFit="1" customWidth="1"/>
    <col min="12820" max="12820" width="14" style="516" bestFit="1" customWidth="1"/>
    <col min="12821" max="12821" width="17.42578125" style="516" bestFit="1" customWidth="1"/>
    <col min="12822" max="12822" width="14.28515625" style="516" bestFit="1" customWidth="1"/>
    <col min="12823" max="12823" width="17.42578125" style="516" bestFit="1" customWidth="1"/>
    <col min="12824" max="12824" width="14.28515625" style="516" bestFit="1" customWidth="1"/>
    <col min="12825" max="12825" width="17.42578125" style="516" bestFit="1" customWidth="1"/>
    <col min="12826" max="12826" width="14.28515625" style="516" bestFit="1" customWidth="1"/>
    <col min="12827" max="12827" width="17.7109375" style="516" bestFit="1" customWidth="1"/>
    <col min="12828" max="12828" width="14.5703125" style="516" bestFit="1" customWidth="1"/>
    <col min="12829" max="12829" width="17.42578125" style="516" bestFit="1" customWidth="1"/>
    <col min="12830" max="12830" width="14.28515625" style="516" bestFit="1" customWidth="1"/>
    <col min="12831" max="12831" width="17.42578125" style="516" bestFit="1" customWidth="1"/>
    <col min="12832" max="12832" width="14.28515625" style="516" bestFit="1" customWidth="1"/>
    <col min="12833" max="12833" width="15.42578125" style="516" bestFit="1" customWidth="1"/>
    <col min="12834" max="12834" width="12.42578125" style="516" bestFit="1" customWidth="1"/>
    <col min="12835" max="12835" width="15.140625" style="516" bestFit="1" customWidth="1"/>
    <col min="12836" max="12836" width="12.140625" style="516" bestFit="1" customWidth="1"/>
    <col min="12837" max="12837" width="14.42578125" style="516" bestFit="1" customWidth="1"/>
    <col min="12838" max="13056" width="11.42578125" style="516"/>
    <col min="13057" max="13057" width="2.28515625" style="516" customWidth="1"/>
    <col min="13058" max="13058" width="28.140625" style="516" customWidth="1"/>
    <col min="13059" max="13059" width="26.28515625" style="516" bestFit="1" customWidth="1"/>
    <col min="13060" max="13060" width="20" style="516" customWidth="1"/>
    <col min="13061" max="13061" width="17.85546875" style="516" customWidth="1"/>
    <col min="13062" max="13062" width="20" style="516" customWidth="1"/>
    <col min="13063" max="13063" width="21.5703125" style="516" customWidth="1"/>
    <col min="13064" max="13066" width="16.140625" style="516" customWidth="1"/>
    <col min="13067" max="13067" width="18.5703125" style="516" customWidth="1"/>
    <col min="13068" max="13068" width="16.140625" style="516" customWidth="1"/>
    <col min="13069" max="13069" width="17.7109375" style="516" customWidth="1"/>
    <col min="13070" max="13070" width="20" style="516" customWidth="1"/>
    <col min="13071" max="13071" width="16.140625" style="516" customWidth="1"/>
    <col min="13072" max="13074" width="27.140625" style="516" bestFit="1" customWidth="1"/>
    <col min="13075" max="13075" width="17.7109375" style="516" bestFit="1" customWidth="1"/>
    <col min="13076" max="13076" width="14" style="516" bestFit="1" customWidth="1"/>
    <col min="13077" max="13077" width="17.42578125" style="516" bestFit="1" customWidth="1"/>
    <col min="13078" max="13078" width="14.28515625" style="516" bestFit="1" customWidth="1"/>
    <col min="13079" max="13079" width="17.42578125" style="516" bestFit="1" customWidth="1"/>
    <col min="13080" max="13080" width="14.28515625" style="516" bestFit="1" customWidth="1"/>
    <col min="13081" max="13081" width="17.42578125" style="516" bestFit="1" customWidth="1"/>
    <col min="13082" max="13082" width="14.28515625" style="516" bestFit="1" customWidth="1"/>
    <col min="13083" max="13083" width="17.7109375" style="516" bestFit="1" customWidth="1"/>
    <col min="13084" max="13084" width="14.5703125" style="516" bestFit="1" customWidth="1"/>
    <col min="13085" max="13085" width="17.42578125" style="516" bestFit="1" customWidth="1"/>
    <col min="13086" max="13086" width="14.28515625" style="516" bestFit="1" customWidth="1"/>
    <col min="13087" max="13087" width="17.42578125" style="516" bestFit="1" customWidth="1"/>
    <col min="13088" max="13088" width="14.28515625" style="516" bestFit="1" customWidth="1"/>
    <col min="13089" max="13089" width="15.42578125" style="516" bestFit="1" customWidth="1"/>
    <col min="13090" max="13090" width="12.42578125" style="516" bestFit="1" customWidth="1"/>
    <col min="13091" max="13091" width="15.140625" style="516" bestFit="1" customWidth="1"/>
    <col min="13092" max="13092" width="12.140625" style="516" bestFit="1" customWidth="1"/>
    <col min="13093" max="13093" width="14.42578125" style="516" bestFit="1" customWidth="1"/>
    <col min="13094" max="13312" width="11.42578125" style="516"/>
    <col min="13313" max="13313" width="2.28515625" style="516" customWidth="1"/>
    <col min="13314" max="13314" width="28.140625" style="516" customWidth="1"/>
    <col min="13315" max="13315" width="26.28515625" style="516" bestFit="1" customWidth="1"/>
    <col min="13316" max="13316" width="20" style="516" customWidth="1"/>
    <col min="13317" max="13317" width="17.85546875" style="516" customWidth="1"/>
    <col min="13318" max="13318" width="20" style="516" customWidth="1"/>
    <col min="13319" max="13319" width="21.5703125" style="516" customWidth="1"/>
    <col min="13320" max="13322" width="16.140625" style="516" customWidth="1"/>
    <col min="13323" max="13323" width="18.5703125" style="516" customWidth="1"/>
    <col min="13324" max="13324" width="16.140625" style="516" customWidth="1"/>
    <col min="13325" max="13325" width="17.7109375" style="516" customWidth="1"/>
    <col min="13326" max="13326" width="20" style="516" customWidth="1"/>
    <col min="13327" max="13327" width="16.140625" style="516" customWidth="1"/>
    <col min="13328" max="13330" width="27.140625" style="516" bestFit="1" customWidth="1"/>
    <col min="13331" max="13331" width="17.7109375" style="516" bestFit="1" customWidth="1"/>
    <col min="13332" max="13332" width="14" style="516" bestFit="1" customWidth="1"/>
    <col min="13333" max="13333" width="17.42578125" style="516" bestFit="1" customWidth="1"/>
    <col min="13334" max="13334" width="14.28515625" style="516" bestFit="1" customWidth="1"/>
    <col min="13335" max="13335" width="17.42578125" style="516" bestFit="1" customWidth="1"/>
    <col min="13336" max="13336" width="14.28515625" style="516" bestFit="1" customWidth="1"/>
    <col min="13337" max="13337" width="17.42578125" style="516" bestFit="1" customWidth="1"/>
    <col min="13338" max="13338" width="14.28515625" style="516" bestFit="1" customWidth="1"/>
    <col min="13339" max="13339" width="17.7109375" style="516" bestFit="1" customWidth="1"/>
    <col min="13340" max="13340" width="14.5703125" style="516" bestFit="1" customWidth="1"/>
    <col min="13341" max="13341" width="17.42578125" style="516" bestFit="1" customWidth="1"/>
    <col min="13342" max="13342" width="14.28515625" style="516" bestFit="1" customWidth="1"/>
    <col min="13343" max="13343" width="17.42578125" style="516" bestFit="1" customWidth="1"/>
    <col min="13344" max="13344" width="14.28515625" style="516" bestFit="1" customWidth="1"/>
    <col min="13345" max="13345" width="15.42578125" style="516" bestFit="1" customWidth="1"/>
    <col min="13346" max="13346" width="12.42578125" style="516" bestFit="1" customWidth="1"/>
    <col min="13347" max="13347" width="15.140625" style="516" bestFit="1" customWidth="1"/>
    <col min="13348" max="13348" width="12.140625" style="516" bestFit="1" customWidth="1"/>
    <col min="13349" max="13349" width="14.42578125" style="516" bestFit="1" customWidth="1"/>
    <col min="13350" max="13568" width="11.42578125" style="516"/>
    <col min="13569" max="13569" width="2.28515625" style="516" customWidth="1"/>
    <col min="13570" max="13570" width="28.140625" style="516" customWidth="1"/>
    <col min="13571" max="13571" width="26.28515625" style="516" bestFit="1" customWidth="1"/>
    <col min="13572" max="13572" width="20" style="516" customWidth="1"/>
    <col min="13573" max="13573" width="17.85546875" style="516" customWidth="1"/>
    <col min="13574" max="13574" width="20" style="516" customWidth="1"/>
    <col min="13575" max="13575" width="21.5703125" style="516" customWidth="1"/>
    <col min="13576" max="13578" width="16.140625" style="516" customWidth="1"/>
    <col min="13579" max="13579" width="18.5703125" style="516" customWidth="1"/>
    <col min="13580" max="13580" width="16.140625" style="516" customWidth="1"/>
    <col min="13581" max="13581" width="17.7109375" style="516" customWidth="1"/>
    <col min="13582" max="13582" width="20" style="516" customWidth="1"/>
    <col min="13583" max="13583" width="16.140625" style="516" customWidth="1"/>
    <col min="13584" max="13586" width="27.140625" style="516" bestFit="1" customWidth="1"/>
    <col min="13587" max="13587" width="17.7109375" style="516" bestFit="1" customWidth="1"/>
    <col min="13588" max="13588" width="14" style="516" bestFit="1" customWidth="1"/>
    <col min="13589" max="13589" width="17.42578125" style="516" bestFit="1" customWidth="1"/>
    <col min="13590" max="13590" width="14.28515625" style="516" bestFit="1" customWidth="1"/>
    <col min="13591" max="13591" width="17.42578125" style="516" bestFit="1" customWidth="1"/>
    <col min="13592" max="13592" width="14.28515625" style="516" bestFit="1" customWidth="1"/>
    <col min="13593" max="13593" width="17.42578125" style="516" bestFit="1" customWidth="1"/>
    <col min="13594" max="13594" width="14.28515625" style="516" bestFit="1" customWidth="1"/>
    <col min="13595" max="13595" width="17.7109375" style="516" bestFit="1" customWidth="1"/>
    <col min="13596" max="13596" width="14.5703125" style="516" bestFit="1" customWidth="1"/>
    <col min="13597" max="13597" width="17.42578125" style="516" bestFit="1" customWidth="1"/>
    <col min="13598" max="13598" width="14.28515625" style="516" bestFit="1" customWidth="1"/>
    <col min="13599" max="13599" width="17.42578125" style="516" bestFit="1" customWidth="1"/>
    <col min="13600" max="13600" width="14.28515625" style="516" bestFit="1" customWidth="1"/>
    <col min="13601" max="13601" width="15.42578125" style="516" bestFit="1" customWidth="1"/>
    <col min="13602" max="13602" width="12.42578125" style="516" bestFit="1" customWidth="1"/>
    <col min="13603" max="13603" width="15.140625" style="516" bestFit="1" customWidth="1"/>
    <col min="13604" max="13604" width="12.140625" style="516" bestFit="1" customWidth="1"/>
    <col min="13605" max="13605" width="14.42578125" style="516" bestFit="1" customWidth="1"/>
    <col min="13606" max="13824" width="11.42578125" style="516"/>
    <col min="13825" max="13825" width="2.28515625" style="516" customWidth="1"/>
    <col min="13826" max="13826" width="28.140625" style="516" customWidth="1"/>
    <col min="13827" max="13827" width="26.28515625" style="516" bestFit="1" customWidth="1"/>
    <col min="13828" max="13828" width="20" style="516" customWidth="1"/>
    <col min="13829" max="13829" width="17.85546875" style="516" customWidth="1"/>
    <col min="13830" max="13830" width="20" style="516" customWidth="1"/>
    <col min="13831" max="13831" width="21.5703125" style="516" customWidth="1"/>
    <col min="13832" max="13834" width="16.140625" style="516" customWidth="1"/>
    <col min="13835" max="13835" width="18.5703125" style="516" customWidth="1"/>
    <col min="13836" max="13836" width="16.140625" style="516" customWidth="1"/>
    <col min="13837" max="13837" width="17.7109375" style="516" customWidth="1"/>
    <col min="13838" max="13838" width="20" style="516" customWidth="1"/>
    <col min="13839" max="13839" width="16.140625" style="516" customWidth="1"/>
    <col min="13840" max="13842" width="27.140625" style="516" bestFit="1" customWidth="1"/>
    <col min="13843" max="13843" width="17.7109375" style="516" bestFit="1" customWidth="1"/>
    <col min="13844" max="13844" width="14" style="516" bestFit="1" customWidth="1"/>
    <col min="13845" max="13845" width="17.42578125" style="516" bestFit="1" customWidth="1"/>
    <col min="13846" max="13846" width="14.28515625" style="516" bestFit="1" customWidth="1"/>
    <col min="13847" max="13847" width="17.42578125" style="516" bestFit="1" customWidth="1"/>
    <col min="13848" max="13848" width="14.28515625" style="516" bestFit="1" customWidth="1"/>
    <col min="13849" max="13849" width="17.42578125" style="516" bestFit="1" customWidth="1"/>
    <col min="13850" max="13850" width="14.28515625" style="516" bestFit="1" customWidth="1"/>
    <col min="13851" max="13851" width="17.7109375" style="516" bestFit="1" customWidth="1"/>
    <col min="13852" max="13852" width="14.5703125" style="516" bestFit="1" customWidth="1"/>
    <col min="13853" max="13853" width="17.42578125" style="516" bestFit="1" customWidth="1"/>
    <col min="13854" max="13854" width="14.28515625" style="516" bestFit="1" customWidth="1"/>
    <col min="13855" max="13855" width="17.42578125" style="516" bestFit="1" customWidth="1"/>
    <col min="13856" max="13856" width="14.28515625" style="516" bestFit="1" customWidth="1"/>
    <col min="13857" max="13857" width="15.42578125" style="516" bestFit="1" customWidth="1"/>
    <col min="13858" max="13858" width="12.42578125" style="516" bestFit="1" customWidth="1"/>
    <col min="13859" max="13859" width="15.140625" style="516" bestFit="1" customWidth="1"/>
    <col min="13860" max="13860" width="12.140625" style="516" bestFit="1" customWidth="1"/>
    <col min="13861" max="13861" width="14.42578125" style="516" bestFit="1" customWidth="1"/>
    <col min="13862" max="14080" width="11.42578125" style="516"/>
    <col min="14081" max="14081" width="2.28515625" style="516" customWidth="1"/>
    <col min="14082" max="14082" width="28.140625" style="516" customWidth="1"/>
    <col min="14083" max="14083" width="26.28515625" style="516" bestFit="1" customWidth="1"/>
    <col min="14084" max="14084" width="20" style="516" customWidth="1"/>
    <col min="14085" max="14085" width="17.85546875" style="516" customWidth="1"/>
    <col min="14086" max="14086" width="20" style="516" customWidth="1"/>
    <col min="14087" max="14087" width="21.5703125" style="516" customWidth="1"/>
    <col min="14088" max="14090" width="16.140625" style="516" customWidth="1"/>
    <col min="14091" max="14091" width="18.5703125" style="516" customWidth="1"/>
    <col min="14092" max="14092" width="16.140625" style="516" customWidth="1"/>
    <col min="14093" max="14093" width="17.7109375" style="516" customWidth="1"/>
    <col min="14094" max="14094" width="20" style="516" customWidth="1"/>
    <col min="14095" max="14095" width="16.140625" style="516" customWidth="1"/>
    <col min="14096" max="14098" width="27.140625" style="516" bestFit="1" customWidth="1"/>
    <col min="14099" max="14099" width="17.7109375" style="516" bestFit="1" customWidth="1"/>
    <col min="14100" max="14100" width="14" style="516" bestFit="1" customWidth="1"/>
    <col min="14101" max="14101" width="17.42578125" style="516" bestFit="1" customWidth="1"/>
    <col min="14102" max="14102" width="14.28515625" style="516" bestFit="1" customWidth="1"/>
    <col min="14103" max="14103" width="17.42578125" style="516" bestFit="1" customWidth="1"/>
    <col min="14104" max="14104" width="14.28515625" style="516" bestFit="1" customWidth="1"/>
    <col min="14105" max="14105" width="17.42578125" style="516" bestFit="1" customWidth="1"/>
    <col min="14106" max="14106" width="14.28515625" style="516" bestFit="1" customWidth="1"/>
    <col min="14107" max="14107" width="17.7109375" style="516" bestFit="1" customWidth="1"/>
    <col min="14108" max="14108" width="14.5703125" style="516" bestFit="1" customWidth="1"/>
    <col min="14109" max="14109" width="17.42578125" style="516" bestFit="1" customWidth="1"/>
    <col min="14110" max="14110" width="14.28515625" style="516" bestFit="1" customWidth="1"/>
    <col min="14111" max="14111" width="17.42578125" style="516" bestFit="1" customWidth="1"/>
    <col min="14112" max="14112" width="14.28515625" style="516" bestFit="1" customWidth="1"/>
    <col min="14113" max="14113" width="15.42578125" style="516" bestFit="1" customWidth="1"/>
    <col min="14114" max="14114" width="12.42578125" style="516" bestFit="1" customWidth="1"/>
    <col min="14115" max="14115" width="15.140625" style="516" bestFit="1" customWidth="1"/>
    <col min="14116" max="14116" width="12.140625" style="516" bestFit="1" customWidth="1"/>
    <col min="14117" max="14117" width="14.42578125" style="516" bestFit="1" customWidth="1"/>
    <col min="14118" max="14336" width="11.42578125" style="516"/>
    <col min="14337" max="14337" width="2.28515625" style="516" customWidth="1"/>
    <col min="14338" max="14338" width="28.140625" style="516" customWidth="1"/>
    <col min="14339" max="14339" width="26.28515625" style="516" bestFit="1" customWidth="1"/>
    <col min="14340" max="14340" width="20" style="516" customWidth="1"/>
    <col min="14341" max="14341" width="17.85546875" style="516" customWidth="1"/>
    <col min="14342" max="14342" width="20" style="516" customWidth="1"/>
    <col min="14343" max="14343" width="21.5703125" style="516" customWidth="1"/>
    <col min="14344" max="14346" width="16.140625" style="516" customWidth="1"/>
    <col min="14347" max="14347" width="18.5703125" style="516" customWidth="1"/>
    <col min="14348" max="14348" width="16.140625" style="516" customWidth="1"/>
    <col min="14349" max="14349" width="17.7109375" style="516" customWidth="1"/>
    <col min="14350" max="14350" width="20" style="516" customWidth="1"/>
    <col min="14351" max="14351" width="16.140625" style="516" customWidth="1"/>
    <col min="14352" max="14354" width="27.140625" style="516" bestFit="1" customWidth="1"/>
    <col min="14355" max="14355" width="17.7109375" style="516" bestFit="1" customWidth="1"/>
    <col min="14356" max="14356" width="14" style="516" bestFit="1" customWidth="1"/>
    <col min="14357" max="14357" width="17.42578125" style="516" bestFit="1" customWidth="1"/>
    <col min="14358" max="14358" width="14.28515625" style="516" bestFit="1" customWidth="1"/>
    <col min="14359" max="14359" width="17.42578125" style="516" bestFit="1" customWidth="1"/>
    <col min="14360" max="14360" width="14.28515625" style="516" bestFit="1" customWidth="1"/>
    <col min="14361" max="14361" width="17.42578125" style="516" bestFit="1" customWidth="1"/>
    <col min="14362" max="14362" width="14.28515625" style="516" bestFit="1" customWidth="1"/>
    <col min="14363" max="14363" width="17.7109375" style="516" bestFit="1" customWidth="1"/>
    <col min="14364" max="14364" width="14.5703125" style="516" bestFit="1" customWidth="1"/>
    <col min="14365" max="14365" width="17.42578125" style="516" bestFit="1" customWidth="1"/>
    <col min="14366" max="14366" width="14.28515625" style="516" bestFit="1" customWidth="1"/>
    <col min="14367" max="14367" width="17.42578125" style="516" bestFit="1" customWidth="1"/>
    <col min="14368" max="14368" width="14.28515625" style="516" bestFit="1" customWidth="1"/>
    <col min="14369" max="14369" width="15.42578125" style="516" bestFit="1" customWidth="1"/>
    <col min="14370" max="14370" width="12.42578125" style="516" bestFit="1" customWidth="1"/>
    <col min="14371" max="14371" width="15.140625" style="516" bestFit="1" customWidth="1"/>
    <col min="14372" max="14372" width="12.140625" style="516" bestFit="1" customWidth="1"/>
    <col min="14373" max="14373" width="14.42578125" style="516" bestFit="1" customWidth="1"/>
    <col min="14374" max="14592" width="11.42578125" style="516"/>
    <col min="14593" max="14593" width="2.28515625" style="516" customWidth="1"/>
    <col min="14594" max="14594" width="28.140625" style="516" customWidth="1"/>
    <col min="14595" max="14595" width="26.28515625" style="516" bestFit="1" customWidth="1"/>
    <col min="14596" max="14596" width="20" style="516" customWidth="1"/>
    <col min="14597" max="14597" width="17.85546875" style="516" customWidth="1"/>
    <col min="14598" max="14598" width="20" style="516" customWidth="1"/>
    <col min="14599" max="14599" width="21.5703125" style="516" customWidth="1"/>
    <col min="14600" max="14602" width="16.140625" style="516" customWidth="1"/>
    <col min="14603" max="14603" width="18.5703125" style="516" customWidth="1"/>
    <col min="14604" max="14604" width="16.140625" style="516" customWidth="1"/>
    <col min="14605" max="14605" width="17.7109375" style="516" customWidth="1"/>
    <col min="14606" max="14606" width="20" style="516" customWidth="1"/>
    <col min="14607" max="14607" width="16.140625" style="516" customWidth="1"/>
    <col min="14608" max="14610" width="27.140625" style="516" bestFit="1" customWidth="1"/>
    <col min="14611" max="14611" width="17.7109375" style="516" bestFit="1" customWidth="1"/>
    <col min="14612" max="14612" width="14" style="516" bestFit="1" customWidth="1"/>
    <col min="14613" max="14613" width="17.42578125" style="516" bestFit="1" customWidth="1"/>
    <col min="14614" max="14614" width="14.28515625" style="516" bestFit="1" customWidth="1"/>
    <col min="14615" max="14615" width="17.42578125" style="516" bestFit="1" customWidth="1"/>
    <col min="14616" max="14616" width="14.28515625" style="516" bestFit="1" customWidth="1"/>
    <col min="14617" max="14617" width="17.42578125" style="516" bestFit="1" customWidth="1"/>
    <col min="14618" max="14618" width="14.28515625" style="516" bestFit="1" customWidth="1"/>
    <col min="14619" max="14619" width="17.7109375" style="516" bestFit="1" customWidth="1"/>
    <col min="14620" max="14620" width="14.5703125" style="516" bestFit="1" customWidth="1"/>
    <col min="14621" max="14621" width="17.42578125" style="516" bestFit="1" customWidth="1"/>
    <col min="14622" max="14622" width="14.28515625" style="516" bestFit="1" customWidth="1"/>
    <col min="14623" max="14623" width="17.42578125" style="516" bestFit="1" customWidth="1"/>
    <col min="14624" max="14624" width="14.28515625" style="516" bestFit="1" customWidth="1"/>
    <col min="14625" max="14625" width="15.42578125" style="516" bestFit="1" customWidth="1"/>
    <col min="14626" max="14626" width="12.42578125" style="516" bestFit="1" customWidth="1"/>
    <col min="14627" max="14627" width="15.140625" style="516" bestFit="1" customWidth="1"/>
    <col min="14628" max="14628" width="12.140625" style="516" bestFit="1" customWidth="1"/>
    <col min="14629" max="14629" width="14.42578125" style="516" bestFit="1" customWidth="1"/>
    <col min="14630" max="14848" width="11.42578125" style="516"/>
    <col min="14849" max="14849" width="2.28515625" style="516" customWidth="1"/>
    <col min="14850" max="14850" width="28.140625" style="516" customWidth="1"/>
    <col min="14851" max="14851" width="26.28515625" style="516" bestFit="1" customWidth="1"/>
    <col min="14852" max="14852" width="20" style="516" customWidth="1"/>
    <col min="14853" max="14853" width="17.85546875" style="516" customWidth="1"/>
    <col min="14854" max="14854" width="20" style="516" customWidth="1"/>
    <col min="14855" max="14855" width="21.5703125" style="516" customWidth="1"/>
    <col min="14856" max="14858" width="16.140625" style="516" customWidth="1"/>
    <col min="14859" max="14859" width="18.5703125" style="516" customWidth="1"/>
    <col min="14860" max="14860" width="16.140625" style="516" customWidth="1"/>
    <col min="14861" max="14861" width="17.7109375" style="516" customWidth="1"/>
    <col min="14862" max="14862" width="20" style="516" customWidth="1"/>
    <col min="14863" max="14863" width="16.140625" style="516" customWidth="1"/>
    <col min="14864" max="14866" width="27.140625" style="516" bestFit="1" customWidth="1"/>
    <col min="14867" max="14867" width="17.7109375" style="516" bestFit="1" customWidth="1"/>
    <col min="14868" max="14868" width="14" style="516" bestFit="1" customWidth="1"/>
    <col min="14869" max="14869" width="17.42578125" style="516" bestFit="1" customWidth="1"/>
    <col min="14870" max="14870" width="14.28515625" style="516" bestFit="1" customWidth="1"/>
    <col min="14871" max="14871" width="17.42578125" style="516" bestFit="1" customWidth="1"/>
    <col min="14872" max="14872" width="14.28515625" style="516" bestFit="1" customWidth="1"/>
    <col min="14873" max="14873" width="17.42578125" style="516" bestFit="1" customWidth="1"/>
    <col min="14874" max="14874" width="14.28515625" style="516" bestFit="1" customWidth="1"/>
    <col min="14875" max="14875" width="17.7109375" style="516" bestFit="1" customWidth="1"/>
    <col min="14876" max="14876" width="14.5703125" style="516" bestFit="1" customWidth="1"/>
    <col min="14877" max="14877" width="17.42578125" style="516" bestFit="1" customWidth="1"/>
    <col min="14878" max="14878" width="14.28515625" style="516" bestFit="1" customWidth="1"/>
    <col min="14879" max="14879" width="17.42578125" style="516" bestFit="1" customWidth="1"/>
    <col min="14880" max="14880" width="14.28515625" style="516" bestFit="1" customWidth="1"/>
    <col min="14881" max="14881" width="15.42578125" style="516" bestFit="1" customWidth="1"/>
    <col min="14882" max="14882" width="12.42578125" style="516" bestFit="1" customWidth="1"/>
    <col min="14883" max="14883" width="15.140625" style="516" bestFit="1" customWidth="1"/>
    <col min="14884" max="14884" width="12.140625" style="516" bestFit="1" customWidth="1"/>
    <col min="14885" max="14885" width="14.42578125" style="516" bestFit="1" customWidth="1"/>
    <col min="14886" max="15104" width="11.42578125" style="516"/>
    <col min="15105" max="15105" width="2.28515625" style="516" customWidth="1"/>
    <col min="15106" max="15106" width="28.140625" style="516" customWidth="1"/>
    <col min="15107" max="15107" width="26.28515625" style="516" bestFit="1" customWidth="1"/>
    <col min="15108" max="15108" width="20" style="516" customWidth="1"/>
    <col min="15109" max="15109" width="17.85546875" style="516" customWidth="1"/>
    <col min="15110" max="15110" width="20" style="516" customWidth="1"/>
    <col min="15111" max="15111" width="21.5703125" style="516" customWidth="1"/>
    <col min="15112" max="15114" width="16.140625" style="516" customWidth="1"/>
    <col min="15115" max="15115" width="18.5703125" style="516" customWidth="1"/>
    <col min="15116" max="15116" width="16.140625" style="516" customWidth="1"/>
    <col min="15117" max="15117" width="17.7109375" style="516" customWidth="1"/>
    <col min="15118" max="15118" width="20" style="516" customWidth="1"/>
    <col min="15119" max="15119" width="16.140625" style="516" customWidth="1"/>
    <col min="15120" max="15122" width="27.140625" style="516" bestFit="1" customWidth="1"/>
    <col min="15123" max="15123" width="17.7109375" style="516" bestFit="1" customWidth="1"/>
    <col min="15124" max="15124" width="14" style="516" bestFit="1" customWidth="1"/>
    <col min="15125" max="15125" width="17.42578125" style="516" bestFit="1" customWidth="1"/>
    <col min="15126" max="15126" width="14.28515625" style="516" bestFit="1" customWidth="1"/>
    <col min="15127" max="15127" width="17.42578125" style="516" bestFit="1" customWidth="1"/>
    <col min="15128" max="15128" width="14.28515625" style="516" bestFit="1" customWidth="1"/>
    <col min="15129" max="15129" width="17.42578125" style="516" bestFit="1" customWidth="1"/>
    <col min="15130" max="15130" width="14.28515625" style="516" bestFit="1" customWidth="1"/>
    <col min="15131" max="15131" width="17.7109375" style="516" bestFit="1" customWidth="1"/>
    <col min="15132" max="15132" width="14.5703125" style="516" bestFit="1" customWidth="1"/>
    <col min="15133" max="15133" width="17.42578125" style="516" bestFit="1" customWidth="1"/>
    <col min="15134" max="15134" width="14.28515625" style="516" bestFit="1" customWidth="1"/>
    <col min="15135" max="15135" width="17.42578125" style="516" bestFit="1" customWidth="1"/>
    <col min="15136" max="15136" width="14.28515625" style="516" bestFit="1" customWidth="1"/>
    <col min="15137" max="15137" width="15.42578125" style="516" bestFit="1" customWidth="1"/>
    <col min="15138" max="15138" width="12.42578125" style="516" bestFit="1" customWidth="1"/>
    <col min="15139" max="15139" width="15.140625" style="516" bestFit="1" customWidth="1"/>
    <col min="15140" max="15140" width="12.140625" style="516" bestFit="1" customWidth="1"/>
    <col min="15141" max="15141" width="14.42578125" style="516" bestFit="1" customWidth="1"/>
    <col min="15142" max="15360" width="11.42578125" style="516"/>
    <col min="15361" max="15361" width="2.28515625" style="516" customWidth="1"/>
    <col min="15362" max="15362" width="28.140625" style="516" customWidth="1"/>
    <col min="15363" max="15363" width="26.28515625" style="516" bestFit="1" customWidth="1"/>
    <col min="15364" max="15364" width="20" style="516" customWidth="1"/>
    <col min="15365" max="15365" width="17.85546875" style="516" customWidth="1"/>
    <col min="15366" max="15366" width="20" style="516" customWidth="1"/>
    <col min="15367" max="15367" width="21.5703125" style="516" customWidth="1"/>
    <col min="15368" max="15370" width="16.140625" style="516" customWidth="1"/>
    <col min="15371" max="15371" width="18.5703125" style="516" customWidth="1"/>
    <col min="15372" max="15372" width="16.140625" style="516" customWidth="1"/>
    <col min="15373" max="15373" width="17.7109375" style="516" customWidth="1"/>
    <col min="15374" max="15374" width="20" style="516" customWidth="1"/>
    <col min="15375" max="15375" width="16.140625" style="516" customWidth="1"/>
    <col min="15376" max="15378" width="27.140625" style="516" bestFit="1" customWidth="1"/>
    <col min="15379" max="15379" width="17.7109375" style="516" bestFit="1" customWidth="1"/>
    <col min="15380" max="15380" width="14" style="516" bestFit="1" customWidth="1"/>
    <col min="15381" max="15381" width="17.42578125" style="516" bestFit="1" customWidth="1"/>
    <col min="15382" max="15382" width="14.28515625" style="516" bestFit="1" customWidth="1"/>
    <col min="15383" max="15383" width="17.42578125" style="516" bestFit="1" customWidth="1"/>
    <col min="15384" max="15384" width="14.28515625" style="516" bestFit="1" customWidth="1"/>
    <col min="15385" max="15385" width="17.42578125" style="516" bestFit="1" customWidth="1"/>
    <col min="15386" max="15386" width="14.28515625" style="516" bestFit="1" customWidth="1"/>
    <col min="15387" max="15387" width="17.7109375" style="516" bestFit="1" customWidth="1"/>
    <col min="15388" max="15388" width="14.5703125" style="516" bestFit="1" customWidth="1"/>
    <col min="15389" max="15389" width="17.42578125" style="516" bestFit="1" customWidth="1"/>
    <col min="15390" max="15390" width="14.28515625" style="516" bestFit="1" customWidth="1"/>
    <col min="15391" max="15391" width="17.42578125" style="516" bestFit="1" customWidth="1"/>
    <col min="15392" max="15392" width="14.28515625" style="516" bestFit="1" customWidth="1"/>
    <col min="15393" max="15393" width="15.42578125" style="516" bestFit="1" customWidth="1"/>
    <col min="15394" max="15394" width="12.42578125" style="516" bestFit="1" customWidth="1"/>
    <col min="15395" max="15395" width="15.140625" style="516" bestFit="1" customWidth="1"/>
    <col min="15396" max="15396" width="12.140625" style="516" bestFit="1" customWidth="1"/>
    <col min="15397" max="15397" width="14.42578125" style="516" bestFit="1" customWidth="1"/>
    <col min="15398" max="15616" width="11.42578125" style="516"/>
    <col min="15617" max="15617" width="2.28515625" style="516" customWidth="1"/>
    <col min="15618" max="15618" width="28.140625" style="516" customWidth="1"/>
    <col min="15619" max="15619" width="26.28515625" style="516" bestFit="1" customWidth="1"/>
    <col min="15620" max="15620" width="20" style="516" customWidth="1"/>
    <col min="15621" max="15621" width="17.85546875" style="516" customWidth="1"/>
    <col min="15622" max="15622" width="20" style="516" customWidth="1"/>
    <col min="15623" max="15623" width="21.5703125" style="516" customWidth="1"/>
    <col min="15624" max="15626" width="16.140625" style="516" customWidth="1"/>
    <col min="15627" max="15627" width="18.5703125" style="516" customWidth="1"/>
    <col min="15628" max="15628" width="16.140625" style="516" customWidth="1"/>
    <col min="15629" max="15629" width="17.7109375" style="516" customWidth="1"/>
    <col min="15630" max="15630" width="20" style="516" customWidth="1"/>
    <col min="15631" max="15631" width="16.140625" style="516" customWidth="1"/>
    <col min="15632" max="15634" width="27.140625" style="516" bestFit="1" customWidth="1"/>
    <col min="15635" max="15635" width="17.7109375" style="516" bestFit="1" customWidth="1"/>
    <col min="15636" max="15636" width="14" style="516" bestFit="1" customWidth="1"/>
    <col min="15637" max="15637" width="17.42578125" style="516" bestFit="1" customWidth="1"/>
    <col min="15638" max="15638" width="14.28515625" style="516" bestFit="1" customWidth="1"/>
    <col min="15639" max="15639" width="17.42578125" style="516" bestFit="1" customWidth="1"/>
    <col min="15640" max="15640" width="14.28515625" style="516" bestFit="1" customWidth="1"/>
    <col min="15641" max="15641" width="17.42578125" style="516" bestFit="1" customWidth="1"/>
    <col min="15642" max="15642" width="14.28515625" style="516" bestFit="1" customWidth="1"/>
    <col min="15643" max="15643" width="17.7109375" style="516" bestFit="1" customWidth="1"/>
    <col min="15644" max="15644" width="14.5703125" style="516" bestFit="1" customWidth="1"/>
    <col min="15645" max="15645" width="17.42578125" style="516" bestFit="1" customWidth="1"/>
    <col min="15646" max="15646" width="14.28515625" style="516" bestFit="1" customWidth="1"/>
    <col min="15647" max="15647" width="17.42578125" style="516" bestFit="1" customWidth="1"/>
    <col min="15648" max="15648" width="14.28515625" style="516" bestFit="1" customWidth="1"/>
    <col min="15649" max="15649" width="15.42578125" style="516" bestFit="1" customWidth="1"/>
    <col min="15650" max="15650" width="12.42578125" style="516" bestFit="1" customWidth="1"/>
    <col min="15651" max="15651" width="15.140625" style="516" bestFit="1" customWidth="1"/>
    <col min="15652" max="15652" width="12.140625" style="516" bestFit="1" customWidth="1"/>
    <col min="15653" max="15653" width="14.42578125" style="516" bestFit="1" customWidth="1"/>
    <col min="15654" max="15872" width="11.42578125" style="516"/>
    <col min="15873" max="15873" width="2.28515625" style="516" customWidth="1"/>
    <col min="15874" max="15874" width="28.140625" style="516" customWidth="1"/>
    <col min="15875" max="15875" width="26.28515625" style="516" bestFit="1" customWidth="1"/>
    <col min="15876" max="15876" width="20" style="516" customWidth="1"/>
    <col min="15877" max="15877" width="17.85546875" style="516" customWidth="1"/>
    <col min="15878" max="15878" width="20" style="516" customWidth="1"/>
    <col min="15879" max="15879" width="21.5703125" style="516" customWidth="1"/>
    <col min="15880" max="15882" width="16.140625" style="516" customWidth="1"/>
    <col min="15883" max="15883" width="18.5703125" style="516" customWidth="1"/>
    <col min="15884" max="15884" width="16.140625" style="516" customWidth="1"/>
    <col min="15885" max="15885" width="17.7109375" style="516" customWidth="1"/>
    <col min="15886" max="15886" width="20" style="516" customWidth="1"/>
    <col min="15887" max="15887" width="16.140625" style="516" customWidth="1"/>
    <col min="15888" max="15890" width="27.140625" style="516" bestFit="1" customWidth="1"/>
    <col min="15891" max="15891" width="17.7109375" style="516" bestFit="1" customWidth="1"/>
    <col min="15892" max="15892" width="14" style="516" bestFit="1" customWidth="1"/>
    <col min="15893" max="15893" width="17.42578125" style="516" bestFit="1" customWidth="1"/>
    <col min="15894" max="15894" width="14.28515625" style="516" bestFit="1" customWidth="1"/>
    <col min="15895" max="15895" width="17.42578125" style="516" bestFit="1" customWidth="1"/>
    <col min="15896" max="15896" width="14.28515625" style="516" bestFit="1" customWidth="1"/>
    <col min="15897" max="15897" width="17.42578125" style="516" bestFit="1" customWidth="1"/>
    <col min="15898" max="15898" width="14.28515625" style="516" bestFit="1" customWidth="1"/>
    <col min="15899" max="15899" width="17.7109375" style="516" bestFit="1" customWidth="1"/>
    <col min="15900" max="15900" width="14.5703125" style="516" bestFit="1" customWidth="1"/>
    <col min="15901" max="15901" width="17.42578125" style="516" bestFit="1" customWidth="1"/>
    <col min="15902" max="15902" width="14.28515625" style="516" bestFit="1" customWidth="1"/>
    <col min="15903" max="15903" width="17.42578125" style="516" bestFit="1" customWidth="1"/>
    <col min="15904" max="15904" width="14.28515625" style="516" bestFit="1" customWidth="1"/>
    <col min="15905" max="15905" width="15.42578125" style="516" bestFit="1" customWidth="1"/>
    <col min="15906" max="15906" width="12.42578125" style="516" bestFit="1" customWidth="1"/>
    <col min="15907" max="15907" width="15.140625" style="516" bestFit="1" customWidth="1"/>
    <col min="15908" max="15908" width="12.140625" style="516" bestFit="1" customWidth="1"/>
    <col min="15909" max="15909" width="14.42578125" style="516" bestFit="1" customWidth="1"/>
    <col min="15910" max="16128" width="11.42578125" style="516"/>
    <col min="16129" max="16129" width="2.28515625" style="516" customWidth="1"/>
    <col min="16130" max="16130" width="28.140625" style="516" customWidth="1"/>
    <col min="16131" max="16131" width="26.28515625" style="516" bestFit="1" customWidth="1"/>
    <col min="16132" max="16132" width="20" style="516" customWidth="1"/>
    <col min="16133" max="16133" width="17.85546875" style="516" customWidth="1"/>
    <col min="16134" max="16134" width="20" style="516" customWidth="1"/>
    <col min="16135" max="16135" width="21.5703125" style="516" customWidth="1"/>
    <col min="16136" max="16138" width="16.140625" style="516" customWidth="1"/>
    <col min="16139" max="16139" width="18.5703125" style="516" customWidth="1"/>
    <col min="16140" max="16140" width="16.140625" style="516" customWidth="1"/>
    <col min="16141" max="16141" width="17.7109375" style="516" customWidth="1"/>
    <col min="16142" max="16142" width="20" style="516" customWidth="1"/>
    <col min="16143" max="16143" width="16.140625" style="516" customWidth="1"/>
    <col min="16144" max="16146" width="27.140625" style="516" bestFit="1" customWidth="1"/>
    <col min="16147" max="16147" width="17.7109375" style="516" bestFit="1" customWidth="1"/>
    <col min="16148" max="16148" width="14" style="516" bestFit="1" customWidth="1"/>
    <col min="16149" max="16149" width="17.42578125" style="516" bestFit="1" customWidth="1"/>
    <col min="16150" max="16150" width="14.28515625" style="516" bestFit="1" customWidth="1"/>
    <col min="16151" max="16151" width="17.42578125" style="516" bestFit="1" customWidth="1"/>
    <col min="16152" max="16152" width="14.28515625" style="516" bestFit="1" customWidth="1"/>
    <col min="16153" max="16153" width="17.42578125" style="516" bestFit="1" customWidth="1"/>
    <col min="16154" max="16154" width="14.28515625" style="516" bestFit="1" customWidth="1"/>
    <col min="16155" max="16155" width="17.7109375" style="516" bestFit="1" customWidth="1"/>
    <col min="16156" max="16156" width="14.5703125" style="516" bestFit="1" customWidth="1"/>
    <col min="16157" max="16157" width="17.42578125" style="516" bestFit="1" customWidth="1"/>
    <col min="16158" max="16158" width="14.28515625" style="516" bestFit="1" customWidth="1"/>
    <col min="16159" max="16159" width="17.42578125" style="516" bestFit="1" customWidth="1"/>
    <col min="16160" max="16160" width="14.28515625" style="516" bestFit="1" customWidth="1"/>
    <col min="16161" max="16161" width="15.42578125" style="516" bestFit="1" customWidth="1"/>
    <col min="16162" max="16162" width="12.42578125" style="516" bestFit="1" customWidth="1"/>
    <col min="16163" max="16163" width="15.140625" style="516" bestFit="1" customWidth="1"/>
    <col min="16164" max="16164" width="12.140625" style="516" bestFit="1" customWidth="1"/>
    <col min="16165" max="16165" width="14.42578125" style="516" bestFit="1" customWidth="1"/>
    <col min="16166" max="16384" width="11.42578125" style="516"/>
  </cols>
  <sheetData>
    <row r="1" spans="2:15" ht="28.5" customHeight="1" x14ac:dyDescent="0.2">
      <c r="B1" s="822" t="s">
        <v>177</v>
      </c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</row>
    <row r="2" spans="2:15" ht="13.5" thickBot="1" x14ac:dyDescent="0.25">
      <c r="B2" s="514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</row>
    <row r="3" spans="2:15" ht="13.5" thickTop="1" x14ac:dyDescent="0.2">
      <c r="B3" s="823" t="s">
        <v>32</v>
      </c>
      <c r="C3" s="823" t="s">
        <v>33</v>
      </c>
      <c r="D3" s="826" t="s">
        <v>34</v>
      </c>
      <c r="E3" s="827"/>
      <c r="F3" s="828"/>
      <c r="G3" s="829" t="s">
        <v>35</v>
      </c>
      <c r="H3" s="827"/>
      <c r="I3" s="830"/>
      <c r="J3" s="830"/>
      <c r="K3" s="830"/>
      <c r="L3" s="830"/>
      <c r="M3" s="830"/>
      <c r="N3" s="830"/>
      <c r="O3" s="831"/>
    </row>
    <row r="4" spans="2:15" ht="90" thickBot="1" x14ac:dyDescent="0.25">
      <c r="B4" s="824"/>
      <c r="C4" s="824"/>
      <c r="D4" s="618" t="s">
        <v>36</v>
      </c>
      <c r="E4" s="771" t="s">
        <v>37</v>
      </c>
      <c r="F4" s="620" t="s">
        <v>38</v>
      </c>
      <c r="G4" s="621" t="s">
        <v>39</v>
      </c>
      <c r="H4" s="619" t="s">
        <v>40</v>
      </c>
      <c r="I4" s="619" t="s">
        <v>41</v>
      </c>
      <c r="J4" s="619" t="s">
        <v>42</v>
      </c>
      <c r="K4" s="619" t="s">
        <v>43</v>
      </c>
      <c r="L4" s="622" t="s">
        <v>143</v>
      </c>
      <c r="M4" s="622" t="s">
        <v>144</v>
      </c>
      <c r="N4" s="619" t="s">
        <v>44</v>
      </c>
      <c r="O4" s="623" t="s">
        <v>45</v>
      </c>
    </row>
    <row r="5" spans="2:15" ht="13.5" thickTop="1" x14ac:dyDescent="0.2">
      <c r="B5" s="832" t="s">
        <v>178</v>
      </c>
      <c r="C5" s="471" t="s">
        <v>48</v>
      </c>
      <c r="D5" s="517" t="s">
        <v>206</v>
      </c>
      <c r="E5" s="472" t="s">
        <v>206</v>
      </c>
      <c r="F5" s="473" t="s">
        <v>206</v>
      </c>
      <c r="G5" s="520">
        <v>0</v>
      </c>
      <c r="H5" s="472" t="s">
        <v>206</v>
      </c>
      <c r="I5" s="521">
        <v>0</v>
      </c>
      <c r="J5" s="521">
        <v>0</v>
      </c>
      <c r="K5" s="472" t="s">
        <v>206</v>
      </c>
      <c r="L5" s="521">
        <v>0</v>
      </c>
      <c r="M5" s="772" t="s">
        <v>206</v>
      </c>
      <c r="N5" s="521">
        <v>0</v>
      </c>
      <c r="O5" s="523">
        <v>0</v>
      </c>
    </row>
    <row r="6" spans="2:15" x14ac:dyDescent="0.2">
      <c r="B6" s="816"/>
      <c r="C6" s="471" t="s">
        <v>60</v>
      </c>
      <c r="D6" s="517" t="s">
        <v>206</v>
      </c>
      <c r="E6" s="474">
        <v>0</v>
      </c>
      <c r="F6" s="475" t="s">
        <v>206</v>
      </c>
      <c r="G6" s="526">
        <v>0</v>
      </c>
      <c r="H6" s="474">
        <v>0</v>
      </c>
      <c r="I6" s="527">
        <v>0</v>
      </c>
      <c r="J6" s="527">
        <v>0</v>
      </c>
      <c r="K6" s="474" t="s">
        <v>206</v>
      </c>
      <c r="L6" s="527">
        <v>0</v>
      </c>
      <c r="M6" s="476" t="s">
        <v>206</v>
      </c>
      <c r="N6" s="527">
        <v>0</v>
      </c>
      <c r="O6" s="529">
        <v>0</v>
      </c>
    </row>
    <row r="7" spans="2:15" x14ac:dyDescent="0.2">
      <c r="B7" s="815" t="s">
        <v>179</v>
      </c>
      <c r="C7" s="477" t="s">
        <v>50</v>
      </c>
      <c r="D7" s="536" t="s">
        <v>206</v>
      </c>
      <c r="E7" s="472" t="s">
        <v>206</v>
      </c>
      <c r="F7" s="473" t="s">
        <v>206</v>
      </c>
      <c r="G7" s="520">
        <v>0</v>
      </c>
      <c r="H7" s="472">
        <v>0</v>
      </c>
      <c r="I7" s="521">
        <v>0</v>
      </c>
      <c r="J7" s="521">
        <v>0</v>
      </c>
      <c r="K7" s="472" t="s">
        <v>206</v>
      </c>
      <c r="L7" s="521">
        <v>0</v>
      </c>
      <c r="M7" s="772" t="s">
        <v>206</v>
      </c>
      <c r="N7" s="521">
        <v>0</v>
      </c>
      <c r="O7" s="523" t="s">
        <v>206</v>
      </c>
    </row>
    <row r="8" spans="2:15" x14ac:dyDescent="0.2">
      <c r="B8" s="821"/>
      <c r="C8" s="477" t="s">
        <v>51</v>
      </c>
      <c r="D8" s="773" t="s">
        <v>206</v>
      </c>
      <c r="E8" s="478" t="s">
        <v>206</v>
      </c>
      <c r="F8" s="479" t="s">
        <v>206</v>
      </c>
      <c r="G8" s="532">
        <v>0</v>
      </c>
      <c r="H8" s="478" t="s">
        <v>206</v>
      </c>
      <c r="I8" s="533">
        <v>0</v>
      </c>
      <c r="J8" s="533">
        <v>0</v>
      </c>
      <c r="K8" s="478" t="s">
        <v>206</v>
      </c>
      <c r="L8" s="533">
        <v>0</v>
      </c>
      <c r="M8" s="480" t="s">
        <v>206</v>
      </c>
      <c r="N8" s="533">
        <v>0</v>
      </c>
      <c r="O8" s="535">
        <v>0</v>
      </c>
    </row>
    <row r="9" spans="2:15" x14ac:dyDescent="0.2">
      <c r="B9" s="626" t="s">
        <v>53</v>
      </c>
      <c r="C9" s="477" t="s">
        <v>51</v>
      </c>
      <c r="D9" s="774" t="s">
        <v>206</v>
      </c>
      <c r="E9" s="481">
        <v>0</v>
      </c>
      <c r="F9" s="482" t="s">
        <v>206</v>
      </c>
      <c r="G9" s="540">
        <v>0</v>
      </c>
      <c r="H9" s="481">
        <v>0</v>
      </c>
      <c r="I9" s="541">
        <v>0</v>
      </c>
      <c r="J9" s="541">
        <v>0</v>
      </c>
      <c r="K9" s="481" t="s">
        <v>206</v>
      </c>
      <c r="L9" s="541">
        <v>0</v>
      </c>
      <c r="M9" s="483" t="s">
        <v>206</v>
      </c>
      <c r="N9" s="541">
        <v>0</v>
      </c>
      <c r="O9" s="543">
        <v>0</v>
      </c>
    </row>
    <row r="10" spans="2:15" x14ac:dyDescent="0.2">
      <c r="B10" s="815" t="s">
        <v>180</v>
      </c>
      <c r="C10" s="471" t="s">
        <v>58</v>
      </c>
      <c r="D10" s="517">
        <v>0</v>
      </c>
      <c r="E10" s="521">
        <v>0</v>
      </c>
      <c r="F10" s="544">
        <v>0</v>
      </c>
      <c r="G10" s="520">
        <v>0</v>
      </c>
      <c r="H10" s="521">
        <v>0</v>
      </c>
      <c r="I10" s="472">
        <v>45.6</v>
      </c>
      <c r="J10" s="472">
        <v>144.47</v>
      </c>
      <c r="K10" s="521">
        <v>0</v>
      </c>
      <c r="L10" s="521">
        <v>0</v>
      </c>
      <c r="M10" s="521">
        <v>0</v>
      </c>
      <c r="N10" s="521">
        <v>0</v>
      </c>
      <c r="O10" s="523">
        <v>0</v>
      </c>
    </row>
    <row r="11" spans="2:15" x14ac:dyDescent="0.2">
      <c r="B11" s="821"/>
      <c r="C11" s="471" t="s">
        <v>60</v>
      </c>
      <c r="D11" s="545">
        <v>0</v>
      </c>
      <c r="E11" s="546">
        <v>0</v>
      </c>
      <c r="F11" s="547">
        <v>0</v>
      </c>
      <c r="G11" s="548">
        <v>0</v>
      </c>
      <c r="H11" s="546">
        <v>0</v>
      </c>
      <c r="I11" s="546">
        <v>0</v>
      </c>
      <c r="J11" s="484">
        <v>94.18</v>
      </c>
      <c r="K11" s="546">
        <v>0</v>
      </c>
      <c r="L11" s="546">
        <v>0</v>
      </c>
      <c r="M11" s="546">
        <v>0</v>
      </c>
      <c r="N11" s="546">
        <v>0</v>
      </c>
      <c r="O11" s="550">
        <v>0</v>
      </c>
    </row>
    <row r="12" spans="2:15" x14ac:dyDescent="0.2">
      <c r="B12" s="821"/>
      <c r="C12" s="471" t="s">
        <v>56</v>
      </c>
      <c r="D12" s="545" t="s">
        <v>206</v>
      </c>
      <c r="E12" s="546">
        <v>0</v>
      </c>
      <c r="F12" s="485" t="s">
        <v>206</v>
      </c>
      <c r="G12" s="548">
        <v>0</v>
      </c>
      <c r="H12" s="546">
        <v>0</v>
      </c>
      <c r="I12" s="484">
        <v>0</v>
      </c>
      <c r="J12" s="484">
        <v>142.75</v>
      </c>
      <c r="K12" s="484" t="s">
        <v>206</v>
      </c>
      <c r="L12" s="546">
        <v>0</v>
      </c>
      <c r="M12" s="484" t="s">
        <v>206</v>
      </c>
      <c r="N12" s="546">
        <v>0</v>
      </c>
      <c r="O12" s="550">
        <v>0</v>
      </c>
    </row>
    <row r="13" spans="2:15" x14ac:dyDescent="0.2">
      <c r="B13" s="821"/>
      <c r="C13" s="471" t="s">
        <v>59</v>
      </c>
      <c r="D13" s="545">
        <v>0</v>
      </c>
      <c r="E13" s="546">
        <v>0</v>
      </c>
      <c r="F13" s="547">
        <v>0</v>
      </c>
      <c r="G13" s="548">
        <v>0</v>
      </c>
      <c r="H13" s="546">
        <v>0</v>
      </c>
      <c r="I13" s="546">
        <v>0</v>
      </c>
      <c r="J13" s="484">
        <v>19.5</v>
      </c>
      <c r="K13" s="546">
        <v>0</v>
      </c>
      <c r="L13" s="546">
        <v>0</v>
      </c>
      <c r="M13" s="546">
        <v>0</v>
      </c>
      <c r="N13" s="546">
        <v>0</v>
      </c>
      <c r="O13" s="550">
        <v>0</v>
      </c>
    </row>
    <row r="14" spans="2:15" x14ac:dyDescent="0.2">
      <c r="B14" s="816"/>
      <c r="C14" s="471" t="s">
        <v>57</v>
      </c>
      <c r="D14" s="537">
        <v>0</v>
      </c>
      <c r="E14" s="533">
        <v>0</v>
      </c>
      <c r="F14" s="552">
        <v>0</v>
      </c>
      <c r="G14" s="532">
        <v>0</v>
      </c>
      <c r="H14" s="533">
        <v>0</v>
      </c>
      <c r="I14" s="533">
        <v>0</v>
      </c>
      <c r="J14" s="478" t="s">
        <v>206</v>
      </c>
      <c r="K14" s="533">
        <v>0</v>
      </c>
      <c r="L14" s="533">
        <v>0</v>
      </c>
      <c r="M14" s="533">
        <v>0</v>
      </c>
      <c r="N14" s="533">
        <v>0</v>
      </c>
      <c r="O14" s="535">
        <v>0</v>
      </c>
    </row>
    <row r="15" spans="2:15" x14ac:dyDescent="0.2">
      <c r="B15" s="815" t="s">
        <v>181</v>
      </c>
      <c r="C15" s="471" t="s">
        <v>50</v>
      </c>
      <c r="D15" s="545">
        <v>0</v>
      </c>
      <c r="E15" s="484">
        <v>0</v>
      </c>
      <c r="F15" s="547">
        <v>0</v>
      </c>
      <c r="G15" s="486">
        <v>2359.7199999999998</v>
      </c>
      <c r="H15" s="546">
        <v>0</v>
      </c>
      <c r="I15" s="484">
        <v>533.45000000000005</v>
      </c>
      <c r="J15" s="484">
        <v>29.86</v>
      </c>
      <c r="K15" s="546">
        <v>0</v>
      </c>
      <c r="L15" s="546">
        <v>0</v>
      </c>
      <c r="M15" s="546">
        <v>0</v>
      </c>
      <c r="N15" s="484">
        <v>0</v>
      </c>
      <c r="O15" s="487">
        <v>0.06</v>
      </c>
    </row>
    <row r="16" spans="2:15" x14ac:dyDescent="0.2">
      <c r="B16" s="821"/>
      <c r="C16" s="471" t="s">
        <v>58</v>
      </c>
      <c r="D16" s="545">
        <v>0</v>
      </c>
      <c r="E16" s="546">
        <v>0</v>
      </c>
      <c r="F16" s="547">
        <v>0</v>
      </c>
      <c r="G16" s="548">
        <v>0</v>
      </c>
      <c r="H16" s="546">
        <v>0</v>
      </c>
      <c r="I16" s="484">
        <v>25.3</v>
      </c>
      <c r="J16" s="484">
        <v>18.440000000000001</v>
      </c>
      <c r="K16" s="546">
        <v>0</v>
      </c>
      <c r="L16" s="546">
        <v>0</v>
      </c>
      <c r="M16" s="546">
        <v>0</v>
      </c>
      <c r="N16" s="546">
        <v>0</v>
      </c>
      <c r="O16" s="550">
        <v>0</v>
      </c>
    </row>
    <row r="17" spans="2:15" x14ac:dyDescent="0.2">
      <c r="B17" s="821"/>
      <c r="C17" s="471" t="s">
        <v>64</v>
      </c>
      <c r="D17" s="545">
        <v>0</v>
      </c>
      <c r="E17" s="546">
        <v>0</v>
      </c>
      <c r="F17" s="547">
        <v>0</v>
      </c>
      <c r="G17" s="548">
        <v>0</v>
      </c>
      <c r="H17" s="546">
        <v>0</v>
      </c>
      <c r="I17" s="546">
        <v>0</v>
      </c>
      <c r="J17" s="484">
        <v>198</v>
      </c>
      <c r="K17" s="546">
        <v>0</v>
      </c>
      <c r="L17" s="546">
        <v>0</v>
      </c>
      <c r="M17" s="546">
        <v>0</v>
      </c>
      <c r="N17" s="484">
        <v>17.18</v>
      </c>
      <c r="O17" s="550">
        <v>0</v>
      </c>
    </row>
    <row r="18" spans="2:15" x14ac:dyDescent="0.2">
      <c r="B18" s="821"/>
      <c r="C18" s="471" t="s">
        <v>63</v>
      </c>
      <c r="D18" s="545">
        <v>0</v>
      </c>
      <c r="E18" s="546">
        <v>0</v>
      </c>
      <c r="F18" s="547">
        <v>0</v>
      </c>
      <c r="G18" s="548">
        <v>0</v>
      </c>
      <c r="H18" s="546">
        <v>0</v>
      </c>
      <c r="I18" s="546">
        <v>588.5</v>
      </c>
      <c r="J18" s="484">
        <v>54.7</v>
      </c>
      <c r="K18" s="546">
        <v>0</v>
      </c>
      <c r="L18" s="546">
        <v>0</v>
      </c>
      <c r="M18" s="546">
        <v>0</v>
      </c>
      <c r="N18" s="546">
        <v>0.66</v>
      </c>
      <c r="O18" s="487">
        <v>0.18</v>
      </c>
    </row>
    <row r="19" spans="2:15" x14ac:dyDescent="0.2">
      <c r="B19" s="821"/>
      <c r="C19" s="471" t="s">
        <v>51</v>
      </c>
      <c r="D19" s="545" t="s">
        <v>206</v>
      </c>
      <c r="E19" s="546">
        <v>0</v>
      </c>
      <c r="F19" s="775" t="s">
        <v>206</v>
      </c>
      <c r="G19" s="548">
        <v>0</v>
      </c>
      <c r="H19" s="546">
        <v>0</v>
      </c>
      <c r="I19" s="546">
        <v>600</v>
      </c>
      <c r="J19" s="484">
        <v>112.7</v>
      </c>
      <c r="K19" s="484" t="s">
        <v>206</v>
      </c>
      <c r="L19" s="546">
        <v>0</v>
      </c>
      <c r="M19" s="484" t="s">
        <v>206</v>
      </c>
      <c r="N19" s="484" t="s">
        <v>206</v>
      </c>
      <c r="O19" s="550">
        <v>0</v>
      </c>
    </row>
    <row r="20" spans="2:15" x14ac:dyDescent="0.2">
      <c r="B20" s="821"/>
      <c r="C20" s="471" t="s">
        <v>182</v>
      </c>
      <c r="D20" s="545" t="s">
        <v>206</v>
      </c>
      <c r="E20" s="546">
        <v>0</v>
      </c>
      <c r="F20" s="488" t="s">
        <v>206</v>
      </c>
      <c r="G20" s="548">
        <v>0</v>
      </c>
      <c r="H20" s="546">
        <v>0</v>
      </c>
      <c r="I20" s="546">
        <v>0</v>
      </c>
      <c r="J20" s="484">
        <v>274.27</v>
      </c>
      <c r="K20" s="546">
        <v>0</v>
      </c>
      <c r="L20" s="546">
        <v>0</v>
      </c>
      <c r="M20" s="546">
        <v>0</v>
      </c>
      <c r="N20" s="484" t="s">
        <v>206</v>
      </c>
      <c r="O20" s="550">
        <v>0</v>
      </c>
    </row>
    <row r="21" spans="2:15" x14ac:dyDescent="0.2">
      <c r="B21" s="821"/>
      <c r="C21" s="471" t="s">
        <v>66</v>
      </c>
      <c r="D21" s="545">
        <v>0</v>
      </c>
      <c r="E21" s="546">
        <v>0</v>
      </c>
      <c r="F21" s="775">
        <v>0</v>
      </c>
      <c r="G21" s="548">
        <v>0</v>
      </c>
      <c r="H21" s="546">
        <v>0</v>
      </c>
      <c r="I21" s="546">
        <v>0</v>
      </c>
      <c r="J21" s="484">
        <v>0</v>
      </c>
      <c r="K21" s="546">
        <v>0</v>
      </c>
      <c r="L21" s="546">
        <v>0</v>
      </c>
      <c r="M21" s="546">
        <v>0</v>
      </c>
      <c r="N21" s="484">
        <v>2.02</v>
      </c>
      <c r="O21" s="550">
        <v>0</v>
      </c>
    </row>
    <row r="22" spans="2:15" x14ac:dyDescent="0.2">
      <c r="B22" s="821"/>
      <c r="C22" s="471" t="s">
        <v>65</v>
      </c>
      <c r="D22" s="545">
        <v>0</v>
      </c>
      <c r="E22" s="546">
        <v>0</v>
      </c>
      <c r="F22" s="547">
        <v>0</v>
      </c>
      <c r="G22" s="548">
        <v>0</v>
      </c>
      <c r="H22" s="546">
        <v>0</v>
      </c>
      <c r="I22" s="546">
        <v>0</v>
      </c>
      <c r="J22" s="484">
        <v>8</v>
      </c>
      <c r="K22" s="546">
        <v>0</v>
      </c>
      <c r="L22" s="546">
        <v>0</v>
      </c>
      <c r="M22" s="546">
        <v>0</v>
      </c>
      <c r="N22" s="484">
        <v>2.0499999999999998</v>
      </c>
      <c r="O22" s="550">
        <v>0</v>
      </c>
    </row>
    <row r="23" spans="2:15" x14ac:dyDescent="0.2">
      <c r="B23" s="821"/>
      <c r="C23" s="471" t="s">
        <v>56</v>
      </c>
      <c r="D23" s="545">
        <v>0</v>
      </c>
      <c r="E23" s="546">
        <v>0</v>
      </c>
      <c r="F23" s="547">
        <v>0</v>
      </c>
      <c r="G23" s="548">
        <v>0</v>
      </c>
      <c r="H23" s="546">
        <v>0</v>
      </c>
      <c r="I23" s="546">
        <v>0</v>
      </c>
      <c r="J23" s="484">
        <v>129.84</v>
      </c>
      <c r="K23" s="546">
        <v>0</v>
      </c>
      <c r="L23" s="546">
        <v>0</v>
      </c>
      <c r="M23" s="546">
        <v>0</v>
      </c>
      <c r="N23" s="484">
        <v>0</v>
      </c>
      <c r="O23" s="487">
        <v>0</v>
      </c>
    </row>
    <row r="24" spans="2:15" x14ac:dyDescent="0.2">
      <c r="B24" s="821"/>
      <c r="C24" s="471" t="s">
        <v>62</v>
      </c>
      <c r="D24" s="545">
        <v>0</v>
      </c>
      <c r="E24" s="546">
        <v>0</v>
      </c>
      <c r="F24" s="547">
        <v>0</v>
      </c>
      <c r="G24" s="486">
        <v>150</v>
      </c>
      <c r="H24" s="546">
        <v>0</v>
      </c>
      <c r="I24" s="484">
        <v>560</v>
      </c>
      <c r="J24" s="484">
        <v>129</v>
      </c>
      <c r="K24" s="546">
        <v>0</v>
      </c>
      <c r="L24" s="546">
        <v>0</v>
      </c>
      <c r="M24" s="546">
        <v>0</v>
      </c>
      <c r="N24" s="484">
        <v>66</v>
      </c>
      <c r="O24" s="487">
        <v>2.5</v>
      </c>
    </row>
    <row r="25" spans="2:15" x14ac:dyDescent="0.2">
      <c r="B25" s="821"/>
      <c r="C25" s="471" t="s">
        <v>183</v>
      </c>
      <c r="D25" s="545">
        <v>0</v>
      </c>
      <c r="E25" s="546">
        <v>0</v>
      </c>
      <c r="F25" s="547">
        <v>0</v>
      </c>
      <c r="G25" s="548">
        <v>0</v>
      </c>
      <c r="H25" s="546">
        <v>0</v>
      </c>
      <c r="I25" s="546">
        <v>0</v>
      </c>
      <c r="J25" s="484">
        <v>38.6</v>
      </c>
      <c r="K25" s="546">
        <v>0</v>
      </c>
      <c r="L25" s="546">
        <v>0</v>
      </c>
      <c r="M25" s="546">
        <v>0</v>
      </c>
      <c r="N25" s="484">
        <v>6</v>
      </c>
      <c r="O25" s="550">
        <v>0</v>
      </c>
    </row>
    <row r="26" spans="2:15" x14ac:dyDescent="0.2">
      <c r="B26" s="821"/>
      <c r="C26" s="489" t="s">
        <v>57</v>
      </c>
      <c r="D26" s="556">
        <v>0</v>
      </c>
      <c r="E26" s="557">
        <v>0</v>
      </c>
      <c r="F26" s="558">
        <v>0</v>
      </c>
      <c r="G26" s="559">
        <v>0</v>
      </c>
      <c r="H26" s="557">
        <v>0</v>
      </c>
      <c r="I26" s="557" t="s">
        <v>206</v>
      </c>
      <c r="J26" s="490" t="s">
        <v>206</v>
      </c>
      <c r="K26" s="557">
        <v>0</v>
      </c>
      <c r="L26" s="557">
        <v>0</v>
      </c>
      <c r="M26" s="557">
        <v>0</v>
      </c>
      <c r="N26" s="490">
        <v>0</v>
      </c>
      <c r="O26" s="491">
        <v>0</v>
      </c>
    </row>
    <row r="27" spans="2:15" x14ac:dyDescent="0.2">
      <c r="B27" s="815" t="s">
        <v>67</v>
      </c>
      <c r="C27" s="471" t="s">
        <v>48</v>
      </c>
      <c r="D27" s="536">
        <v>5099571.0599999996</v>
      </c>
      <c r="E27" s="562">
        <v>0</v>
      </c>
      <c r="F27" s="492">
        <v>5099571.0599999996</v>
      </c>
      <c r="G27" s="564">
        <v>0</v>
      </c>
      <c r="H27" s="562">
        <v>0</v>
      </c>
      <c r="I27" s="562">
        <v>0</v>
      </c>
      <c r="J27" s="562">
        <v>0</v>
      </c>
      <c r="K27" s="493">
        <v>1448292.19</v>
      </c>
      <c r="L27" s="562">
        <v>0</v>
      </c>
      <c r="M27" s="493">
        <v>1448292.19</v>
      </c>
      <c r="N27" s="562">
        <v>26.04</v>
      </c>
      <c r="O27" s="566">
        <v>0</v>
      </c>
    </row>
    <row r="28" spans="2:15" x14ac:dyDescent="0.2">
      <c r="B28" s="821"/>
      <c r="C28" s="471" t="s">
        <v>50</v>
      </c>
      <c r="D28" s="545">
        <v>11438623.51</v>
      </c>
      <c r="E28" s="546">
        <v>8017541.54</v>
      </c>
      <c r="F28" s="485">
        <v>3421081.97</v>
      </c>
      <c r="G28" s="486">
        <v>90553.9</v>
      </c>
      <c r="H28" s="484">
        <v>5335</v>
      </c>
      <c r="I28" s="546">
        <v>0</v>
      </c>
      <c r="J28" s="484" t="s">
        <v>206</v>
      </c>
      <c r="K28" s="484">
        <v>1098234</v>
      </c>
      <c r="L28" s="546">
        <v>0</v>
      </c>
      <c r="M28" s="484">
        <v>1098234</v>
      </c>
      <c r="N28" s="546">
        <v>0</v>
      </c>
      <c r="O28" s="550">
        <v>0</v>
      </c>
    </row>
    <row r="29" spans="2:15" x14ac:dyDescent="0.2">
      <c r="B29" s="821"/>
      <c r="C29" s="471" t="s">
        <v>58</v>
      </c>
      <c r="D29" s="545">
        <v>698816</v>
      </c>
      <c r="E29" s="546">
        <v>0</v>
      </c>
      <c r="F29" s="485">
        <v>698816</v>
      </c>
      <c r="G29" s="548">
        <v>0</v>
      </c>
      <c r="H29" s="546">
        <v>0</v>
      </c>
      <c r="I29" s="546">
        <v>0</v>
      </c>
      <c r="J29" s="546">
        <v>0</v>
      </c>
      <c r="K29" s="484">
        <v>168410</v>
      </c>
      <c r="L29" s="546">
        <v>0</v>
      </c>
      <c r="M29" s="484">
        <v>168410</v>
      </c>
      <c r="N29" s="546">
        <v>0</v>
      </c>
      <c r="O29" s="550">
        <v>0</v>
      </c>
    </row>
    <row r="30" spans="2:15" x14ac:dyDescent="0.2">
      <c r="B30" s="821"/>
      <c r="C30" s="471" t="s">
        <v>64</v>
      </c>
      <c r="D30" s="545" t="s">
        <v>206</v>
      </c>
      <c r="E30" s="546" t="s">
        <v>206</v>
      </c>
      <c r="F30" s="547">
        <v>3086527</v>
      </c>
      <c r="G30" s="548">
        <v>0</v>
      </c>
      <c r="H30" s="484" t="s">
        <v>206</v>
      </c>
      <c r="I30" s="546">
        <v>0</v>
      </c>
      <c r="J30" s="484" t="s">
        <v>206</v>
      </c>
      <c r="K30" s="484">
        <v>797466.75</v>
      </c>
      <c r="L30" s="484">
        <v>0</v>
      </c>
      <c r="M30" s="484">
        <v>797466.75</v>
      </c>
      <c r="N30" s="484">
        <v>474.45</v>
      </c>
      <c r="O30" s="550">
        <v>0</v>
      </c>
    </row>
    <row r="31" spans="2:15" x14ac:dyDescent="0.2">
      <c r="B31" s="821"/>
      <c r="C31" s="471" t="s">
        <v>63</v>
      </c>
      <c r="D31" s="545">
        <v>17454847.720000003</v>
      </c>
      <c r="E31" s="546">
        <v>1788660.09</v>
      </c>
      <c r="F31" s="485">
        <v>15666187.630000001</v>
      </c>
      <c r="G31" s="548">
        <v>68121.72</v>
      </c>
      <c r="H31" s="484">
        <v>3228.5</v>
      </c>
      <c r="I31" s="484">
        <v>0</v>
      </c>
      <c r="J31" s="484" t="s">
        <v>206</v>
      </c>
      <c r="K31" s="484">
        <v>5887981.2199999997</v>
      </c>
      <c r="L31" s="546">
        <v>0</v>
      </c>
      <c r="M31" s="484">
        <v>5887981.2199999997</v>
      </c>
      <c r="N31" s="546">
        <v>0</v>
      </c>
      <c r="O31" s="550" t="s">
        <v>206</v>
      </c>
    </row>
    <row r="32" spans="2:15" x14ac:dyDescent="0.2">
      <c r="B32" s="821"/>
      <c r="C32" s="471" t="s">
        <v>51</v>
      </c>
      <c r="D32" s="545">
        <v>5374343.3799999999</v>
      </c>
      <c r="E32" s="546">
        <v>0</v>
      </c>
      <c r="F32" s="485">
        <v>5374343.3799999999</v>
      </c>
      <c r="G32" s="548">
        <v>0</v>
      </c>
      <c r="H32" s="546">
        <v>0</v>
      </c>
      <c r="I32" s="546">
        <v>0</v>
      </c>
      <c r="J32" s="546">
        <v>0</v>
      </c>
      <c r="K32" s="484">
        <v>1953139.7</v>
      </c>
      <c r="L32" s="546">
        <v>0</v>
      </c>
      <c r="M32" s="546">
        <v>1953139.7</v>
      </c>
      <c r="N32" s="546">
        <v>0</v>
      </c>
      <c r="O32" s="550">
        <v>0</v>
      </c>
    </row>
    <row r="33" spans="2:15" x14ac:dyDescent="0.2">
      <c r="B33" s="821"/>
      <c r="C33" s="471" t="s">
        <v>60</v>
      </c>
      <c r="D33" s="545" t="s">
        <v>206</v>
      </c>
      <c r="E33" s="546" t="s">
        <v>206</v>
      </c>
      <c r="F33" s="485">
        <v>2744137.04</v>
      </c>
      <c r="G33" s="548">
        <v>0</v>
      </c>
      <c r="H33" s="546" t="s">
        <v>206</v>
      </c>
      <c r="I33" s="546">
        <v>0</v>
      </c>
      <c r="J33" s="546">
        <v>0</v>
      </c>
      <c r="K33" s="484">
        <v>855861</v>
      </c>
      <c r="L33" s="546">
        <v>0</v>
      </c>
      <c r="M33" s="546">
        <v>855861</v>
      </c>
      <c r="N33" s="546">
        <v>0</v>
      </c>
      <c r="O33" s="550">
        <v>0</v>
      </c>
    </row>
    <row r="34" spans="2:15" x14ac:dyDescent="0.2">
      <c r="B34" s="821"/>
      <c r="C34" s="471" t="s">
        <v>56</v>
      </c>
      <c r="D34" s="545">
        <v>12171917.449999999</v>
      </c>
      <c r="E34" s="546">
        <v>3529541.36</v>
      </c>
      <c r="F34" s="485">
        <v>8642376.0899999999</v>
      </c>
      <c r="G34" s="486">
        <v>227167.41</v>
      </c>
      <c r="H34" s="484">
        <v>4477.8999999999996</v>
      </c>
      <c r="I34" s="484" t="s">
        <v>206</v>
      </c>
      <c r="J34" s="484">
        <v>6600.8</v>
      </c>
      <c r="K34" s="484">
        <v>1840385</v>
      </c>
      <c r="L34" s="546">
        <v>0</v>
      </c>
      <c r="M34" s="484">
        <v>1840385</v>
      </c>
      <c r="N34" s="546">
        <v>0</v>
      </c>
      <c r="O34" s="550">
        <v>0</v>
      </c>
    </row>
    <row r="35" spans="2:15" x14ac:dyDescent="0.2">
      <c r="B35" s="821"/>
      <c r="C35" s="471" t="s">
        <v>62</v>
      </c>
      <c r="D35" s="545" t="s">
        <v>206</v>
      </c>
      <c r="E35" s="484" t="s">
        <v>206</v>
      </c>
      <c r="F35" s="485">
        <v>6946083</v>
      </c>
      <c r="G35" s="548">
        <v>0</v>
      </c>
      <c r="H35" s="484" t="s">
        <v>206</v>
      </c>
      <c r="I35" s="546">
        <v>0</v>
      </c>
      <c r="J35" s="546" t="s">
        <v>206</v>
      </c>
      <c r="K35" s="484">
        <v>1912000</v>
      </c>
      <c r="L35" s="546">
        <v>0</v>
      </c>
      <c r="M35" s="484">
        <v>1912000</v>
      </c>
      <c r="N35" s="546">
        <v>0</v>
      </c>
      <c r="O35" s="550">
        <v>0</v>
      </c>
    </row>
    <row r="36" spans="2:15" x14ac:dyDescent="0.2">
      <c r="B36" s="821"/>
      <c r="C36" s="471" t="s">
        <v>59</v>
      </c>
      <c r="D36" s="545" t="s">
        <v>206</v>
      </c>
      <c r="E36" s="546">
        <v>0</v>
      </c>
      <c r="F36" s="485" t="s">
        <v>206</v>
      </c>
      <c r="G36" s="548">
        <v>0</v>
      </c>
      <c r="H36" s="546">
        <v>0</v>
      </c>
      <c r="I36" s="546">
        <v>0</v>
      </c>
      <c r="J36" s="546">
        <v>0</v>
      </c>
      <c r="K36" s="484" t="s">
        <v>206</v>
      </c>
      <c r="L36" s="546">
        <v>0</v>
      </c>
      <c r="M36" s="484" t="s">
        <v>206</v>
      </c>
      <c r="N36" s="546">
        <v>0</v>
      </c>
      <c r="O36" s="550">
        <v>0</v>
      </c>
    </row>
    <row r="37" spans="2:15" x14ac:dyDescent="0.2">
      <c r="B37" s="821"/>
      <c r="C37" s="471" t="s">
        <v>184</v>
      </c>
      <c r="D37" s="545">
        <v>0</v>
      </c>
      <c r="E37" s="557">
        <v>0</v>
      </c>
      <c r="F37" s="494">
        <v>0</v>
      </c>
      <c r="G37" s="559">
        <v>0</v>
      </c>
      <c r="H37" s="557">
        <v>0</v>
      </c>
      <c r="I37" s="557">
        <v>0</v>
      </c>
      <c r="J37" s="557">
        <v>0</v>
      </c>
      <c r="K37" s="490">
        <v>0</v>
      </c>
      <c r="L37" s="557">
        <v>0</v>
      </c>
      <c r="M37" s="490">
        <v>0</v>
      </c>
      <c r="N37" s="557">
        <v>18</v>
      </c>
      <c r="O37" s="568">
        <v>0</v>
      </c>
    </row>
    <row r="38" spans="2:15" x14ac:dyDescent="0.2">
      <c r="B38" s="816"/>
      <c r="C38" s="471" t="s">
        <v>57</v>
      </c>
      <c r="D38" s="537">
        <v>3552589.65</v>
      </c>
      <c r="E38" s="478">
        <v>49750</v>
      </c>
      <c r="F38" s="479">
        <v>3502839.65</v>
      </c>
      <c r="G38" s="532">
        <v>0</v>
      </c>
      <c r="H38" s="533">
        <v>0</v>
      </c>
      <c r="I38" s="533" t="s">
        <v>206</v>
      </c>
      <c r="J38" s="478" t="s">
        <v>206</v>
      </c>
      <c r="K38" s="478">
        <v>921590</v>
      </c>
      <c r="L38" s="533">
        <v>0</v>
      </c>
      <c r="M38" s="478">
        <v>921590</v>
      </c>
      <c r="N38" s="533">
        <v>0</v>
      </c>
      <c r="O38" s="535">
        <v>0</v>
      </c>
    </row>
    <row r="39" spans="2:15" x14ac:dyDescent="0.2">
      <c r="B39" s="627" t="s">
        <v>163</v>
      </c>
      <c r="C39" s="471" t="s">
        <v>63</v>
      </c>
      <c r="D39" s="537">
        <v>0</v>
      </c>
      <c r="E39" s="569">
        <v>0</v>
      </c>
      <c r="F39" s="570">
        <v>0</v>
      </c>
      <c r="G39" s="571">
        <v>0</v>
      </c>
      <c r="H39" s="569">
        <v>0</v>
      </c>
      <c r="I39" s="569">
        <v>0</v>
      </c>
      <c r="J39" s="495">
        <v>5.38</v>
      </c>
      <c r="K39" s="569">
        <v>0</v>
      </c>
      <c r="L39" s="569">
        <v>0</v>
      </c>
      <c r="M39" s="569">
        <v>0</v>
      </c>
      <c r="N39" s="569">
        <v>0</v>
      </c>
      <c r="O39" s="573">
        <v>0.87</v>
      </c>
    </row>
    <row r="40" spans="2:15" x14ac:dyDescent="0.2">
      <c r="B40" s="815" t="s">
        <v>71</v>
      </c>
      <c r="C40" s="471" t="s">
        <v>50</v>
      </c>
      <c r="D40" s="517">
        <v>0</v>
      </c>
      <c r="E40" s="521">
        <v>0</v>
      </c>
      <c r="F40" s="544">
        <v>0</v>
      </c>
      <c r="G40" s="520">
        <v>0</v>
      </c>
      <c r="H40" s="521">
        <v>0</v>
      </c>
      <c r="I40" s="521">
        <v>0</v>
      </c>
      <c r="J40" s="472">
        <v>0.95</v>
      </c>
      <c r="K40" s="521">
        <v>0</v>
      </c>
      <c r="L40" s="521">
        <v>0</v>
      </c>
      <c r="M40" s="521">
        <v>0</v>
      </c>
      <c r="N40" s="521">
        <v>0</v>
      </c>
      <c r="O40" s="776">
        <v>0</v>
      </c>
    </row>
    <row r="41" spans="2:15" x14ac:dyDescent="0.2">
      <c r="B41" s="821"/>
      <c r="C41" s="471" t="s">
        <v>63</v>
      </c>
      <c r="D41" s="545">
        <v>16400</v>
      </c>
      <c r="E41" s="484">
        <v>0</v>
      </c>
      <c r="F41" s="547">
        <v>16400</v>
      </c>
      <c r="G41" s="548">
        <v>0</v>
      </c>
      <c r="H41" s="546">
        <v>0</v>
      </c>
      <c r="I41" s="546">
        <v>0</v>
      </c>
      <c r="J41" s="484">
        <v>0</v>
      </c>
      <c r="K41" s="484">
        <v>1000</v>
      </c>
      <c r="L41" s="546">
        <v>0</v>
      </c>
      <c r="M41" s="484">
        <v>1000</v>
      </c>
      <c r="N41" s="484">
        <v>1.33</v>
      </c>
      <c r="O41" s="550">
        <v>0</v>
      </c>
    </row>
    <row r="42" spans="2:15" x14ac:dyDescent="0.2">
      <c r="B42" s="816"/>
      <c r="C42" s="471" t="s">
        <v>65</v>
      </c>
      <c r="D42" s="537">
        <v>89361.63</v>
      </c>
      <c r="E42" s="533">
        <v>17940</v>
      </c>
      <c r="F42" s="552">
        <v>71421.63</v>
      </c>
      <c r="G42" s="532">
        <v>0</v>
      </c>
      <c r="H42" s="533">
        <v>0</v>
      </c>
      <c r="I42" s="478">
        <v>0</v>
      </c>
      <c r="J42" s="478">
        <v>1447.35</v>
      </c>
      <c r="K42" s="478">
        <v>12636.34</v>
      </c>
      <c r="L42" s="533">
        <v>9300</v>
      </c>
      <c r="M42" s="478">
        <v>3336.34</v>
      </c>
      <c r="N42" s="478">
        <v>67.7</v>
      </c>
      <c r="O42" s="496">
        <v>0</v>
      </c>
    </row>
    <row r="43" spans="2:15" x14ac:dyDescent="0.2">
      <c r="B43" s="497" t="s">
        <v>75</v>
      </c>
      <c r="C43" s="471" t="s">
        <v>64</v>
      </c>
      <c r="D43" s="575">
        <v>0</v>
      </c>
      <c r="E43" s="541">
        <v>0</v>
      </c>
      <c r="F43" s="576">
        <v>0</v>
      </c>
      <c r="G43" s="540">
        <v>0</v>
      </c>
      <c r="H43" s="541">
        <v>0</v>
      </c>
      <c r="I43" s="541">
        <v>0</v>
      </c>
      <c r="J43" s="541">
        <v>0</v>
      </c>
      <c r="K43" s="541">
        <v>0</v>
      </c>
      <c r="L43" s="541">
        <v>0</v>
      </c>
      <c r="M43" s="541">
        <v>0</v>
      </c>
      <c r="N43" s="481">
        <v>0.13</v>
      </c>
      <c r="O43" s="543">
        <v>0</v>
      </c>
    </row>
    <row r="44" spans="2:15" x14ac:dyDescent="0.2">
      <c r="B44" s="815" t="s">
        <v>76</v>
      </c>
      <c r="C44" s="477" t="s">
        <v>66</v>
      </c>
      <c r="D44" s="575">
        <v>0</v>
      </c>
      <c r="E44" s="562">
        <v>0</v>
      </c>
      <c r="F44" s="577">
        <v>0</v>
      </c>
      <c r="G44" s="564">
        <v>0</v>
      </c>
      <c r="H44" s="562">
        <v>0</v>
      </c>
      <c r="I44" s="562">
        <v>0</v>
      </c>
      <c r="J44" s="562">
        <v>0</v>
      </c>
      <c r="K44" s="562">
        <v>0</v>
      </c>
      <c r="L44" s="562">
        <v>0</v>
      </c>
      <c r="M44" s="562">
        <v>0</v>
      </c>
      <c r="N44" s="562">
        <v>0</v>
      </c>
      <c r="O44" s="498">
        <v>1.43</v>
      </c>
    </row>
    <row r="45" spans="2:15" x14ac:dyDescent="0.2">
      <c r="B45" s="816"/>
      <c r="C45" s="471" t="s">
        <v>59</v>
      </c>
      <c r="D45" s="575">
        <v>0</v>
      </c>
      <c r="E45" s="569">
        <v>0</v>
      </c>
      <c r="F45" s="570">
        <v>0</v>
      </c>
      <c r="G45" s="571">
        <v>0</v>
      </c>
      <c r="H45" s="569">
        <v>0</v>
      </c>
      <c r="I45" s="569">
        <v>0</v>
      </c>
      <c r="J45" s="569">
        <v>1.08</v>
      </c>
      <c r="K45" s="569">
        <v>0</v>
      </c>
      <c r="L45" s="569">
        <v>0</v>
      </c>
      <c r="M45" s="569">
        <v>0</v>
      </c>
      <c r="N45" s="569">
        <v>0</v>
      </c>
      <c r="O45" s="499">
        <v>0</v>
      </c>
    </row>
    <row r="46" spans="2:15" x14ac:dyDescent="0.2">
      <c r="B46" s="815" t="s">
        <v>77</v>
      </c>
      <c r="C46" s="471" t="s">
        <v>48</v>
      </c>
      <c r="D46" s="517">
        <v>0</v>
      </c>
      <c r="E46" s="521">
        <v>0</v>
      </c>
      <c r="F46" s="544">
        <v>0</v>
      </c>
      <c r="G46" s="520">
        <v>0</v>
      </c>
      <c r="H46" s="579">
        <v>0</v>
      </c>
      <c r="I46" s="472">
        <v>50</v>
      </c>
      <c r="J46" s="521">
        <v>0</v>
      </c>
      <c r="K46" s="521">
        <v>0</v>
      </c>
      <c r="L46" s="521">
        <v>0</v>
      </c>
      <c r="M46" s="521">
        <v>0</v>
      </c>
      <c r="N46" s="521">
        <v>0</v>
      </c>
      <c r="O46" s="523">
        <v>0</v>
      </c>
    </row>
    <row r="47" spans="2:15" x14ac:dyDescent="0.2">
      <c r="B47" s="816"/>
      <c r="C47" s="471" t="s">
        <v>66</v>
      </c>
      <c r="D47" s="537">
        <v>0</v>
      </c>
      <c r="E47" s="533">
        <v>0</v>
      </c>
      <c r="F47" s="552">
        <v>0</v>
      </c>
      <c r="G47" s="532">
        <v>0</v>
      </c>
      <c r="H47" s="580">
        <v>0</v>
      </c>
      <c r="I47" s="533">
        <v>0</v>
      </c>
      <c r="J47" s="533">
        <v>0</v>
      </c>
      <c r="K47" s="533">
        <v>0</v>
      </c>
      <c r="L47" s="533">
        <v>0</v>
      </c>
      <c r="M47" s="533">
        <v>0</v>
      </c>
      <c r="N47" s="533">
        <v>0</v>
      </c>
      <c r="O47" s="496">
        <v>4.4800000000000004</v>
      </c>
    </row>
    <row r="48" spans="2:15" x14ac:dyDescent="0.2">
      <c r="B48" s="497" t="s">
        <v>78</v>
      </c>
      <c r="C48" s="471" t="s">
        <v>66</v>
      </c>
      <c r="D48" s="575">
        <v>0</v>
      </c>
      <c r="E48" s="541">
        <v>0</v>
      </c>
      <c r="F48" s="576">
        <v>0</v>
      </c>
      <c r="G48" s="540">
        <v>0</v>
      </c>
      <c r="H48" s="541">
        <v>0</v>
      </c>
      <c r="I48" s="541">
        <v>0</v>
      </c>
      <c r="J48" s="541">
        <v>0</v>
      </c>
      <c r="K48" s="541">
        <v>0</v>
      </c>
      <c r="L48" s="541">
        <v>0</v>
      </c>
      <c r="M48" s="541">
        <v>0</v>
      </c>
      <c r="N48" s="541">
        <v>0</v>
      </c>
      <c r="O48" s="500">
        <v>9.66</v>
      </c>
    </row>
    <row r="49" spans="2:15" x14ac:dyDescent="0.2">
      <c r="B49" s="497" t="s">
        <v>164</v>
      </c>
      <c r="C49" s="471" t="s">
        <v>48</v>
      </c>
      <c r="D49" s="582">
        <v>285572.26</v>
      </c>
      <c r="E49" s="569">
        <v>0</v>
      </c>
      <c r="F49" s="501">
        <v>285572.26</v>
      </c>
      <c r="G49" s="571">
        <v>0</v>
      </c>
      <c r="H49" s="569">
        <v>0</v>
      </c>
      <c r="I49" s="569">
        <v>0</v>
      </c>
      <c r="J49" s="569">
        <v>0</v>
      </c>
      <c r="K49" s="495">
        <v>72241.2</v>
      </c>
      <c r="L49" s="569">
        <v>1420.4</v>
      </c>
      <c r="M49" s="495">
        <v>70820.800000000003</v>
      </c>
      <c r="N49" s="569">
        <v>0</v>
      </c>
      <c r="O49" s="573">
        <v>0</v>
      </c>
    </row>
    <row r="50" spans="2:15" x14ac:dyDescent="0.2">
      <c r="B50" s="815" t="s">
        <v>165</v>
      </c>
      <c r="C50" s="471" t="s">
        <v>48</v>
      </c>
      <c r="D50" s="517">
        <v>48728963.799999997</v>
      </c>
      <c r="E50" s="472">
        <v>4743565.6100000003</v>
      </c>
      <c r="F50" s="473">
        <v>43985398.189999998</v>
      </c>
      <c r="G50" s="520">
        <v>0</v>
      </c>
      <c r="H50" s="521">
        <v>0</v>
      </c>
      <c r="I50" s="521">
        <v>0</v>
      </c>
      <c r="J50" s="472">
        <v>21738.31</v>
      </c>
      <c r="K50" s="472">
        <v>6484206.5</v>
      </c>
      <c r="L50" s="521">
        <v>135</v>
      </c>
      <c r="M50" s="472">
        <v>6484071.5</v>
      </c>
      <c r="N50" s="521">
        <v>0</v>
      </c>
      <c r="O50" s="523">
        <v>0</v>
      </c>
    </row>
    <row r="51" spans="2:15" x14ac:dyDescent="0.2">
      <c r="B51" s="821"/>
      <c r="C51" s="471" t="s">
        <v>68</v>
      </c>
      <c r="D51" s="517">
        <v>41135805.740000002</v>
      </c>
      <c r="E51" s="472">
        <v>0</v>
      </c>
      <c r="F51" s="473">
        <v>41135805.740000002</v>
      </c>
      <c r="G51" s="520">
        <v>0</v>
      </c>
      <c r="H51" s="521">
        <v>0</v>
      </c>
      <c r="I51" s="521">
        <v>0</v>
      </c>
      <c r="J51" s="472">
        <v>0</v>
      </c>
      <c r="K51" s="472">
        <v>5776243.0999999996</v>
      </c>
      <c r="L51" s="521">
        <v>0</v>
      </c>
      <c r="M51" s="472">
        <v>5776243.0999999996</v>
      </c>
      <c r="N51" s="521">
        <v>0</v>
      </c>
      <c r="O51" s="523">
        <v>0</v>
      </c>
    </row>
    <row r="52" spans="2:15" x14ac:dyDescent="0.2">
      <c r="B52" s="821"/>
      <c r="C52" s="471" t="s">
        <v>58</v>
      </c>
      <c r="D52" s="545" t="s">
        <v>206</v>
      </c>
      <c r="E52" s="484" t="s">
        <v>206</v>
      </c>
      <c r="F52" s="547">
        <v>0</v>
      </c>
      <c r="G52" s="548">
        <v>0</v>
      </c>
      <c r="H52" s="546">
        <v>0</v>
      </c>
      <c r="I52" s="546">
        <v>0</v>
      </c>
      <c r="J52" s="484" t="s">
        <v>206</v>
      </c>
      <c r="K52" s="546">
        <v>0</v>
      </c>
      <c r="L52" s="546">
        <v>0</v>
      </c>
      <c r="M52" s="546">
        <v>0</v>
      </c>
      <c r="N52" s="546">
        <v>0</v>
      </c>
      <c r="O52" s="550">
        <v>0</v>
      </c>
    </row>
    <row r="53" spans="2:15" x14ac:dyDescent="0.2">
      <c r="B53" s="821"/>
      <c r="C53" s="471" t="s">
        <v>51</v>
      </c>
      <c r="D53" s="545">
        <v>716257.96</v>
      </c>
      <c r="E53" s="484">
        <v>0</v>
      </c>
      <c r="F53" s="547">
        <v>716257.96</v>
      </c>
      <c r="G53" s="548">
        <v>0</v>
      </c>
      <c r="H53" s="546">
        <v>0</v>
      </c>
      <c r="I53" s="546">
        <v>0</v>
      </c>
      <c r="J53" s="484">
        <v>0</v>
      </c>
      <c r="K53" s="546">
        <v>93534.399999999994</v>
      </c>
      <c r="L53" s="546">
        <v>0</v>
      </c>
      <c r="M53" s="546">
        <v>93534.399999999994</v>
      </c>
      <c r="N53" s="546">
        <v>0</v>
      </c>
      <c r="O53" s="550">
        <v>0</v>
      </c>
    </row>
    <row r="54" spans="2:15" x14ac:dyDescent="0.2">
      <c r="B54" s="821"/>
      <c r="C54" s="471" t="s">
        <v>66</v>
      </c>
      <c r="D54" s="545" t="s">
        <v>206</v>
      </c>
      <c r="E54" s="484" t="s">
        <v>206</v>
      </c>
      <c r="F54" s="485">
        <v>24213325.149999999</v>
      </c>
      <c r="G54" s="548">
        <v>0</v>
      </c>
      <c r="H54" s="546">
        <v>0</v>
      </c>
      <c r="I54" s="546">
        <v>0</v>
      </c>
      <c r="J54" s="484" t="s">
        <v>206</v>
      </c>
      <c r="K54" s="484">
        <v>4900600</v>
      </c>
      <c r="L54" s="546">
        <v>0</v>
      </c>
      <c r="M54" s="484">
        <v>4900600</v>
      </c>
      <c r="N54" s="546">
        <v>0</v>
      </c>
      <c r="O54" s="550">
        <v>0</v>
      </c>
    </row>
    <row r="55" spans="2:15" x14ac:dyDescent="0.2">
      <c r="B55" s="821"/>
      <c r="C55" s="471" t="s">
        <v>91</v>
      </c>
      <c r="D55" s="545" t="s">
        <v>206</v>
      </c>
      <c r="E55" s="484" t="s">
        <v>206</v>
      </c>
      <c r="F55" s="547">
        <v>0</v>
      </c>
      <c r="G55" s="548">
        <v>0</v>
      </c>
      <c r="H55" s="546">
        <v>0</v>
      </c>
      <c r="I55" s="546">
        <v>0</v>
      </c>
      <c r="J55" s="484" t="s">
        <v>206</v>
      </c>
      <c r="K55" s="546">
        <v>0</v>
      </c>
      <c r="L55" s="546">
        <v>0</v>
      </c>
      <c r="M55" s="546">
        <v>0</v>
      </c>
      <c r="N55" s="546">
        <v>0</v>
      </c>
      <c r="O55" s="568">
        <v>0</v>
      </c>
    </row>
    <row r="56" spans="2:15" x14ac:dyDescent="0.2">
      <c r="B56" s="816"/>
      <c r="C56" s="471" t="s">
        <v>184</v>
      </c>
      <c r="D56" s="582">
        <v>44590434.07</v>
      </c>
      <c r="E56" s="495">
        <v>0</v>
      </c>
      <c r="F56" s="570">
        <v>44590434.07</v>
      </c>
      <c r="G56" s="571">
        <v>0</v>
      </c>
      <c r="H56" s="569">
        <v>0</v>
      </c>
      <c r="I56" s="569">
        <v>0</v>
      </c>
      <c r="J56" s="495">
        <v>0</v>
      </c>
      <c r="K56" s="569">
        <v>8005398</v>
      </c>
      <c r="L56" s="569">
        <v>0</v>
      </c>
      <c r="M56" s="569">
        <v>8005398</v>
      </c>
      <c r="N56" s="569">
        <v>0</v>
      </c>
      <c r="O56" s="584">
        <v>0</v>
      </c>
    </row>
    <row r="57" spans="2:15" x14ac:dyDescent="0.2">
      <c r="B57" s="815" t="s">
        <v>185</v>
      </c>
      <c r="C57" s="502" t="s">
        <v>48</v>
      </c>
      <c r="D57" s="777" t="s">
        <v>206</v>
      </c>
      <c r="E57" s="493" t="s">
        <v>206</v>
      </c>
      <c r="F57" s="577">
        <v>0</v>
      </c>
      <c r="G57" s="564">
        <v>0</v>
      </c>
      <c r="H57" s="562">
        <v>0</v>
      </c>
      <c r="I57" s="562">
        <v>0</v>
      </c>
      <c r="J57" s="493" t="s">
        <v>206</v>
      </c>
      <c r="K57" s="562">
        <v>0</v>
      </c>
      <c r="L57" s="562">
        <v>0</v>
      </c>
      <c r="M57" s="562">
        <v>0</v>
      </c>
      <c r="N57" s="562">
        <v>0</v>
      </c>
      <c r="O57" s="566">
        <v>0</v>
      </c>
    </row>
    <row r="58" spans="2:15" x14ac:dyDescent="0.2">
      <c r="B58" s="816"/>
      <c r="C58" s="502" t="s">
        <v>66</v>
      </c>
      <c r="D58" s="778" t="s">
        <v>206</v>
      </c>
      <c r="E58" s="495">
        <v>0</v>
      </c>
      <c r="F58" s="570" t="s">
        <v>206</v>
      </c>
      <c r="G58" s="571">
        <v>0</v>
      </c>
      <c r="H58" s="569">
        <v>0</v>
      </c>
      <c r="I58" s="569">
        <v>0</v>
      </c>
      <c r="J58" s="495">
        <v>0</v>
      </c>
      <c r="K58" s="569" t="s">
        <v>206</v>
      </c>
      <c r="L58" s="569">
        <v>0</v>
      </c>
      <c r="M58" s="569" t="s">
        <v>206</v>
      </c>
      <c r="N58" s="527">
        <v>0</v>
      </c>
      <c r="O58" s="529">
        <v>0</v>
      </c>
    </row>
    <row r="59" spans="2:15" x14ac:dyDescent="0.2">
      <c r="B59" s="815" t="s">
        <v>84</v>
      </c>
      <c r="C59" s="471" t="s">
        <v>48</v>
      </c>
      <c r="D59" s="575" t="s">
        <v>206</v>
      </c>
      <c r="E59" s="472" t="s">
        <v>206</v>
      </c>
      <c r="F59" s="473">
        <v>236960.12</v>
      </c>
      <c r="G59" s="520">
        <v>0</v>
      </c>
      <c r="H59" s="521">
        <v>0</v>
      </c>
      <c r="I59" s="521">
        <v>0</v>
      </c>
      <c r="J59" s="472" t="s">
        <v>206</v>
      </c>
      <c r="K59" s="472">
        <v>30015.9</v>
      </c>
      <c r="L59" s="521">
        <v>0</v>
      </c>
      <c r="M59" s="472">
        <v>30015.9</v>
      </c>
      <c r="N59" s="521">
        <v>0</v>
      </c>
      <c r="O59" s="523">
        <v>0</v>
      </c>
    </row>
    <row r="60" spans="2:15" x14ac:dyDescent="0.2">
      <c r="B60" s="821"/>
      <c r="C60" s="477" t="s">
        <v>66</v>
      </c>
      <c r="D60" s="545" t="s">
        <v>206</v>
      </c>
      <c r="E60" s="546" t="s">
        <v>206</v>
      </c>
      <c r="F60" s="485" t="s">
        <v>206</v>
      </c>
      <c r="G60" s="548">
        <v>0</v>
      </c>
      <c r="H60" s="546">
        <v>0</v>
      </c>
      <c r="I60" s="546">
        <v>0</v>
      </c>
      <c r="J60" s="546" t="s">
        <v>206</v>
      </c>
      <c r="K60" s="484" t="s">
        <v>206</v>
      </c>
      <c r="L60" s="546">
        <v>0</v>
      </c>
      <c r="M60" s="484" t="s">
        <v>206</v>
      </c>
      <c r="N60" s="546">
        <v>0</v>
      </c>
      <c r="O60" s="550">
        <v>0</v>
      </c>
    </row>
    <row r="61" spans="2:15" x14ac:dyDescent="0.2">
      <c r="B61" s="821"/>
      <c r="C61" s="489" t="s">
        <v>184</v>
      </c>
      <c r="D61" s="556" t="s">
        <v>206</v>
      </c>
      <c r="E61" s="490" t="s">
        <v>206</v>
      </c>
      <c r="F61" s="558" t="s">
        <v>206</v>
      </c>
      <c r="G61" s="559">
        <v>0</v>
      </c>
      <c r="H61" s="557">
        <v>0</v>
      </c>
      <c r="I61" s="557">
        <v>0</v>
      </c>
      <c r="J61" s="490" t="s">
        <v>206</v>
      </c>
      <c r="K61" s="557" t="s">
        <v>206</v>
      </c>
      <c r="L61" s="557">
        <v>0</v>
      </c>
      <c r="M61" s="557" t="s">
        <v>206</v>
      </c>
      <c r="N61" s="557">
        <v>0</v>
      </c>
      <c r="O61" s="568">
        <v>0</v>
      </c>
    </row>
    <row r="62" spans="2:15" x14ac:dyDescent="0.2">
      <c r="B62" s="626" t="s">
        <v>186</v>
      </c>
      <c r="C62" s="586" t="s">
        <v>66</v>
      </c>
      <c r="D62" s="575" t="s">
        <v>206</v>
      </c>
      <c r="E62" s="503" t="s">
        <v>206</v>
      </c>
      <c r="F62" s="504" t="s">
        <v>206</v>
      </c>
      <c r="G62" s="540">
        <v>0</v>
      </c>
      <c r="H62" s="541">
        <v>0</v>
      </c>
      <c r="I62" s="541">
        <v>0</v>
      </c>
      <c r="J62" s="505" t="s">
        <v>206</v>
      </c>
      <c r="K62" s="506" t="s">
        <v>206</v>
      </c>
      <c r="L62" s="541">
        <v>0</v>
      </c>
      <c r="M62" s="507" t="s">
        <v>206</v>
      </c>
      <c r="N62" s="508">
        <v>77.87</v>
      </c>
      <c r="O62" s="543">
        <v>0</v>
      </c>
    </row>
    <row r="63" spans="2:15" x14ac:dyDescent="0.2">
      <c r="B63" s="627" t="s">
        <v>86</v>
      </c>
      <c r="C63" s="593" t="s">
        <v>48</v>
      </c>
      <c r="D63" s="575">
        <v>3689.86</v>
      </c>
      <c r="E63" s="569">
        <v>0</v>
      </c>
      <c r="F63" s="501">
        <v>3689.86</v>
      </c>
      <c r="G63" s="571">
        <v>0</v>
      </c>
      <c r="H63" s="569">
        <v>0</v>
      </c>
      <c r="I63" s="569">
        <v>0</v>
      </c>
      <c r="J63" s="569">
        <v>0</v>
      </c>
      <c r="K63" s="495">
        <f>L63+M63</f>
        <v>1402.2</v>
      </c>
      <c r="L63" s="569">
        <v>5</v>
      </c>
      <c r="M63" s="495">
        <v>1397.2</v>
      </c>
      <c r="N63" s="541">
        <v>0</v>
      </c>
      <c r="O63" s="543">
        <v>0</v>
      </c>
    </row>
    <row r="64" spans="2:15" x14ac:dyDescent="0.2">
      <c r="B64" s="497" t="s">
        <v>87</v>
      </c>
      <c r="C64" s="471" t="s">
        <v>56</v>
      </c>
      <c r="D64" s="575" t="s">
        <v>206</v>
      </c>
      <c r="E64" s="481">
        <v>0</v>
      </c>
      <c r="F64" s="482" t="s">
        <v>206</v>
      </c>
      <c r="G64" s="540">
        <v>0</v>
      </c>
      <c r="H64" s="541">
        <v>0</v>
      </c>
      <c r="I64" s="541">
        <v>0</v>
      </c>
      <c r="J64" s="481">
        <v>0</v>
      </c>
      <c r="K64" s="481" t="s">
        <v>206</v>
      </c>
      <c r="L64" s="541">
        <v>0</v>
      </c>
      <c r="M64" s="481" t="s">
        <v>206</v>
      </c>
      <c r="N64" s="541">
        <v>0</v>
      </c>
      <c r="O64" s="543">
        <v>0</v>
      </c>
    </row>
    <row r="65" spans="2:15" x14ac:dyDescent="0.2">
      <c r="B65" s="497" t="s">
        <v>109</v>
      </c>
      <c r="C65" s="471" t="s">
        <v>65</v>
      </c>
      <c r="D65" s="575">
        <v>0</v>
      </c>
      <c r="E65" s="541">
        <v>0</v>
      </c>
      <c r="F65" s="576">
        <v>0</v>
      </c>
      <c r="G65" s="540">
        <v>0</v>
      </c>
      <c r="H65" s="541">
        <v>0</v>
      </c>
      <c r="I65" s="541">
        <v>0</v>
      </c>
      <c r="J65" s="481">
        <v>61.1</v>
      </c>
      <c r="K65" s="541">
        <v>0</v>
      </c>
      <c r="L65" s="541">
        <v>0</v>
      </c>
      <c r="M65" s="541">
        <v>0</v>
      </c>
      <c r="N65" s="541">
        <v>0</v>
      </c>
      <c r="O65" s="543">
        <v>0</v>
      </c>
    </row>
    <row r="66" spans="2:15" x14ac:dyDescent="0.2">
      <c r="B66" s="497" t="s">
        <v>167</v>
      </c>
      <c r="C66" s="471" t="s">
        <v>48</v>
      </c>
      <c r="D66" s="575">
        <v>0</v>
      </c>
      <c r="E66" s="541">
        <v>0</v>
      </c>
      <c r="F66" s="576">
        <v>0</v>
      </c>
      <c r="G66" s="540">
        <v>0</v>
      </c>
      <c r="H66" s="541">
        <v>0</v>
      </c>
      <c r="I66" s="541">
        <v>100</v>
      </c>
      <c r="J66" s="481">
        <v>0</v>
      </c>
      <c r="K66" s="541">
        <v>0</v>
      </c>
      <c r="L66" s="541">
        <v>0</v>
      </c>
      <c r="M66" s="541">
        <v>0</v>
      </c>
      <c r="N66" s="481">
        <v>0</v>
      </c>
      <c r="O66" s="500">
        <v>0</v>
      </c>
    </row>
    <row r="67" spans="2:15" x14ac:dyDescent="0.2">
      <c r="B67" s="815" t="s">
        <v>187</v>
      </c>
      <c r="C67" s="471" t="s">
        <v>65</v>
      </c>
      <c r="D67" s="517">
        <v>0</v>
      </c>
      <c r="E67" s="521">
        <v>0</v>
      </c>
      <c r="F67" s="544">
        <v>0</v>
      </c>
      <c r="G67" s="520">
        <v>0</v>
      </c>
      <c r="H67" s="521">
        <v>0</v>
      </c>
      <c r="I67" s="521">
        <v>0</v>
      </c>
      <c r="J67" s="521">
        <v>0</v>
      </c>
      <c r="K67" s="472">
        <v>200</v>
      </c>
      <c r="L67" s="472">
        <v>200</v>
      </c>
      <c r="M67" s="521">
        <v>0</v>
      </c>
      <c r="N67" s="521">
        <v>0</v>
      </c>
      <c r="O67" s="523">
        <v>0</v>
      </c>
    </row>
    <row r="68" spans="2:15" x14ac:dyDescent="0.2">
      <c r="B68" s="816"/>
      <c r="C68" s="471" t="s">
        <v>91</v>
      </c>
      <c r="D68" s="537" t="s">
        <v>206</v>
      </c>
      <c r="E68" s="533" t="s">
        <v>206</v>
      </c>
      <c r="F68" s="552" t="s">
        <v>206</v>
      </c>
      <c r="G68" s="532">
        <v>0</v>
      </c>
      <c r="H68" s="533">
        <v>0</v>
      </c>
      <c r="I68" s="533">
        <v>0</v>
      </c>
      <c r="J68" s="533" t="s">
        <v>206</v>
      </c>
      <c r="K68" s="478" t="s">
        <v>206</v>
      </c>
      <c r="L68" s="478">
        <v>0</v>
      </c>
      <c r="M68" s="533" t="s">
        <v>206</v>
      </c>
      <c r="N68" s="533">
        <v>0</v>
      </c>
      <c r="O68" s="535">
        <v>0</v>
      </c>
    </row>
    <row r="69" spans="2:15" x14ac:dyDescent="0.2">
      <c r="B69" s="497" t="s">
        <v>92</v>
      </c>
      <c r="C69" s="471" t="s">
        <v>48</v>
      </c>
      <c r="D69" s="575">
        <v>6054.91</v>
      </c>
      <c r="E69" s="541">
        <v>0</v>
      </c>
      <c r="F69" s="482">
        <v>6054.91</v>
      </c>
      <c r="G69" s="540">
        <v>0</v>
      </c>
      <c r="H69" s="541">
        <v>0</v>
      </c>
      <c r="I69" s="541">
        <v>0</v>
      </c>
      <c r="J69" s="481">
        <v>0</v>
      </c>
      <c r="K69" s="481">
        <v>2816.01</v>
      </c>
      <c r="L69" s="481">
        <v>31.01</v>
      </c>
      <c r="M69" s="481">
        <v>2785</v>
      </c>
      <c r="N69" s="481">
        <v>0</v>
      </c>
      <c r="O69" s="543">
        <v>0</v>
      </c>
    </row>
    <row r="70" spans="2:15" x14ac:dyDescent="0.2">
      <c r="B70" s="815" t="s">
        <v>93</v>
      </c>
      <c r="C70" s="471" t="s">
        <v>48</v>
      </c>
      <c r="D70" s="517">
        <v>9090795.9700000007</v>
      </c>
      <c r="E70" s="472">
        <v>2077838.84</v>
      </c>
      <c r="F70" s="473">
        <v>7012957.1299999999</v>
      </c>
      <c r="G70" s="520">
        <v>0</v>
      </c>
      <c r="H70" s="521">
        <v>0</v>
      </c>
      <c r="I70" s="521">
        <v>0</v>
      </c>
      <c r="J70" s="472">
        <v>18535.87</v>
      </c>
      <c r="K70" s="472">
        <v>794853.7</v>
      </c>
      <c r="L70" s="521">
        <v>285</v>
      </c>
      <c r="M70" s="472">
        <v>794568.7</v>
      </c>
      <c r="N70" s="521">
        <v>0</v>
      </c>
      <c r="O70" s="523" t="s">
        <v>206</v>
      </c>
    </row>
    <row r="71" spans="2:15" x14ac:dyDescent="0.2">
      <c r="B71" s="821"/>
      <c r="C71" s="471" t="s">
        <v>68</v>
      </c>
      <c r="D71" s="517">
        <v>10363232.99</v>
      </c>
      <c r="E71" s="472">
        <v>0</v>
      </c>
      <c r="F71" s="473">
        <v>10363232.99</v>
      </c>
      <c r="G71" s="520">
        <v>0</v>
      </c>
      <c r="H71" s="521">
        <v>0</v>
      </c>
      <c r="I71" s="521">
        <v>0</v>
      </c>
      <c r="J71" s="472">
        <v>0</v>
      </c>
      <c r="K71" s="472">
        <v>2003792.01</v>
      </c>
      <c r="L71" s="521">
        <v>0</v>
      </c>
      <c r="M71" s="472">
        <v>2003792.01</v>
      </c>
      <c r="N71" s="521">
        <v>0</v>
      </c>
      <c r="O71" s="523">
        <v>0</v>
      </c>
    </row>
    <row r="72" spans="2:15" x14ac:dyDescent="0.2">
      <c r="B72" s="821"/>
      <c r="C72" s="471" t="s">
        <v>58</v>
      </c>
      <c r="D72" s="517" t="s">
        <v>206</v>
      </c>
      <c r="E72" s="484" t="s">
        <v>206</v>
      </c>
      <c r="F72" s="547">
        <v>0</v>
      </c>
      <c r="G72" s="548">
        <v>0</v>
      </c>
      <c r="H72" s="546">
        <v>0</v>
      </c>
      <c r="I72" s="546">
        <v>0</v>
      </c>
      <c r="J72" s="484" t="s">
        <v>206</v>
      </c>
      <c r="K72" s="546">
        <v>0</v>
      </c>
      <c r="L72" s="546">
        <v>0</v>
      </c>
      <c r="M72" s="546">
        <v>0</v>
      </c>
      <c r="N72" s="546">
        <v>0</v>
      </c>
      <c r="O72" s="550">
        <v>0</v>
      </c>
    </row>
    <row r="73" spans="2:15" x14ac:dyDescent="0.2">
      <c r="B73" s="821"/>
      <c r="C73" s="471" t="s">
        <v>66</v>
      </c>
      <c r="D73" s="517">
        <v>39214733.289999999</v>
      </c>
      <c r="E73" s="484">
        <v>6448564</v>
      </c>
      <c r="F73" s="485">
        <v>32766169.289999999</v>
      </c>
      <c r="G73" s="548">
        <v>0</v>
      </c>
      <c r="H73" s="546">
        <v>0</v>
      </c>
      <c r="I73" s="546">
        <v>0</v>
      </c>
      <c r="J73" s="484">
        <v>24114.76</v>
      </c>
      <c r="K73" s="484">
        <v>6875846</v>
      </c>
      <c r="L73" s="546">
        <v>0</v>
      </c>
      <c r="M73" s="546">
        <v>6875846</v>
      </c>
      <c r="N73" s="546">
        <v>0</v>
      </c>
      <c r="O73" s="550">
        <v>0</v>
      </c>
    </row>
    <row r="74" spans="2:15" x14ac:dyDescent="0.2">
      <c r="B74" s="821"/>
      <c r="C74" s="779" t="s">
        <v>91</v>
      </c>
      <c r="D74" s="556" t="s">
        <v>206</v>
      </c>
      <c r="E74" s="490" t="s">
        <v>206</v>
      </c>
      <c r="F74" s="558">
        <v>0</v>
      </c>
      <c r="G74" s="559">
        <v>0</v>
      </c>
      <c r="H74" s="557">
        <v>0</v>
      </c>
      <c r="I74" s="557">
        <v>0</v>
      </c>
      <c r="J74" s="490" t="s">
        <v>206</v>
      </c>
      <c r="K74" s="490">
        <v>0</v>
      </c>
      <c r="L74" s="557">
        <v>0</v>
      </c>
      <c r="M74" s="557">
        <v>0</v>
      </c>
      <c r="N74" s="546">
        <v>0</v>
      </c>
      <c r="O74" s="550">
        <v>0</v>
      </c>
    </row>
    <row r="75" spans="2:15" x14ac:dyDescent="0.2">
      <c r="B75" s="821"/>
      <c r="C75" s="477" t="s">
        <v>69</v>
      </c>
      <c r="D75" s="536">
        <v>13636791.050000001</v>
      </c>
      <c r="E75" s="493">
        <v>0</v>
      </c>
      <c r="F75" s="577">
        <v>13636791.050000001</v>
      </c>
      <c r="G75" s="564">
        <v>0</v>
      </c>
      <c r="H75" s="562">
        <v>0</v>
      </c>
      <c r="I75" s="562">
        <v>0</v>
      </c>
      <c r="J75" s="493">
        <v>0</v>
      </c>
      <c r="K75" s="562">
        <v>2800826</v>
      </c>
      <c r="L75" s="562">
        <v>0</v>
      </c>
      <c r="M75" s="562">
        <v>2800826</v>
      </c>
      <c r="N75" s="546">
        <v>0</v>
      </c>
      <c r="O75" s="550">
        <v>0</v>
      </c>
    </row>
    <row r="76" spans="2:15" x14ac:dyDescent="0.2">
      <c r="B76" s="626" t="s">
        <v>188</v>
      </c>
      <c r="C76" s="471" t="s">
        <v>59</v>
      </c>
      <c r="D76" s="537" t="s">
        <v>206</v>
      </c>
      <c r="E76" s="533">
        <v>0</v>
      </c>
      <c r="F76" s="479" t="s">
        <v>206</v>
      </c>
      <c r="G76" s="532">
        <v>0</v>
      </c>
      <c r="H76" s="533">
        <v>0</v>
      </c>
      <c r="I76" s="533">
        <v>0</v>
      </c>
      <c r="J76" s="533">
        <v>0</v>
      </c>
      <c r="K76" s="478" t="s">
        <v>206</v>
      </c>
      <c r="L76" s="533">
        <v>0</v>
      </c>
      <c r="M76" s="478" t="s">
        <v>206</v>
      </c>
      <c r="N76" s="533">
        <v>0</v>
      </c>
      <c r="O76" s="535">
        <v>0</v>
      </c>
    </row>
    <row r="77" spans="2:15" x14ac:dyDescent="0.2">
      <c r="B77" s="497" t="s">
        <v>169</v>
      </c>
      <c r="C77" s="471" t="s">
        <v>65</v>
      </c>
      <c r="D77" s="575">
        <v>0</v>
      </c>
      <c r="E77" s="541">
        <v>0</v>
      </c>
      <c r="F77" s="576">
        <v>0</v>
      </c>
      <c r="G77" s="540">
        <v>0</v>
      </c>
      <c r="H77" s="541">
        <v>0</v>
      </c>
      <c r="I77" s="541">
        <v>0</v>
      </c>
      <c r="J77" s="481">
        <v>39.89</v>
      </c>
      <c r="K77" s="541">
        <v>0</v>
      </c>
      <c r="L77" s="541">
        <v>0</v>
      </c>
      <c r="M77" s="541">
        <v>0</v>
      </c>
      <c r="N77" s="541">
        <v>0</v>
      </c>
      <c r="O77" s="543">
        <v>0</v>
      </c>
    </row>
    <row r="78" spans="2:15" x14ac:dyDescent="0.2">
      <c r="B78" s="815" t="s">
        <v>170</v>
      </c>
      <c r="C78" s="586" t="s">
        <v>48</v>
      </c>
      <c r="D78" s="517" t="s">
        <v>206</v>
      </c>
      <c r="E78" s="521">
        <v>0</v>
      </c>
      <c r="F78" s="473" t="s">
        <v>206</v>
      </c>
      <c r="G78" s="520">
        <v>0</v>
      </c>
      <c r="H78" s="521">
        <v>0</v>
      </c>
      <c r="I78" s="521">
        <v>0</v>
      </c>
      <c r="J78" s="521">
        <v>0</v>
      </c>
      <c r="K78" s="472" t="s">
        <v>206</v>
      </c>
      <c r="L78" s="521">
        <v>0</v>
      </c>
      <c r="M78" s="472" t="s">
        <v>206</v>
      </c>
      <c r="N78" s="521">
        <v>0</v>
      </c>
      <c r="O78" s="523">
        <v>0</v>
      </c>
    </row>
    <row r="79" spans="2:15" x14ac:dyDescent="0.2">
      <c r="B79" s="821"/>
      <c r="C79" s="594" t="s">
        <v>51</v>
      </c>
      <c r="D79" s="545" t="s">
        <v>206</v>
      </c>
      <c r="E79" s="546">
        <v>0</v>
      </c>
      <c r="F79" s="485" t="s">
        <v>206</v>
      </c>
      <c r="G79" s="548">
        <v>0</v>
      </c>
      <c r="H79" s="546">
        <v>0</v>
      </c>
      <c r="I79" s="546">
        <v>0</v>
      </c>
      <c r="J79" s="546">
        <v>0</v>
      </c>
      <c r="K79" s="484" t="s">
        <v>206</v>
      </c>
      <c r="L79" s="546">
        <v>0</v>
      </c>
      <c r="M79" s="484" t="s">
        <v>206</v>
      </c>
      <c r="N79" s="546">
        <v>0</v>
      </c>
      <c r="O79" s="550">
        <v>0</v>
      </c>
    </row>
    <row r="80" spans="2:15" x14ac:dyDescent="0.2">
      <c r="B80" s="816"/>
      <c r="C80" s="586" t="s">
        <v>69</v>
      </c>
      <c r="D80" s="537" t="s">
        <v>206</v>
      </c>
      <c r="E80" s="533">
        <v>0</v>
      </c>
      <c r="F80" s="479" t="s">
        <v>206</v>
      </c>
      <c r="G80" s="532">
        <v>0</v>
      </c>
      <c r="H80" s="533">
        <v>0</v>
      </c>
      <c r="I80" s="533">
        <v>0</v>
      </c>
      <c r="J80" s="533">
        <v>0</v>
      </c>
      <c r="K80" s="478" t="s">
        <v>206</v>
      </c>
      <c r="L80" s="533">
        <v>0</v>
      </c>
      <c r="M80" s="478" t="s">
        <v>206</v>
      </c>
      <c r="N80" s="533">
        <v>0</v>
      </c>
      <c r="O80" s="535">
        <v>0</v>
      </c>
    </row>
    <row r="81" spans="2:15" x14ac:dyDescent="0.2">
      <c r="B81" s="815" t="s">
        <v>189</v>
      </c>
      <c r="C81" s="502" t="s">
        <v>48</v>
      </c>
      <c r="D81" s="536">
        <v>5964627.6399999997</v>
      </c>
      <c r="E81" s="562">
        <v>0</v>
      </c>
      <c r="F81" s="577">
        <v>5964627.6399999997</v>
      </c>
      <c r="G81" s="564">
        <v>0</v>
      </c>
      <c r="H81" s="562">
        <v>0</v>
      </c>
      <c r="I81" s="562">
        <v>0</v>
      </c>
      <c r="J81" s="493">
        <v>0</v>
      </c>
      <c r="K81" s="562">
        <v>534076.30000000005</v>
      </c>
      <c r="L81" s="562">
        <v>120</v>
      </c>
      <c r="M81" s="562">
        <v>533956.30000000005</v>
      </c>
      <c r="N81" s="595">
        <v>0</v>
      </c>
      <c r="O81" s="596">
        <v>0</v>
      </c>
    </row>
    <row r="82" spans="2:15" x14ac:dyDescent="0.2">
      <c r="B82" s="816"/>
      <c r="C82" s="502" t="s">
        <v>56</v>
      </c>
      <c r="D82" s="582" t="s">
        <v>206</v>
      </c>
      <c r="E82" s="569" t="s">
        <v>206</v>
      </c>
      <c r="F82" s="501" t="s">
        <v>206</v>
      </c>
      <c r="G82" s="571">
        <v>0</v>
      </c>
      <c r="H82" s="569">
        <v>0</v>
      </c>
      <c r="I82" s="569" t="s">
        <v>206</v>
      </c>
      <c r="J82" s="495" t="s">
        <v>206</v>
      </c>
      <c r="K82" s="495" t="s">
        <v>206</v>
      </c>
      <c r="L82" s="569">
        <v>0</v>
      </c>
      <c r="M82" s="495" t="s">
        <v>206</v>
      </c>
      <c r="N82" s="533">
        <v>0</v>
      </c>
      <c r="O82" s="509">
        <v>0</v>
      </c>
    </row>
    <row r="83" spans="2:15" x14ac:dyDescent="0.2">
      <c r="B83" s="815" t="s">
        <v>98</v>
      </c>
      <c r="C83" s="471" t="s">
        <v>58</v>
      </c>
      <c r="D83" s="517" t="s">
        <v>206</v>
      </c>
      <c r="E83" s="521">
        <v>0</v>
      </c>
      <c r="F83" s="473" t="s">
        <v>206</v>
      </c>
      <c r="G83" s="520">
        <v>0</v>
      </c>
      <c r="H83" s="521">
        <v>0</v>
      </c>
      <c r="I83" s="521">
        <v>0</v>
      </c>
      <c r="J83" s="521">
        <v>0</v>
      </c>
      <c r="K83" s="472" t="s">
        <v>206</v>
      </c>
      <c r="L83" s="521">
        <v>0</v>
      </c>
      <c r="M83" s="472" t="s">
        <v>206</v>
      </c>
      <c r="N83" s="562">
        <v>0</v>
      </c>
      <c r="O83" s="585">
        <v>0</v>
      </c>
    </row>
    <row r="84" spans="2:15" x14ac:dyDescent="0.2">
      <c r="B84" s="816"/>
      <c r="C84" s="471" t="s">
        <v>56</v>
      </c>
      <c r="D84" s="537" t="s">
        <v>206</v>
      </c>
      <c r="E84" s="533" t="s">
        <v>206</v>
      </c>
      <c r="F84" s="479">
        <v>61659809.990000002</v>
      </c>
      <c r="G84" s="532">
        <v>0</v>
      </c>
      <c r="H84" s="533">
        <v>0</v>
      </c>
      <c r="I84" s="478" t="s">
        <v>206</v>
      </c>
      <c r="J84" s="478">
        <v>0</v>
      </c>
      <c r="K84" s="478">
        <v>7997492.3200000003</v>
      </c>
      <c r="L84" s="533">
        <v>0</v>
      </c>
      <c r="M84" s="478">
        <v>7997492.3200000003</v>
      </c>
      <c r="N84" s="533">
        <v>0</v>
      </c>
      <c r="O84" s="535">
        <v>0</v>
      </c>
    </row>
    <row r="85" spans="2:15" x14ac:dyDescent="0.2">
      <c r="B85" s="497" t="s">
        <v>148</v>
      </c>
      <c r="C85" s="471" t="s">
        <v>65</v>
      </c>
      <c r="D85" s="575">
        <v>0</v>
      </c>
      <c r="E85" s="541">
        <v>0</v>
      </c>
      <c r="F85" s="576">
        <v>0</v>
      </c>
      <c r="G85" s="540">
        <v>0</v>
      </c>
      <c r="H85" s="541">
        <v>0</v>
      </c>
      <c r="I85" s="541">
        <v>0</v>
      </c>
      <c r="J85" s="481">
        <v>2.13</v>
      </c>
      <c r="K85" s="541">
        <v>0</v>
      </c>
      <c r="L85" s="541">
        <v>0</v>
      </c>
      <c r="M85" s="541">
        <v>0</v>
      </c>
      <c r="N85" s="541">
        <v>0</v>
      </c>
      <c r="O85" s="543">
        <v>0</v>
      </c>
    </row>
    <row r="86" spans="2:15" x14ac:dyDescent="0.2">
      <c r="B86" s="497" t="s">
        <v>149</v>
      </c>
      <c r="C86" s="471" t="s">
        <v>65</v>
      </c>
      <c r="D86" s="575">
        <v>0</v>
      </c>
      <c r="E86" s="541">
        <v>0</v>
      </c>
      <c r="F86" s="576">
        <v>0</v>
      </c>
      <c r="G86" s="540">
        <v>0</v>
      </c>
      <c r="H86" s="541">
        <v>0</v>
      </c>
      <c r="I86" s="541">
        <v>0</v>
      </c>
      <c r="J86" s="481">
        <v>85.75</v>
      </c>
      <c r="K86" s="541">
        <v>0</v>
      </c>
      <c r="L86" s="541">
        <v>0</v>
      </c>
      <c r="M86" s="541">
        <v>0</v>
      </c>
      <c r="N86" s="541">
        <v>0</v>
      </c>
      <c r="O86" s="543">
        <v>0</v>
      </c>
    </row>
    <row r="87" spans="2:15" x14ac:dyDescent="0.2">
      <c r="B87" s="497" t="s">
        <v>190</v>
      </c>
      <c r="C87" s="471" t="s">
        <v>48</v>
      </c>
      <c r="D87" s="575">
        <v>0</v>
      </c>
      <c r="E87" s="541">
        <v>0</v>
      </c>
      <c r="F87" s="576">
        <v>0</v>
      </c>
      <c r="G87" s="540">
        <v>0</v>
      </c>
      <c r="H87" s="541">
        <v>0</v>
      </c>
      <c r="I87" s="481">
        <v>0</v>
      </c>
      <c r="J87" s="541">
        <v>0</v>
      </c>
      <c r="K87" s="541">
        <v>0</v>
      </c>
      <c r="L87" s="541">
        <v>0</v>
      </c>
      <c r="M87" s="541">
        <v>0</v>
      </c>
      <c r="N87" s="541">
        <v>0</v>
      </c>
      <c r="O87" s="543">
        <v>0</v>
      </c>
    </row>
    <row r="88" spans="2:15" x14ac:dyDescent="0.2">
      <c r="B88" s="497" t="s">
        <v>172</v>
      </c>
      <c r="C88" s="471" t="s">
        <v>50</v>
      </c>
      <c r="D88" s="575">
        <v>0</v>
      </c>
      <c r="E88" s="541">
        <v>0</v>
      </c>
      <c r="F88" s="576">
        <v>0</v>
      </c>
      <c r="G88" s="540">
        <v>0</v>
      </c>
      <c r="H88" s="541">
        <v>0</v>
      </c>
      <c r="I88" s="541">
        <v>0</v>
      </c>
      <c r="J88" s="541">
        <v>0.73</v>
      </c>
      <c r="K88" s="541">
        <v>0</v>
      </c>
      <c r="L88" s="541">
        <v>0</v>
      </c>
      <c r="M88" s="541">
        <v>0</v>
      </c>
      <c r="N88" s="481">
        <v>0</v>
      </c>
      <c r="O88" s="543">
        <v>0</v>
      </c>
    </row>
    <row r="89" spans="2:15" x14ac:dyDescent="0.2">
      <c r="B89" s="497" t="s">
        <v>173</v>
      </c>
      <c r="C89" s="471" t="s">
        <v>65</v>
      </c>
      <c r="D89" s="575">
        <v>0</v>
      </c>
      <c r="E89" s="541">
        <v>0</v>
      </c>
      <c r="F89" s="576">
        <v>0</v>
      </c>
      <c r="G89" s="540">
        <v>0</v>
      </c>
      <c r="H89" s="541">
        <v>0</v>
      </c>
      <c r="I89" s="541">
        <v>0</v>
      </c>
      <c r="J89" s="481">
        <v>42.84</v>
      </c>
      <c r="K89" s="541">
        <v>0</v>
      </c>
      <c r="L89" s="541">
        <v>0</v>
      </c>
      <c r="M89" s="541">
        <v>0</v>
      </c>
      <c r="N89" s="541">
        <v>0</v>
      </c>
      <c r="O89" s="543">
        <v>0</v>
      </c>
    </row>
    <row r="90" spans="2:15" x14ac:dyDescent="0.2">
      <c r="B90" s="497" t="s">
        <v>174</v>
      </c>
      <c r="C90" s="471" t="s">
        <v>65</v>
      </c>
      <c r="D90" s="575">
        <v>0</v>
      </c>
      <c r="E90" s="541">
        <v>0</v>
      </c>
      <c r="F90" s="576">
        <v>0</v>
      </c>
      <c r="G90" s="540">
        <v>0</v>
      </c>
      <c r="H90" s="541">
        <v>0</v>
      </c>
      <c r="I90" s="541">
        <v>0</v>
      </c>
      <c r="J90" s="481">
        <v>13.23</v>
      </c>
      <c r="K90" s="541">
        <v>0</v>
      </c>
      <c r="L90" s="541">
        <v>0</v>
      </c>
      <c r="M90" s="541">
        <v>0</v>
      </c>
      <c r="N90" s="541">
        <v>0</v>
      </c>
      <c r="O90" s="543">
        <v>0</v>
      </c>
    </row>
    <row r="91" spans="2:15" x14ac:dyDescent="0.2">
      <c r="B91" s="497" t="s">
        <v>191</v>
      </c>
      <c r="C91" s="471" t="s">
        <v>65</v>
      </c>
      <c r="D91" s="575">
        <v>0</v>
      </c>
      <c r="E91" s="541">
        <v>0</v>
      </c>
      <c r="F91" s="576">
        <v>0</v>
      </c>
      <c r="G91" s="540">
        <v>0</v>
      </c>
      <c r="H91" s="541">
        <v>0</v>
      </c>
      <c r="I91" s="541">
        <v>0</v>
      </c>
      <c r="J91" s="481">
        <v>0</v>
      </c>
      <c r="K91" s="541">
        <v>0</v>
      </c>
      <c r="L91" s="541">
        <v>0</v>
      </c>
      <c r="M91" s="541">
        <v>0</v>
      </c>
      <c r="N91" s="541">
        <v>0</v>
      </c>
      <c r="O91" s="543">
        <v>0</v>
      </c>
    </row>
    <row r="92" spans="2:15" ht="13.5" thickBot="1" x14ac:dyDescent="0.25">
      <c r="B92" s="817" t="s">
        <v>100</v>
      </c>
      <c r="C92" s="818"/>
      <c r="D92" s="470">
        <v>560587940.60000014</v>
      </c>
      <c r="E92" s="780" t="s">
        <v>206</v>
      </c>
      <c r="F92" s="781" t="s">
        <v>206</v>
      </c>
      <c r="G92" s="511">
        <v>388352.75</v>
      </c>
      <c r="H92" s="510">
        <v>37395.65</v>
      </c>
      <c r="I92" s="510">
        <v>19548.849999999999</v>
      </c>
      <c r="J92" s="510">
        <v>178029.24000000005</v>
      </c>
      <c r="K92" s="780" t="s">
        <v>206</v>
      </c>
      <c r="L92" s="510">
        <v>11496.41</v>
      </c>
      <c r="M92" s="780" t="s">
        <v>206</v>
      </c>
      <c r="N92" s="510">
        <v>918.81000000000006</v>
      </c>
      <c r="O92" s="613" t="s">
        <v>206</v>
      </c>
    </row>
    <row r="93" spans="2:15" ht="14.25" thickTop="1" thickBot="1" x14ac:dyDescent="0.25">
      <c r="B93" s="819" t="s">
        <v>101</v>
      </c>
      <c r="C93" s="820"/>
      <c r="D93" s="605" t="s">
        <v>206</v>
      </c>
      <c r="E93" s="605" t="s">
        <v>206</v>
      </c>
      <c r="F93" s="605" t="s">
        <v>206</v>
      </c>
      <c r="G93" s="134">
        <v>388352.75</v>
      </c>
      <c r="H93" s="131">
        <v>37395.65</v>
      </c>
      <c r="I93" s="131">
        <v>27896.75</v>
      </c>
      <c r="J93" s="131">
        <v>401759.15</v>
      </c>
      <c r="K93" s="608" t="s">
        <v>206</v>
      </c>
      <c r="L93" s="131">
        <v>16095.41</v>
      </c>
      <c r="M93" s="608" t="s">
        <v>206</v>
      </c>
      <c r="N93" s="131">
        <v>918.81000000000006</v>
      </c>
      <c r="O93" s="609" t="s">
        <v>206</v>
      </c>
    </row>
    <row r="94" spans="2:15" ht="13.5" thickTop="1" x14ac:dyDescent="0.2"/>
    <row r="95" spans="2:15" x14ac:dyDescent="0.2">
      <c r="B95" s="615" t="s">
        <v>102</v>
      </c>
    </row>
    <row r="96" spans="2:15" x14ac:dyDescent="0.2">
      <c r="B96" s="625" t="s">
        <v>203</v>
      </c>
    </row>
  </sheetData>
  <mergeCells count="23">
    <mergeCell ref="B5:B6"/>
    <mergeCell ref="B1:O1"/>
    <mergeCell ref="B3:B4"/>
    <mergeCell ref="C3:C4"/>
    <mergeCell ref="D3:F3"/>
    <mergeCell ref="G3:O3"/>
    <mergeCell ref="B70:B75"/>
    <mergeCell ref="B7:B8"/>
    <mergeCell ref="B10:B14"/>
    <mergeCell ref="B15:B26"/>
    <mergeCell ref="B27:B38"/>
    <mergeCell ref="B40:B42"/>
    <mergeCell ref="B44:B45"/>
    <mergeCell ref="B46:B47"/>
    <mergeCell ref="B50:B56"/>
    <mergeCell ref="B57:B58"/>
    <mergeCell ref="B59:B61"/>
    <mergeCell ref="B67:B68"/>
    <mergeCell ref="B78:B80"/>
    <mergeCell ref="B81:B82"/>
    <mergeCell ref="B83:B84"/>
    <mergeCell ref="B92:C92"/>
    <mergeCell ref="B93:C93"/>
  </mergeCells>
  <pageMargins left="0.75" right="0.75" top="1" bottom="1" header="0" footer="0"/>
  <pageSetup paperSize="9"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5"/>
  <sheetViews>
    <sheetView showGridLines="0" topLeftCell="A64" zoomScale="70" zoomScaleNormal="70" workbookViewId="0">
      <selection activeCell="D14" sqref="D14:I14"/>
    </sheetView>
  </sheetViews>
  <sheetFormatPr baseColWidth="10" defaultRowHeight="12.75" x14ac:dyDescent="0.2"/>
  <cols>
    <col min="1" max="1" width="2.28515625" style="617" customWidth="1"/>
    <col min="2" max="2" width="28.140625" style="625" customWidth="1"/>
    <col min="3" max="3" width="26.28515625" style="625" bestFit="1" customWidth="1"/>
    <col min="4" max="4" width="20" style="625" customWidth="1"/>
    <col min="5" max="5" width="17.85546875" style="625" customWidth="1"/>
    <col min="6" max="6" width="20" style="625" customWidth="1"/>
    <col min="7" max="7" width="21.5703125" style="625" customWidth="1"/>
    <col min="8" max="10" width="16.140625" style="625" customWidth="1"/>
    <col min="11" max="11" width="18.5703125" style="625" customWidth="1"/>
    <col min="12" max="12" width="16.140625" style="625" customWidth="1"/>
    <col min="13" max="13" width="17.7109375" style="625" customWidth="1"/>
    <col min="14" max="15" width="16.140625" style="625" customWidth="1"/>
    <col min="16" max="18" width="27.140625" style="617" bestFit="1" customWidth="1"/>
    <col min="19" max="19" width="17.7109375" style="617" bestFit="1" customWidth="1"/>
    <col min="20" max="20" width="14" style="617" bestFit="1" customWidth="1"/>
    <col min="21" max="21" width="17.42578125" style="617" bestFit="1" customWidth="1"/>
    <col min="22" max="22" width="14.28515625" style="617" bestFit="1" customWidth="1"/>
    <col min="23" max="23" width="17.42578125" style="617" bestFit="1" customWidth="1"/>
    <col min="24" max="24" width="14.28515625" style="617" bestFit="1" customWidth="1"/>
    <col min="25" max="25" width="17.42578125" style="617" bestFit="1" customWidth="1"/>
    <col min="26" max="26" width="14.28515625" style="617" bestFit="1" customWidth="1"/>
    <col min="27" max="27" width="17.7109375" style="617" bestFit="1" customWidth="1"/>
    <col min="28" max="28" width="14.5703125" style="617" bestFit="1" customWidth="1"/>
    <col min="29" max="29" width="17.42578125" style="617" bestFit="1" customWidth="1"/>
    <col min="30" max="30" width="14.28515625" style="617" bestFit="1" customWidth="1"/>
    <col min="31" max="31" width="17.42578125" style="617" bestFit="1" customWidth="1"/>
    <col min="32" max="32" width="14.28515625" style="617" bestFit="1" customWidth="1"/>
    <col min="33" max="33" width="15.42578125" style="617" bestFit="1" customWidth="1"/>
    <col min="34" max="34" width="12.42578125" style="617" bestFit="1" customWidth="1"/>
    <col min="35" max="35" width="15.140625" style="617" bestFit="1" customWidth="1"/>
    <col min="36" max="36" width="12.140625" style="617" bestFit="1" customWidth="1"/>
    <col min="37" max="37" width="14.42578125" style="617" bestFit="1" customWidth="1"/>
    <col min="38" max="256" width="11.42578125" style="617"/>
    <col min="257" max="257" width="2.28515625" style="617" customWidth="1"/>
    <col min="258" max="258" width="28.140625" style="617" customWidth="1"/>
    <col min="259" max="259" width="26.28515625" style="617" bestFit="1" customWidth="1"/>
    <col min="260" max="260" width="20" style="617" customWidth="1"/>
    <col min="261" max="261" width="17.85546875" style="617" customWidth="1"/>
    <col min="262" max="262" width="20" style="617" customWidth="1"/>
    <col min="263" max="263" width="21.5703125" style="617" customWidth="1"/>
    <col min="264" max="266" width="16.140625" style="617" customWidth="1"/>
    <col min="267" max="267" width="18.5703125" style="617" customWidth="1"/>
    <col min="268" max="268" width="16.140625" style="617" customWidth="1"/>
    <col min="269" max="269" width="17.7109375" style="617" customWidth="1"/>
    <col min="270" max="271" width="16.140625" style="617" customWidth="1"/>
    <col min="272" max="274" width="27.140625" style="617" bestFit="1" customWidth="1"/>
    <col min="275" max="275" width="17.7109375" style="617" bestFit="1" customWidth="1"/>
    <col min="276" max="276" width="14" style="617" bestFit="1" customWidth="1"/>
    <col min="277" max="277" width="17.42578125" style="617" bestFit="1" customWidth="1"/>
    <col min="278" max="278" width="14.28515625" style="617" bestFit="1" customWidth="1"/>
    <col min="279" max="279" width="17.42578125" style="617" bestFit="1" customWidth="1"/>
    <col min="280" max="280" width="14.28515625" style="617" bestFit="1" customWidth="1"/>
    <col min="281" max="281" width="17.42578125" style="617" bestFit="1" customWidth="1"/>
    <col min="282" max="282" width="14.28515625" style="617" bestFit="1" customWidth="1"/>
    <col min="283" max="283" width="17.7109375" style="617" bestFit="1" customWidth="1"/>
    <col min="284" max="284" width="14.5703125" style="617" bestFit="1" customWidth="1"/>
    <col min="285" max="285" width="17.42578125" style="617" bestFit="1" customWidth="1"/>
    <col min="286" max="286" width="14.28515625" style="617" bestFit="1" customWidth="1"/>
    <col min="287" max="287" width="17.42578125" style="617" bestFit="1" customWidth="1"/>
    <col min="288" max="288" width="14.28515625" style="617" bestFit="1" customWidth="1"/>
    <col min="289" max="289" width="15.42578125" style="617" bestFit="1" customWidth="1"/>
    <col min="290" max="290" width="12.42578125" style="617" bestFit="1" customWidth="1"/>
    <col min="291" max="291" width="15.140625" style="617" bestFit="1" customWidth="1"/>
    <col min="292" max="292" width="12.140625" style="617" bestFit="1" customWidth="1"/>
    <col min="293" max="293" width="14.42578125" style="617" bestFit="1" customWidth="1"/>
    <col min="294" max="512" width="11.42578125" style="617"/>
    <col min="513" max="513" width="2.28515625" style="617" customWidth="1"/>
    <col min="514" max="514" width="28.140625" style="617" customWidth="1"/>
    <col min="515" max="515" width="26.28515625" style="617" bestFit="1" customWidth="1"/>
    <col min="516" max="516" width="20" style="617" customWidth="1"/>
    <col min="517" max="517" width="17.85546875" style="617" customWidth="1"/>
    <col min="518" max="518" width="20" style="617" customWidth="1"/>
    <col min="519" max="519" width="21.5703125" style="617" customWidth="1"/>
    <col min="520" max="522" width="16.140625" style="617" customWidth="1"/>
    <col min="523" max="523" width="18.5703125" style="617" customWidth="1"/>
    <col min="524" max="524" width="16.140625" style="617" customWidth="1"/>
    <col min="525" max="525" width="17.7109375" style="617" customWidth="1"/>
    <col min="526" max="527" width="16.140625" style="617" customWidth="1"/>
    <col min="528" max="530" width="27.140625" style="617" bestFit="1" customWidth="1"/>
    <col min="531" max="531" width="17.7109375" style="617" bestFit="1" customWidth="1"/>
    <col min="532" max="532" width="14" style="617" bestFit="1" customWidth="1"/>
    <col min="533" max="533" width="17.42578125" style="617" bestFit="1" customWidth="1"/>
    <col min="534" max="534" width="14.28515625" style="617" bestFit="1" customWidth="1"/>
    <col min="535" max="535" width="17.42578125" style="617" bestFit="1" customWidth="1"/>
    <col min="536" max="536" width="14.28515625" style="617" bestFit="1" customWidth="1"/>
    <col min="537" max="537" width="17.42578125" style="617" bestFit="1" customWidth="1"/>
    <col min="538" max="538" width="14.28515625" style="617" bestFit="1" customWidth="1"/>
    <col min="539" max="539" width="17.7109375" style="617" bestFit="1" customWidth="1"/>
    <col min="540" max="540" width="14.5703125" style="617" bestFit="1" customWidth="1"/>
    <col min="541" max="541" width="17.42578125" style="617" bestFit="1" customWidth="1"/>
    <col min="542" max="542" width="14.28515625" style="617" bestFit="1" customWidth="1"/>
    <col min="543" max="543" width="17.42578125" style="617" bestFit="1" customWidth="1"/>
    <col min="544" max="544" width="14.28515625" style="617" bestFit="1" customWidth="1"/>
    <col min="545" max="545" width="15.42578125" style="617" bestFit="1" customWidth="1"/>
    <col min="546" max="546" width="12.42578125" style="617" bestFit="1" customWidth="1"/>
    <col min="547" max="547" width="15.140625" style="617" bestFit="1" customWidth="1"/>
    <col min="548" max="548" width="12.140625" style="617" bestFit="1" customWidth="1"/>
    <col min="549" max="549" width="14.42578125" style="617" bestFit="1" customWidth="1"/>
    <col min="550" max="768" width="11.42578125" style="617"/>
    <col min="769" max="769" width="2.28515625" style="617" customWidth="1"/>
    <col min="770" max="770" width="28.140625" style="617" customWidth="1"/>
    <col min="771" max="771" width="26.28515625" style="617" bestFit="1" customWidth="1"/>
    <col min="772" max="772" width="20" style="617" customWidth="1"/>
    <col min="773" max="773" width="17.85546875" style="617" customWidth="1"/>
    <col min="774" max="774" width="20" style="617" customWidth="1"/>
    <col min="775" max="775" width="21.5703125" style="617" customWidth="1"/>
    <col min="776" max="778" width="16.140625" style="617" customWidth="1"/>
    <col min="779" max="779" width="18.5703125" style="617" customWidth="1"/>
    <col min="780" max="780" width="16.140625" style="617" customWidth="1"/>
    <col min="781" max="781" width="17.7109375" style="617" customWidth="1"/>
    <col min="782" max="783" width="16.140625" style="617" customWidth="1"/>
    <col min="784" max="786" width="27.140625" style="617" bestFit="1" customWidth="1"/>
    <col min="787" max="787" width="17.7109375" style="617" bestFit="1" customWidth="1"/>
    <col min="788" max="788" width="14" style="617" bestFit="1" customWidth="1"/>
    <col min="789" max="789" width="17.42578125" style="617" bestFit="1" customWidth="1"/>
    <col min="790" max="790" width="14.28515625" style="617" bestFit="1" customWidth="1"/>
    <col min="791" max="791" width="17.42578125" style="617" bestFit="1" customWidth="1"/>
    <col min="792" max="792" width="14.28515625" style="617" bestFit="1" customWidth="1"/>
    <col min="793" max="793" width="17.42578125" style="617" bestFit="1" customWidth="1"/>
    <col min="794" max="794" width="14.28515625" style="617" bestFit="1" customWidth="1"/>
    <col min="795" max="795" width="17.7109375" style="617" bestFit="1" customWidth="1"/>
    <col min="796" max="796" width="14.5703125" style="617" bestFit="1" customWidth="1"/>
    <col min="797" max="797" width="17.42578125" style="617" bestFit="1" customWidth="1"/>
    <col min="798" max="798" width="14.28515625" style="617" bestFit="1" customWidth="1"/>
    <col min="799" max="799" width="17.42578125" style="617" bestFit="1" customWidth="1"/>
    <col min="800" max="800" width="14.28515625" style="617" bestFit="1" customWidth="1"/>
    <col min="801" max="801" width="15.42578125" style="617" bestFit="1" customWidth="1"/>
    <col min="802" max="802" width="12.42578125" style="617" bestFit="1" customWidth="1"/>
    <col min="803" max="803" width="15.140625" style="617" bestFit="1" customWidth="1"/>
    <col min="804" max="804" width="12.140625" style="617" bestFit="1" customWidth="1"/>
    <col min="805" max="805" width="14.42578125" style="617" bestFit="1" customWidth="1"/>
    <col min="806" max="1024" width="11.42578125" style="617"/>
    <col min="1025" max="1025" width="2.28515625" style="617" customWidth="1"/>
    <col min="1026" max="1026" width="28.140625" style="617" customWidth="1"/>
    <col min="1027" max="1027" width="26.28515625" style="617" bestFit="1" customWidth="1"/>
    <col min="1028" max="1028" width="20" style="617" customWidth="1"/>
    <col min="1029" max="1029" width="17.85546875" style="617" customWidth="1"/>
    <col min="1030" max="1030" width="20" style="617" customWidth="1"/>
    <col min="1031" max="1031" width="21.5703125" style="617" customWidth="1"/>
    <col min="1032" max="1034" width="16.140625" style="617" customWidth="1"/>
    <col min="1035" max="1035" width="18.5703125" style="617" customWidth="1"/>
    <col min="1036" max="1036" width="16.140625" style="617" customWidth="1"/>
    <col min="1037" max="1037" width="17.7109375" style="617" customWidth="1"/>
    <col min="1038" max="1039" width="16.140625" style="617" customWidth="1"/>
    <col min="1040" max="1042" width="27.140625" style="617" bestFit="1" customWidth="1"/>
    <col min="1043" max="1043" width="17.7109375" style="617" bestFit="1" customWidth="1"/>
    <col min="1044" max="1044" width="14" style="617" bestFit="1" customWidth="1"/>
    <col min="1045" max="1045" width="17.42578125" style="617" bestFit="1" customWidth="1"/>
    <col min="1046" max="1046" width="14.28515625" style="617" bestFit="1" customWidth="1"/>
    <col min="1047" max="1047" width="17.42578125" style="617" bestFit="1" customWidth="1"/>
    <col min="1048" max="1048" width="14.28515625" style="617" bestFit="1" customWidth="1"/>
    <col min="1049" max="1049" width="17.42578125" style="617" bestFit="1" customWidth="1"/>
    <col min="1050" max="1050" width="14.28515625" style="617" bestFit="1" customWidth="1"/>
    <col min="1051" max="1051" width="17.7109375" style="617" bestFit="1" customWidth="1"/>
    <col min="1052" max="1052" width="14.5703125" style="617" bestFit="1" customWidth="1"/>
    <col min="1053" max="1053" width="17.42578125" style="617" bestFit="1" customWidth="1"/>
    <col min="1054" max="1054" width="14.28515625" style="617" bestFit="1" customWidth="1"/>
    <col min="1055" max="1055" width="17.42578125" style="617" bestFit="1" customWidth="1"/>
    <col min="1056" max="1056" width="14.28515625" style="617" bestFit="1" customWidth="1"/>
    <col min="1057" max="1057" width="15.42578125" style="617" bestFit="1" customWidth="1"/>
    <col min="1058" max="1058" width="12.42578125" style="617" bestFit="1" customWidth="1"/>
    <col min="1059" max="1059" width="15.140625" style="617" bestFit="1" customWidth="1"/>
    <col min="1060" max="1060" width="12.140625" style="617" bestFit="1" customWidth="1"/>
    <col min="1061" max="1061" width="14.42578125" style="617" bestFit="1" customWidth="1"/>
    <col min="1062" max="1280" width="11.42578125" style="617"/>
    <col min="1281" max="1281" width="2.28515625" style="617" customWidth="1"/>
    <col min="1282" max="1282" width="28.140625" style="617" customWidth="1"/>
    <col min="1283" max="1283" width="26.28515625" style="617" bestFit="1" customWidth="1"/>
    <col min="1284" max="1284" width="20" style="617" customWidth="1"/>
    <col min="1285" max="1285" width="17.85546875" style="617" customWidth="1"/>
    <col min="1286" max="1286" width="20" style="617" customWidth="1"/>
    <col min="1287" max="1287" width="21.5703125" style="617" customWidth="1"/>
    <col min="1288" max="1290" width="16.140625" style="617" customWidth="1"/>
    <col min="1291" max="1291" width="18.5703125" style="617" customWidth="1"/>
    <col min="1292" max="1292" width="16.140625" style="617" customWidth="1"/>
    <col min="1293" max="1293" width="17.7109375" style="617" customWidth="1"/>
    <col min="1294" max="1295" width="16.140625" style="617" customWidth="1"/>
    <col min="1296" max="1298" width="27.140625" style="617" bestFit="1" customWidth="1"/>
    <col min="1299" max="1299" width="17.7109375" style="617" bestFit="1" customWidth="1"/>
    <col min="1300" max="1300" width="14" style="617" bestFit="1" customWidth="1"/>
    <col min="1301" max="1301" width="17.42578125" style="617" bestFit="1" customWidth="1"/>
    <col min="1302" max="1302" width="14.28515625" style="617" bestFit="1" customWidth="1"/>
    <col min="1303" max="1303" width="17.42578125" style="617" bestFit="1" customWidth="1"/>
    <col min="1304" max="1304" width="14.28515625" style="617" bestFit="1" customWidth="1"/>
    <col min="1305" max="1305" width="17.42578125" style="617" bestFit="1" customWidth="1"/>
    <col min="1306" max="1306" width="14.28515625" style="617" bestFit="1" customWidth="1"/>
    <col min="1307" max="1307" width="17.7109375" style="617" bestFit="1" customWidth="1"/>
    <col min="1308" max="1308" width="14.5703125" style="617" bestFit="1" customWidth="1"/>
    <col min="1309" max="1309" width="17.42578125" style="617" bestFit="1" customWidth="1"/>
    <col min="1310" max="1310" width="14.28515625" style="617" bestFit="1" customWidth="1"/>
    <col min="1311" max="1311" width="17.42578125" style="617" bestFit="1" customWidth="1"/>
    <col min="1312" max="1312" width="14.28515625" style="617" bestFit="1" customWidth="1"/>
    <col min="1313" max="1313" width="15.42578125" style="617" bestFit="1" customWidth="1"/>
    <col min="1314" max="1314" width="12.42578125" style="617" bestFit="1" customWidth="1"/>
    <col min="1315" max="1315" width="15.140625" style="617" bestFit="1" customWidth="1"/>
    <col min="1316" max="1316" width="12.140625" style="617" bestFit="1" customWidth="1"/>
    <col min="1317" max="1317" width="14.42578125" style="617" bestFit="1" customWidth="1"/>
    <col min="1318" max="1536" width="11.42578125" style="617"/>
    <col min="1537" max="1537" width="2.28515625" style="617" customWidth="1"/>
    <col min="1538" max="1538" width="28.140625" style="617" customWidth="1"/>
    <col min="1539" max="1539" width="26.28515625" style="617" bestFit="1" customWidth="1"/>
    <col min="1540" max="1540" width="20" style="617" customWidth="1"/>
    <col min="1541" max="1541" width="17.85546875" style="617" customWidth="1"/>
    <col min="1542" max="1542" width="20" style="617" customWidth="1"/>
    <col min="1543" max="1543" width="21.5703125" style="617" customWidth="1"/>
    <col min="1544" max="1546" width="16.140625" style="617" customWidth="1"/>
    <col min="1547" max="1547" width="18.5703125" style="617" customWidth="1"/>
    <col min="1548" max="1548" width="16.140625" style="617" customWidth="1"/>
    <col min="1549" max="1549" width="17.7109375" style="617" customWidth="1"/>
    <col min="1550" max="1551" width="16.140625" style="617" customWidth="1"/>
    <col min="1552" max="1554" width="27.140625" style="617" bestFit="1" customWidth="1"/>
    <col min="1555" max="1555" width="17.7109375" style="617" bestFit="1" customWidth="1"/>
    <col min="1556" max="1556" width="14" style="617" bestFit="1" customWidth="1"/>
    <col min="1557" max="1557" width="17.42578125" style="617" bestFit="1" customWidth="1"/>
    <col min="1558" max="1558" width="14.28515625" style="617" bestFit="1" customWidth="1"/>
    <col min="1559" max="1559" width="17.42578125" style="617" bestFit="1" customWidth="1"/>
    <col min="1560" max="1560" width="14.28515625" style="617" bestFit="1" customWidth="1"/>
    <col min="1561" max="1561" width="17.42578125" style="617" bestFit="1" customWidth="1"/>
    <col min="1562" max="1562" width="14.28515625" style="617" bestFit="1" customWidth="1"/>
    <col min="1563" max="1563" width="17.7109375" style="617" bestFit="1" customWidth="1"/>
    <col min="1564" max="1564" width="14.5703125" style="617" bestFit="1" customWidth="1"/>
    <col min="1565" max="1565" width="17.42578125" style="617" bestFit="1" customWidth="1"/>
    <col min="1566" max="1566" width="14.28515625" style="617" bestFit="1" customWidth="1"/>
    <col min="1567" max="1567" width="17.42578125" style="617" bestFit="1" customWidth="1"/>
    <col min="1568" max="1568" width="14.28515625" style="617" bestFit="1" customWidth="1"/>
    <col min="1569" max="1569" width="15.42578125" style="617" bestFit="1" customWidth="1"/>
    <col min="1570" max="1570" width="12.42578125" style="617" bestFit="1" customWidth="1"/>
    <col min="1571" max="1571" width="15.140625" style="617" bestFit="1" customWidth="1"/>
    <col min="1572" max="1572" width="12.140625" style="617" bestFit="1" customWidth="1"/>
    <col min="1573" max="1573" width="14.42578125" style="617" bestFit="1" customWidth="1"/>
    <col min="1574" max="1792" width="11.42578125" style="617"/>
    <col min="1793" max="1793" width="2.28515625" style="617" customWidth="1"/>
    <col min="1794" max="1794" width="28.140625" style="617" customWidth="1"/>
    <col min="1795" max="1795" width="26.28515625" style="617" bestFit="1" customWidth="1"/>
    <col min="1796" max="1796" width="20" style="617" customWidth="1"/>
    <col min="1797" max="1797" width="17.85546875" style="617" customWidth="1"/>
    <col min="1798" max="1798" width="20" style="617" customWidth="1"/>
    <col min="1799" max="1799" width="21.5703125" style="617" customWidth="1"/>
    <col min="1800" max="1802" width="16.140625" style="617" customWidth="1"/>
    <col min="1803" max="1803" width="18.5703125" style="617" customWidth="1"/>
    <col min="1804" max="1804" width="16.140625" style="617" customWidth="1"/>
    <col min="1805" max="1805" width="17.7109375" style="617" customWidth="1"/>
    <col min="1806" max="1807" width="16.140625" style="617" customWidth="1"/>
    <col min="1808" max="1810" width="27.140625" style="617" bestFit="1" customWidth="1"/>
    <col min="1811" max="1811" width="17.7109375" style="617" bestFit="1" customWidth="1"/>
    <col min="1812" max="1812" width="14" style="617" bestFit="1" customWidth="1"/>
    <col min="1813" max="1813" width="17.42578125" style="617" bestFit="1" customWidth="1"/>
    <col min="1814" max="1814" width="14.28515625" style="617" bestFit="1" customWidth="1"/>
    <col min="1815" max="1815" width="17.42578125" style="617" bestFit="1" customWidth="1"/>
    <col min="1816" max="1816" width="14.28515625" style="617" bestFit="1" customWidth="1"/>
    <col min="1817" max="1817" width="17.42578125" style="617" bestFit="1" customWidth="1"/>
    <col min="1818" max="1818" width="14.28515625" style="617" bestFit="1" customWidth="1"/>
    <col min="1819" max="1819" width="17.7109375" style="617" bestFit="1" customWidth="1"/>
    <col min="1820" max="1820" width="14.5703125" style="617" bestFit="1" customWidth="1"/>
    <col min="1821" max="1821" width="17.42578125" style="617" bestFit="1" customWidth="1"/>
    <col min="1822" max="1822" width="14.28515625" style="617" bestFit="1" customWidth="1"/>
    <col min="1823" max="1823" width="17.42578125" style="617" bestFit="1" customWidth="1"/>
    <col min="1824" max="1824" width="14.28515625" style="617" bestFit="1" customWidth="1"/>
    <col min="1825" max="1825" width="15.42578125" style="617" bestFit="1" customWidth="1"/>
    <col min="1826" max="1826" width="12.42578125" style="617" bestFit="1" customWidth="1"/>
    <col min="1827" max="1827" width="15.140625" style="617" bestFit="1" customWidth="1"/>
    <col min="1828" max="1828" width="12.140625" style="617" bestFit="1" customWidth="1"/>
    <col min="1829" max="1829" width="14.42578125" style="617" bestFit="1" customWidth="1"/>
    <col min="1830" max="2048" width="11.42578125" style="617"/>
    <col min="2049" max="2049" width="2.28515625" style="617" customWidth="1"/>
    <col min="2050" max="2050" width="28.140625" style="617" customWidth="1"/>
    <col min="2051" max="2051" width="26.28515625" style="617" bestFit="1" customWidth="1"/>
    <col min="2052" max="2052" width="20" style="617" customWidth="1"/>
    <col min="2053" max="2053" width="17.85546875" style="617" customWidth="1"/>
    <col min="2054" max="2054" width="20" style="617" customWidth="1"/>
    <col min="2055" max="2055" width="21.5703125" style="617" customWidth="1"/>
    <col min="2056" max="2058" width="16.140625" style="617" customWidth="1"/>
    <col min="2059" max="2059" width="18.5703125" style="617" customWidth="1"/>
    <col min="2060" max="2060" width="16.140625" style="617" customWidth="1"/>
    <col min="2061" max="2061" width="17.7109375" style="617" customWidth="1"/>
    <col min="2062" max="2063" width="16.140625" style="617" customWidth="1"/>
    <col min="2064" max="2066" width="27.140625" style="617" bestFit="1" customWidth="1"/>
    <col min="2067" max="2067" width="17.7109375" style="617" bestFit="1" customWidth="1"/>
    <col min="2068" max="2068" width="14" style="617" bestFit="1" customWidth="1"/>
    <col min="2069" max="2069" width="17.42578125" style="617" bestFit="1" customWidth="1"/>
    <col min="2070" max="2070" width="14.28515625" style="617" bestFit="1" customWidth="1"/>
    <col min="2071" max="2071" width="17.42578125" style="617" bestFit="1" customWidth="1"/>
    <col min="2072" max="2072" width="14.28515625" style="617" bestFit="1" customWidth="1"/>
    <col min="2073" max="2073" width="17.42578125" style="617" bestFit="1" customWidth="1"/>
    <col min="2074" max="2074" width="14.28515625" style="617" bestFit="1" customWidth="1"/>
    <col min="2075" max="2075" width="17.7109375" style="617" bestFit="1" customWidth="1"/>
    <col min="2076" max="2076" width="14.5703125" style="617" bestFit="1" customWidth="1"/>
    <col min="2077" max="2077" width="17.42578125" style="617" bestFit="1" customWidth="1"/>
    <col min="2078" max="2078" width="14.28515625" style="617" bestFit="1" customWidth="1"/>
    <col min="2079" max="2079" width="17.42578125" style="617" bestFit="1" customWidth="1"/>
    <col min="2080" max="2080" width="14.28515625" style="617" bestFit="1" customWidth="1"/>
    <col min="2081" max="2081" width="15.42578125" style="617" bestFit="1" customWidth="1"/>
    <col min="2082" max="2082" width="12.42578125" style="617" bestFit="1" customWidth="1"/>
    <col min="2083" max="2083" width="15.140625" style="617" bestFit="1" customWidth="1"/>
    <col min="2084" max="2084" width="12.140625" style="617" bestFit="1" customWidth="1"/>
    <col min="2085" max="2085" width="14.42578125" style="617" bestFit="1" customWidth="1"/>
    <col min="2086" max="2304" width="11.42578125" style="617"/>
    <col min="2305" max="2305" width="2.28515625" style="617" customWidth="1"/>
    <col min="2306" max="2306" width="28.140625" style="617" customWidth="1"/>
    <col min="2307" max="2307" width="26.28515625" style="617" bestFit="1" customWidth="1"/>
    <col min="2308" max="2308" width="20" style="617" customWidth="1"/>
    <col min="2309" max="2309" width="17.85546875" style="617" customWidth="1"/>
    <col min="2310" max="2310" width="20" style="617" customWidth="1"/>
    <col min="2311" max="2311" width="21.5703125" style="617" customWidth="1"/>
    <col min="2312" max="2314" width="16.140625" style="617" customWidth="1"/>
    <col min="2315" max="2315" width="18.5703125" style="617" customWidth="1"/>
    <col min="2316" max="2316" width="16.140625" style="617" customWidth="1"/>
    <col min="2317" max="2317" width="17.7109375" style="617" customWidth="1"/>
    <col min="2318" max="2319" width="16.140625" style="617" customWidth="1"/>
    <col min="2320" max="2322" width="27.140625" style="617" bestFit="1" customWidth="1"/>
    <col min="2323" max="2323" width="17.7109375" style="617" bestFit="1" customWidth="1"/>
    <col min="2324" max="2324" width="14" style="617" bestFit="1" customWidth="1"/>
    <col min="2325" max="2325" width="17.42578125" style="617" bestFit="1" customWidth="1"/>
    <col min="2326" max="2326" width="14.28515625" style="617" bestFit="1" customWidth="1"/>
    <col min="2327" max="2327" width="17.42578125" style="617" bestFit="1" customWidth="1"/>
    <col min="2328" max="2328" width="14.28515625" style="617" bestFit="1" customWidth="1"/>
    <col min="2329" max="2329" width="17.42578125" style="617" bestFit="1" customWidth="1"/>
    <col min="2330" max="2330" width="14.28515625" style="617" bestFit="1" customWidth="1"/>
    <col min="2331" max="2331" width="17.7109375" style="617" bestFit="1" customWidth="1"/>
    <col min="2332" max="2332" width="14.5703125" style="617" bestFit="1" customWidth="1"/>
    <col min="2333" max="2333" width="17.42578125" style="617" bestFit="1" customWidth="1"/>
    <col min="2334" max="2334" width="14.28515625" style="617" bestFit="1" customWidth="1"/>
    <col min="2335" max="2335" width="17.42578125" style="617" bestFit="1" customWidth="1"/>
    <col min="2336" max="2336" width="14.28515625" style="617" bestFit="1" customWidth="1"/>
    <col min="2337" max="2337" width="15.42578125" style="617" bestFit="1" customWidth="1"/>
    <col min="2338" max="2338" width="12.42578125" style="617" bestFit="1" customWidth="1"/>
    <col min="2339" max="2339" width="15.140625" style="617" bestFit="1" customWidth="1"/>
    <col min="2340" max="2340" width="12.140625" style="617" bestFit="1" customWidth="1"/>
    <col min="2341" max="2341" width="14.42578125" style="617" bestFit="1" customWidth="1"/>
    <col min="2342" max="2560" width="11.42578125" style="617"/>
    <col min="2561" max="2561" width="2.28515625" style="617" customWidth="1"/>
    <col min="2562" max="2562" width="28.140625" style="617" customWidth="1"/>
    <col min="2563" max="2563" width="26.28515625" style="617" bestFit="1" customWidth="1"/>
    <col min="2564" max="2564" width="20" style="617" customWidth="1"/>
    <col min="2565" max="2565" width="17.85546875" style="617" customWidth="1"/>
    <col min="2566" max="2566" width="20" style="617" customWidth="1"/>
    <col min="2567" max="2567" width="21.5703125" style="617" customWidth="1"/>
    <col min="2568" max="2570" width="16.140625" style="617" customWidth="1"/>
    <col min="2571" max="2571" width="18.5703125" style="617" customWidth="1"/>
    <col min="2572" max="2572" width="16.140625" style="617" customWidth="1"/>
    <col min="2573" max="2573" width="17.7109375" style="617" customWidth="1"/>
    <col min="2574" max="2575" width="16.140625" style="617" customWidth="1"/>
    <col min="2576" max="2578" width="27.140625" style="617" bestFit="1" customWidth="1"/>
    <col min="2579" max="2579" width="17.7109375" style="617" bestFit="1" customWidth="1"/>
    <col min="2580" max="2580" width="14" style="617" bestFit="1" customWidth="1"/>
    <col min="2581" max="2581" width="17.42578125" style="617" bestFit="1" customWidth="1"/>
    <col min="2582" max="2582" width="14.28515625" style="617" bestFit="1" customWidth="1"/>
    <col min="2583" max="2583" width="17.42578125" style="617" bestFit="1" customWidth="1"/>
    <col min="2584" max="2584" width="14.28515625" style="617" bestFit="1" customWidth="1"/>
    <col min="2585" max="2585" width="17.42578125" style="617" bestFit="1" customWidth="1"/>
    <col min="2586" max="2586" width="14.28515625" style="617" bestFit="1" customWidth="1"/>
    <col min="2587" max="2587" width="17.7109375" style="617" bestFit="1" customWidth="1"/>
    <col min="2588" max="2588" width="14.5703125" style="617" bestFit="1" customWidth="1"/>
    <col min="2589" max="2589" width="17.42578125" style="617" bestFit="1" customWidth="1"/>
    <col min="2590" max="2590" width="14.28515625" style="617" bestFit="1" customWidth="1"/>
    <col min="2591" max="2591" width="17.42578125" style="617" bestFit="1" customWidth="1"/>
    <col min="2592" max="2592" width="14.28515625" style="617" bestFit="1" customWidth="1"/>
    <col min="2593" max="2593" width="15.42578125" style="617" bestFit="1" customWidth="1"/>
    <col min="2594" max="2594" width="12.42578125" style="617" bestFit="1" customWidth="1"/>
    <col min="2595" max="2595" width="15.140625" style="617" bestFit="1" customWidth="1"/>
    <col min="2596" max="2596" width="12.140625" style="617" bestFit="1" customWidth="1"/>
    <col min="2597" max="2597" width="14.42578125" style="617" bestFit="1" customWidth="1"/>
    <col min="2598" max="2816" width="11.42578125" style="617"/>
    <col min="2817" max="2817" width="2.28515625" style="617" customWidth="1"/>
    <col min="2818" max="2818" width="28.140625" style="617" customWidth="1"/>
    <col min="2819" max="2819" width="26.28515625" style="617" bestFit="1" customWidth="1"/>
    <col min="2820" max="2820" width="20" style="617" customWidth="1"/>
    <col min="2821" max="2821" width="17.85546875" style="617" customWidth="1"/>
    <col min="2822" max="2822" width="20" style="617" customWidth="1"/>
    <col min="2823" max="2823" width="21.5703125" style="617" customWidth="1"/>
    <col min="2824" max="2826" width="16.140625" style="617" customWidth="1"/>
    <col min="2827" max="2827" width="18.5703125" style="617" customWidth="1"/>
    <col min="2828" max="2828" width="16.140625" style="617" customWidth="1"/>
    <col min="2829" max="2829" width="17.7109375" style="617" customWidth="1"/>
    <col min="2830" max="2831" width="16.140625" style="617" customWidth="1"/>
    <col min="2832" max="2834" width="27.140625" style="617" bestFit="1" customWidth="1"/>
    <col min="2835" max="2835" width="17.7109375" style="617" bestFit="1" customWidth="1"/>
    <col min="2836" max="2836" width="14" style="617" bestFit="1" customWidth="1"/>
    <col min="2837" max="2837" width="17.42578125" style="617" bestFit="1" customWidth="1"/>
    <col min="2838" max="2838" width="14.28515625" style="617" bestFit="1" customWidth="1"/>
    <col min="2839" max="2839" width="17.42578125" style="617" bestFit="1" customWidth="1"/>
    <col min="2840" max="2840" width="14.28515625" style="617" bestFit="1" customWidth="1"/>
    <col min="2841" max="2841" width="17.42578125" style="617" bestFit="1" customWidth="1"/>
    <col min="2842" max="2842" width="14.28515625" style="617" bestFit="1" customWidth="1"/>
    <col min="2843" max="2843" width="17.7109375" style="617" bestFit="1" customWidth="1"/>
    <col min="2844" max="2844" width="14.5703125" style="617" bestFit="1" customWidth="1"/>
    <col min="2845" max="2845" width="17.42578125" style="617" bestFit="1" customWidth="1"/>
    <col min="2846" max="2846" width="14.28515625" style="617" bestFit="1" customWidth="1"/>
    <col min="2847" max="2847" width="17.42578125" style="617" bestFit="1" customWidth="1"/>
    <col min="2848" max="2848" width="14.28515625" style="617" bestFit="1" customWidth="1"/>
    <col min="2849" max="2849" width="15.42578125" style="617" bestFit="1" customWidth="1"/>
    <col min="2850" max="2850" width="12.42578125" style="617" bestFit="1" customWidth="1"/>
    <col min="2851" max="2851" width="15.140625" style="617" bestFit="1" customWidth="1"/>
    <col min="2852" max="2852" width="12.140625" style="617" bestFit="1" customWidth="1"/>
    <col min="2853" max="2853" width="14.42578125" style="617" bestFit="1" customWidth="1"/>
    <col min="2854" max="3072" width="11.42578125" style="617"/>
    <col min="3073" max="3073" width="2.28515625" style="617" customWidth="1"/>
    <col min="3074" max="3074" width="28.140625" style="617" customWidth="1"/>
    <col min="3075" max="3075" width="26.28515625" style="617" bestFit="1" customWidth="1"/>
    <col min="3076" max="3076" width="20" style="617" customWidth="1"/>
    <col min="3077" max="3077" width="17.85546875" style="617" customWidth="1"/>
    <col min="3078" max="3078" width="20" style="617" customWidth="1"/>
    <col min="3079" max="3079" width="21.5703125" style="617" customWidth="1"/>
    <col min="3080" max="3082" width="16.140625" style="617" customWidth="1"/>
    <col min="3083" max="3083" width="18.5703125" style="617" customWidth="1"/>
    <col min="3084" max="3084" width="16.140625" style="617" customWidth="1"/>
    <col min="3085" max="3085" width="17.7109375" style="617" customWidth="1"/>
    <col min="3086" max="3087" width="16.140625" style="617" customWidth="1"/>
    <col min="3088" max="3090" width="27.140625" style="617" bestFit="1" customWidth="1"/>
    <col min="3091" max="3091" width="17.7109375" style="617" bestFit="1" customWidth="1"/>
    <col min="3092" max="3092" width="14" style="617" bestFit="1" customWidth="1"/>
    <col min="3093" max="3093" width="17.42578125" style="617" bestFit="1" customWidth="1"/>
    <col min="3094" max="3094" width="14.28515625" style="617" bestFit="1" customWidth="1"/>
    <col min="3095" max="3095" width="17.42578125" style="617" bestFit="1" customWidth="1"/>
    <col min="3096" max="3096" width="14.28515625" style="617" bestFit="1" customWidth="1"/>
    <col min="3097" max="3097" width="17.42578125" style="617" bestFit="1" customWidth="1"/>
    <col min="3098" max="3098" width="14.28515625" style="617" bestFit="1" customWidth="1"/>
    <col min="3099" max="3099" width="17.7109375" style="617" bestFit="1" customWidth="1"/>
    <col min="3100" max="3100" width="14.5703125" style="617" bestFit="1" customWidth="1"/>
    <col min="3101" max="3101" width="17.42578125" style="617" bestFit="1" customWidth="1"/>
    <col min="3102" max="3102" width="14.28515625" style="617" bestFit="1" customWidth="1"/>
    <col min="3103" max="3103" width="17.42578125" style="617" bestFit="1" customWidth="1"/>
    <col min="3104" max="3104" width="14.28515625" style="617" bestFit="1" customWidth="1"/>
    <col min="3105" max="3105" width="15.42578125" style="617" bestFit="1" customWidth="1"/>
    <col min="3106" max="3106" width="12.42578125" style="617" bestFit="1" customWidth="1"/>
    <col min="3107" max="3107" width="15.140625" style="617" bestFit="1" customWidth="1"/>
    <col min="3108" max="3108" width="12.140625" style="617" bestFit="1" customWidth="1"/>
    <col min="3109" max="3109" width="14.42578125" style="617" bestFit="1" customWidth="1"/>
    <col min="3110" max="3328" width="11.42578125" style="617"/>
    <col min="3329" max="3329" width="2.28515625" style="617" customWidth="1"/>
    <col min="3330" max="3330" width="28.140625" style="617" customWidth="1"/>
    <col min="3331" max="3331" width="26.28515625" style="617" bestFit="1" customWidth="1"/>
    <col min="3332" max="3332" width="20" style="617" customWidth="1"/>
    <col min="3333" max="3333" width="17.85546875" style="617" customWidth="1"/>
    <col min="3334" max="3334" width="20" style="617" customWidth="1"/>
    <col min="3335" max="3335" width="21.5703125" style="617" customWidth="1"/>
    <col min="3336" max="3338" width="16.140625" style="617" customWidth="1"/>
    <col min="3339" max="3339" width="18.5703125" style="617" customWidth="1"/>
    <col min="3340" max="3340" width="16.140625" style="617" customWidth="1"/>
    <col min="3341" max="3341" width="17.7109375" style="617" customWidth="1"/>
    <col min="3342" max="3343" width="16.140625" style="617" customWidth="1"/>
    <col min="3344" max="3346" width="27.140625" style="617" bestFit="1" customWidth="1"/>
    <col min="3347" max="3347" width="17.7109375" style="617" bestFit="1" customWidth="1"/>
    <col min="3348" max="3348" width="14" style="617" bestFit="1" customWidth="1"/>
    <col min="3349" max="3349" width="17.42578125" style="617" bestFit="1" customWidth="1"/>
    <col min="3350" max="3350" width="14.28515625" style="617" bestFit="1" customWidth="1"/>
    <col min="3351" max="3351" width="17.42578125" style="617" bestFit="1" customWidth="1"/>
    <col min="3352" max="3352" width="14.28515625" style="617" bestFit="1" customWidth="1"/>
    <col min="3353" max="3353" width="17.42578125" style="617" bestFit="1" customWidth="1"/>
    <col min="3354" max="3354" width="14.28515625" style="617" bestFit="1" customWidth="1"/>
    <col min="3355" max="3355" width="17.7109375" style="617" bestFit="1" customWidth="1"/>
    <col min="3356" max="3356" width="14.5703125" style="617" bestFit="1" customWidth="1"/>
    <col min="3357" max="3357" width="17.42578125" style="617" bestFit="1" customWidth="1"/>
    <col min="3358" max="3358" width="14.28515625" style="617" bestFit="1" customWidth="1"/>
    <col min="3359" max="3359" width="17.42578125" style="617" bestFit="1" customWidth="1"/>
    <col min="3360" max="3360" width="14.28515625" style="617" bestFit="1" customWidth="1"/>
    <col min="3361" max="3361" width="15.42578125" style="617" bestFit="1" customWidth="1"/>
    <col min="3362" max="3362" width="12.42578125" style="617" bestFit="1" customWidth="1"/>
    <col min="3363" max="3363" width="15.140625" style="617" bestFit="1" customWidth="1"/>
    <col min="3364" max="3364" width="12.140625" style="617" bestFit="1" customWidth="1"/>
    <col min="3365" max="3365" width="14.42578125" style="617" bestFit="1" customWidth="1"/>
    <col min="3366" max="3584" width="11.42578125" style="617"/>
    <col min="3585" max="3585" width="2.28515625" style="617" customWidth="1"/>
    <col min="3586" max="3586" width="28.140625" style="617" customWidth="1"/>
    <col min="3587" max="3587" width="26.28515625" style="617" bestFit="1" customWidth="1"/>
    <col min="3588" max="3588" width="20" style="617" customWidth="1"/>
    <col min="3589" max="3589" width="17.85546875" style="617" customWidth="1"/>
    <col min="3590" max="3590" width="20" style="617" customWidth="1"/>
    <col min="3591" max="3591" width="21.5703125" style="617" customWidth="1"/>
    <col min="3592" max="3594" width="16.140625" style="617" customWidth="1"/>
    <col min="3595" max="3595" width="18.5703125" style="617" customWidth="1"/>
    <col min="3596" max="3596" width="16.140625" style="617" customWidth="1"/>
    <col min="3597" max="3597" width="17.7109375" style="617" customWidth="1"/>
    <col min="3598" max="3599" width="16.140625" style="617" customWidth="1"/>
    <col min="3600" max="3602" width="27.140625" style="617" bestFit="1" customWidth="1"/>
    <col min="3603" max="3603" width="17.7109375" style="617" bestFit="1" customWidth="1"/>
    <col min="3604" max="3604" width="14" style="617" bestFit="1" customWidth="1"/>
    <col min="3605" max="3605" width="17.42578125" style="617" bestFit="1" customWidth="1"/>
    <col min="3606" max="3606" width="14.28515625" style="617" bestFit="1" customWidth="1"/>
    <col min="3607" max="3607" width="17.42578125" style="617" bestFit="1" customWidth="1"/>
    <col min="3608" max="3608" width="14.28515625" style="617" bestFit="1" customWidth="1"/>
    <col min="3609" max="3609" width="17.42578125" style="617" bestFit="1" customWidth="1"/>
    <col min="3610" max="3610" width="14.28515625" style="617" bestFit="1" customWidth="1"/>
    <col min="3611" max="3611" width="17.7109375" style="617" bestFit="1" customWidth="1"/>
    <col min="3612" max="3612" width="14.5703125" style="617" bestFit="1" customWidth="1"/>
    <col min="3613" max="3613" width="17.42578125" style="617" bestFit="1" customWidth="1"/>
    <col min="3614" max="3614" width="14.28515625" style="617" bestFit="1" customWidth="1"/>
    <col min="3615" max="3615" width="17.42578125" style="617" bestFit="1" customWidth="1"/>
    <col min="3616" max="3616" width="14.28515625" style="617" bestFit="1" customWidth="1"/>
    <col min="3617" max="3617" width="15.42578125" style="617" bestFit="1" customWidth="1"/>
    <col min="3618" max="3618" width="12.42578125" style="617" bestFit="1" customWidth="1"/>
    <col min="3619" max="3619" width="15.140625" style="617" bestFit="1" customWidth="1"/>
    <col min="3620" max="3620" width="12.140625" style="617" bestFit="1" customWidth="1"/>
    <col min="3621" max="3621" width="14.42578125" style="617" bestFit="1" customWidth="1"/>
    <col min="3622" max="3840" width="11.42578125" style="617"/>
    <col min="3841" max="3841" width="2.28515625" style="617" customWidth="1"/>
    <col min="3842" max="3842" width="28.140625" style="617" customWidth="1"/>
    <col min="3843" max="3843" width="26.28515625" style="617" bestFit="1" customWidth="1"/>
    <col min="3844" max="3844" width="20" style="617" customWidth="1"/>
    <col min="3845" max="3845" width="17.85546875" style="617" customWidth="1"/>
    <col min="3846" max="3846" width="20" style="617" customWidth="1"/>
    <col min="3847" max="3847" width="21.5703125" style="617" customWidth="1"/>
    <col min="3848" max="3850" width="16.140625" style="617" customWidth="1"/>
    <col min="3851" max="3851" width="18.5703125" style="617" customWidth="1"/>
    <col min="3852" max="3852" width="16.140625" style="617" customWidth="1"/>
    <col min="3853" max="3853" width="17.7109375" style="617" customWidth="1"/>
    <col min="3854" max="3855" width="16.140625" style="617" customWidth="1"/>
    <col min="3856" max="3858" width="27.140625" style="617" bestFit="1" customWidth="1"/>
    <col min="3859" max="3859" width="17.7109375" style="617" bestFit="1" customWidth="1"/>
    <col min="3860" max="3860" width="14" style="617" bestFit="1" customWidth="1"/>
    <col min="3861" max="3861" width="17.42578125" style="617" bestFit="1" customWidth="1"/>
    <col min="3862" max="3862" width="14.28515625" style="617" bestFit="1" customWidth="1"/>
    <col min="3863" max="3863" width="17.42578125" style="617" bestFit="1" customWidth="1"/>
    <col min="3864" max="3864" width="14.28515625" style="617" bestFit="1" customWidth="1"/>
    <col min="3865" max="3865" width="17.42578125" style="617" bestFit="1" customWidth="1"/>
    <col min="3866" max="3866" width="14.28515625" style="617" bestFit="1" customWidth="1"/>
    <col min="3867" max="3867" width="17.7109375" style="617" bestFit="1" customWidth="1"/>
    <col min="3868" max="3868" width="14.5703125" style="617" bestFit="1" customWidth="1"/>
    <col min="3869" max="3869" width="17.42578125" style="617" bestFit="1" customWidth="1"/>
    <col min="3870" max="3870" width="14.28515625" style="617" bestFit="1" customWidth="1"/>
    <col min="3871" max="3871" width="17.42578125" style="617" bestFit="1" customWidth="1"/>
    <col min="3872" max="3872" width="14.28515625" style="617" bestFit="1" customWidth="1"/>
    <col min="3873" max="3873" width="15.42578125" style="617" bestFit="1" customWidth="1"/>
    <col min="3874" max="3874" width="12.42578125" style="617" bestFit="1" customWidth="1"/>
    <col min="3875" max="3875" width="15.140625" style="617" bestFit="1" customWidth="1"/>
    <col min="3876" max="3876" width="12.140625" style="617" bestFit="1" customWidth="1"/>
    <col min="3877" max="3877" width="14.42578125" style="617" bestFit="1" customWidth="1"/>
    <col min="3878" max="4096" width="11.42578125" style="617"/>
    <col min="4097" max="4097" width="2.28515625" style="617" customWidth="1"/>
    <col min="4098" max="4098" width="28.140625" style="617" customWidth="1"/>
    <col min="4099" max="4099" width="26.28515625" style="617" bestFit="1" customWidth="1"/>
    <col min="4100" max="4100" width="20" style="617" customWidth="1"/>
    <col min="4101" max="4101" width="17.85546875" style="617" customWidth="1"/>
    <col min="4102" max="4102" width="20" style="617" customWidth="1"/>
    <col min="4103" max="4103" width="21.5703125" style="617" customWidth="1"/>
    <col min="4104" max="4106" width="16.140625" style="617" customWidth="1"/>
    <col min="4107" max="4107" width="18.5703125" style="617" customWidth="1"/>
    <col min="4108" max="4108" width="16.140625" style="617" customWidth="1"/>
    <col min="4109" max="4109" width="17.7109375" style="617" customWidth="1"/>
    <col min="4110" max="4111" width="16.140625" style="617" customWidth="1"/>
    <col min="4112" max="4114" width="27.140625" style="617" bestFit="1" customWidth="1"/>
    <col min="4115" max="4115" width="17.7109375" style="617" bestFit="1" customWidth="1"/>
    <col min="4116" max="4116" width="14" style="617" bestFit="1" customWidth="1"/>
    <col min="4117" max="4117" width="17.42578125" style="617" bestFit="1" customWidth="1"/>
    <col min="4118" max="4118" width="14.28515625" style="617" bestFit="1" customWidth="1"/>
    <col min="4119" max="4119" width="17.42578125" style="617" bestFit="1" customWidth="1"/>
    <col min="4120" max="4120" width="14.28515625" style="617" bestFit="1" customWidth="1"/>
    <col min="4121" max="4121" width="17.42578125" style="617" bestFit="1" customWidth="1"/>
    <col min="4122" max="4122" width="14.28515625" style="617" bestFit="1" customWidth="1"/>
    <col min="4123" max="4123" width="17.7109375" style="617" bestFit="1" customWidth="1"/>
    <col min="4124" max="4124" width="14.5703125" style="617" bestFit="1" customWidth="1"/>
    <col min="4125" max="4125" width="17.42578125" style="617" bestFit="1" customWidth="1"/>
    <col min="4126" max="4126" width="14.28515625" style="617" bestFit="1" customWidth="1"/>
    <col min="4127" max="4127" width="17.42578125" style="617" bestFit="1" customWidth="1"/>
    <col min="4128" max="4128" width="14.28515625" style="617" bestFit="1" customWidth="1"/>
    <col min="4129" max="4129" width="15.42578125" style="617" bestFit="1" customWidth="1"/>
    <col min="4130" max="4130" width="12.42578125" style="617" bestFit="1" customWidth="1"/>
    <col min="4131" max="4131" width="15.140625" style="617" bestFit="1" customWidth="1"/>
    <col min="4132" max="4132" width="12.140625" style="617" bestFit="1" customWidth="1"/>
    <col min="4133" max="4133" width="14.42578125" style="617" bestFit="1" customWidth="1"/>
    <col min="4134" max="4352" width="11.42578125" style="617"/>
    <col min="4353" max="4353" width="2.28515625" style="617" customWidth="1"/>
    <col min="4354" max="4354" width="28.140625" style="617" customWidth="1"/>
    <col min="4355" max="4355" width="26.28515625" style="617" bestFit="1" customWidth="1"/>
    <col min="4356" max="4356" width="20" style="617" customWidth="1"/>
    <col min="4357" max="4357" width="17.85546875" style="617" customWidth="1"/>
    <col min="4358" max="4358" width="20" style="617" customWidth="1"/>
    <col min="4359" max="4359" width="21.5703125" style="617" customWidth="1"/>
    <col min="4360" max="4362" width="16.140625" style="617" customWidth="1"/>
    <col min="4363" max="4363" width="18.5703125" style="617" customWidth="1"/>
    <col min="4364" max="4364" width="16.140625" style="617" customWidth="1"/>
    <col min="4365" max="4365" width="17.7109375" style="617" customWidth="1"/>
    <col min="4366" max="4367" width="16.140625" style="617" customWidth="1"/>
    <col min="4368" max="4370" width="27.140625" style="617" bestFit="1" customWidth="1"/>
    <col min="4371" max="4371" width="17.7109375" style="617" bestFit="1" customWidth="1"/>
    <col min="4372" max="4372" width="14" style="617" bestFit="1" customWidth="1"/>
    <col min="4373" max="4373" width="17.42578125" style="617" bestFit="1" customWidth="1"/>
    <col min="4374" max="4374" width="14.28515625" style="617" bestFit="1" customWidth="1"/>
    <col min="4375" max="4375" width="17.42578125" style="617" bestFit="1" customWidth="1"/>
    <col min="4376" max="4376" width="14.28515625" style="617" bestFit="1" customWidth="1"/>
    <col min="4377" max="4377" width="17.42578125" style="617" bestFit="1" customWidth="1"/>
    <col min="4378" max="4378" width="14.28515625" style="617" bestFit="1" customWidth="1"/>
    <col min="4379" max="4379" width="17.7109375" style="617" bestFit="1" customWidth="1"/>
    <col min="4380" max="4380" width="14.5703125" style="617" bestFit="1" customWidth="1"/>
    <col min="4381" max="4381" width="17.42578125" style="617" bestFit="1" customWidth="1"/>
    <col min="4382" max="4382" width="14.28515625" style="617" bestFit="1" customWidth="1"/>
    <col min="4383" max="4383" width="17.42578125" style="617" bestFit="1" customWidth="1"/>
    <col min="4384" max="4384" width="14.28515625" style="617" bestFit="1" customWidth="1"/>
    <col min="4385" max="4385" width="15.42578125" style="617" bestFit="1" customWidth="1"/>
    <col min="4386" max="4386" width="12.42578125" style="617" bestFit="1" customWidth="1"/>
    <col min="4387" max="4387" width="15.140625" style="617" bestFit="1" customWidth="1"/>
    <col min="4388" max="4388" width="12.140625" style="617" bestFit="1" customWidth="1"/>
    <col min="4389" max="4389" width="14.42578125" style="617" bestFit="1" customWidth="1"/>
    <col min="4390" max="4608" width="11.42578125" style="617"/>
    <col min="4609" max="4609" width="2.28515625" style="617" customWidth="1"/>
    <col min="4610" max="4610" width="28.140625" style="617" customWidth="1"/>
    <col min="4611" max="4611" width="26.28515625" style="617" bestFit="1" customWidth="1"/>
    <col min="4612" max="4612" width="20" style="617" customWidth="1"/>
    <col min="4613" max="4613" width="17.85546875" style="617" customWidth="1"/>
    <col min="4614" max="4614" width="20" style="617" customWidth="1"/>
    <col min="4615" max="4615" width="21.5703125" style="617" customWidth="1"/>
    <col min="4616" max="4618" width="16.140625" style="617" customWidth="1"/>
    <col min="4619" max="4619" width="18.5703125" style="617" customWidth="1"/>
    <col min="4620" max="4620" width="16.140625" style="617" customWidth="1"/>
    <col min="4621" max="4621" width="17.7109375" style="617" customWidth="1"/>
    <col min="4622" max="4623" width="16.140625" style="617" customWidth="1"/>
    <col min="4624" max="4626" width="27.140625" style="617" bestFit="1" customWidth="1"/>
    <col min="4627" max="4627" width="17.7109375" style="617" bestFit="1" customWidth="1"/>
    <col min="4628" max="4628" width="14" style="617" bestFit="1" customWidth="1"/>
    <col min="4629" max="4629" width="17.42578125" style="617" bestFit="1" customWidth="1"/>
    <col min="4630" max="4630" width="14.28515625" style="617" bestFit="1" customWidth="1"/>
    <col min="4631" max="4631" width="17.42578125" style="617" bestFit="1" customWidth="1"/>
    <col min="4632" max="4632" width="14.28515625" style="617" bestFit="1" customWidth="1"/>
    <col min="4633" max="4633" width="17.42578125" style="617" bestFit="1" customWidth="1"/>
    <col min="4634" max="4634" width="14.28515625" style="617" bestFit="1" customWidth="1"/>
    <col min="4635" max="4635" width="17.7109375" style="617" bestFit="1" customWidth="1"/>
    <col min="4636" max="4636" width="14.5703125" style="617" bestFit="1" customWidth="1"/>
    <col min="4637" max="4637" width="17.42578125" style="617" bestFit="1" customWidth="1"/>
    <col min="4638" max="4638" width="14.28515625" style="617" bestFit="1" customWidth="1"/>
    <col min="4639" max="4639" width="17.42578125" style="617" bestFit="1" customWidth="1"/>
    <col min="4640" max="4640" width="14.28515625" style="617" bestFit="1" customWidth="1"/>
    <col min="4641" max="4641" width="15.42578125" style="617" bestFit="1" customWidth="1"/>
    <col min="4642" max="4642" width="12.42578125" style="617" bestFit="1" customWidth="1"/>
    <col min="4643" max="4643" width="15.140625" style="617" bestFit="1" customWidth="1"/>
    <col min="4644" max="4644" width="12.140625" style="617" bestFit="1" customWidth="1"/>
    <col min="4645" max="4645" width="14.42578125" style="617" bestFit="1" customWidth="1"/>
    <col min="4646" max="4864" width="11.42578125" style="617"/>
    <col min="4865" max="4865" width="2.28515625" style="617" customWidth="1"/>
    <col min="4866" max="4866" width="28.140625" style="617" customWidth="1"/>
    <col min="4867" max="4867" width="26.28515625" style="617" bestFit="1" customWidth="1"/>
    <col min="4868" max="4868" width="20" style="617" customWidth="1"/>
    <col min="4869" max="4869" width="17.85546875" style="617" customWidth="1"/>
    <col min="4870" max="4870" width="20" style="617" customWidth="1"/>
    <col min="4871" max="4871" width="21.5703125" style="617" customWidth="1"/>
    <col min="4872" max="4874" width="16.140625" style="617" customWidth="1"/>
    <col min="4875" max="4875" width="18.5703125" style="617" customWidth="1"/>
    <col min="4876" max="4876" width="16.140625" style="617" customWidth="1"/>
    <col min="4877" max="4877" width="17.7109375" style="617" customWidth="1"/>
    <col min="4878" max="4879" width="16.140625" style="617" customWidth="1"/>
    <col min="4880" max="4882" width="27.140625" style="617" bestFit="1" customWidth="1"/>
    <col min="4883" max="4883" width="17.7109375" style="617" bestFit="1" customWidth="1"/>
    <col min="4884" max="4884" width="14" style="617" bestFit="1" customWidth="1"/>
    <col min="4885" max="4885" width="17.42578125" style="617" bestFit="1" customWidth="1"/>
    <col min="4886" max="4886" width="14.28515625" style="617" bestFit="1" customWidth="1"/>
    <col min="4887" max="4887" width="17.42578125" style="617" bestFit="1" customWidth="1"/>
    <col min="4888" max="4888" width="14.28515625" style="617" bestFit="1" customWidth="1"/>
    <col min="4889" max="4889" width="17.42578125" style="617" bestFit="1" customWidth="1"/>
    <col min="4890" max="4890" width="14.28515625" style="617" bestFit="1" customWidth="1"/>
    <col min="4891" max="4891" width="17.7109375" style="617" bestFit="1" customWidth="1"/>
    <col min="4892" max="4892" width="14.5703125" style="617" bestFit="1" customWidth="1"/>
    <col min="4893" max="4893" width="17.42578125" style="617" bestFit="1" customWidth="1"/>
    <col min="4894" max="4894" width="14.28515625" style="617" bestFit="1" customWidth="1"/>
    <col min="4895" max="4895" width="17.42578125" style="617" bestFit="1" customWidth="1"/>
    <col min="4896" max="4896" width="14.28515625" style="617" bestFit="1" customWidth="1"/>
    <col min="4897" max="4897" width="15.42578125" style="617" bestFit="1" customWidth="1"/>
    <col min="4898" max="4898" width="12.42578125" style="617" bestFit="1" customWidth="1"/>
    <col min="4899" max="4899" width="15.140625" style="617" bestFit="1" customWidth="1"/>
    <col min="4900" max="4900" width="12.140625" style="617" bestFit="1" customWidth="1"/>
    <col min="4901" max="4901" width="14.42578125" style="617" bestFit="1" customWidth="1"/>
    <col min="4902" max="5120" width="11.42578125" style="617"/>
    <col min="5121" max="5121" width="2.28515625" style="617" customWidth="1"/>
    <col min="5122" max="5122" width="28.140625" style="617" customWidth="1"/>
    <col min="5123" max="5123" width="26.28515625" style="617" bestFit="1" customWidth="1"/>
    <col min="5124" max="5124" width="20" style="617" customWidth="1"/>
    <col min="5125" max="5125" width="17.85546875" style="617" customWidth="1"/>
    <col min="5126" max="5126" width="20" style="617" customWidth="1"/>
    <col min="5127" max="5127" width="21.5703125" style="617" customWidth="1"/>
    <col min="5128" max="5130" width="16.140625" style="617" customWidth="1"/>
    <col min="5131" max="5131" width="18.5703125" style="617" customWidth="1"/>
    <col min="5132" max="5132" width="16.140625" style="617" customWidth="1"/>
    <col min="5133" max="5133" width="17.7109375" style="617" customWidth="1"/>
    <col min="5134" max="5135" width="16.140625" style="617" customWidth="1"/>
    <col min="5136" max="5138" width="27.140625" style="617" bestFit="1" customWidth="1"/>
    <col min="5139" max="5139" width="17.7109375" style="617" bestFit="1" customWidth="1"/>
    <col min="5140" max="5140" width="14" style="617" bestFit="1" customWidth="1"/>
    <col min="5141" max="5141" width="17.42578125" style="617" bestFit="1" customWidth="1"/>
    <col min="5142" max="5142" width="14.28515625" style="617" bestFit="1" customWidth="1"/>
    <col min="5143" max="5143" width="17.42578125" style="617" bestFit="1" customWidth="1"/>
    <col min="5144" max="5144" width="14.28515625" style="617" bestFit="1" customWidth="1"/>
    <col min="5145" max="5145" width="17.42578125" style="617" bestFit="1" customWidth="1"/>
    <col min="5146" max="5146" width="14.28515625" style="617" bestFit="1" customWidth="1"/>
    <col min="5147" max="5147" width="17.7109375" style="617" bestFit="1" customWidth="1"/>
    <col min="5148" max="5148" width="14.5703125" style="617" bestFit="1" customWidth="1"/>
    <col min="5149" max="5149" width="17.42578125" style="617" bestFit="1" customWidth="1"/>
    <col min="5150" max="5150" width="14.28515625" style="617" bestFit="1" customWidth="1"/>
    <col min="5151" max="5151" width="17.42578125" style="617" bestFit="1" customWidth="1"/>
    <col min="5152" max="5152" width="14.28515625" style="617" bestFit="1" customWidth="1"/>
    <col min="5153" max="5153" width="15.42578125" style="617" bestFit="1" customWidth="1"/>
    <col min="5154" max="5154" width="12.42578125" style="617" bestFit="1" customWidth="1"/>
    <col min="5155" max="5155" width="15.140625" style="617" bestFit="1" customWidth="1"/>
    <col min="5156" max="5156" width="12.140625" style="617" bestFit="1" customWidth="1"/>
    <col min="5157" max="5157" width="14.42578125" style="617" bestFit="1" customWidth="1"/>
    <col min="5158" max="5376" width="11.42578125" style="617"/>
    <col min="5377" max="5377" width="2.28515625" style="617" customWidth="1"/>
    <col min="5378" max="5378" width="28.140625" style="617" customWidth="1"/>
    <col min="5379" max="5379" width="26.28515625" style="617" bestFit="1" customWidth="1"/>
    <col min="5380" max="5380" width="20" style="617" customWidth="1"/>
    <col min="5381" max="5381" width="17.85546875" style="617" customWidth="1"/>
    <col min="5382" max="5382" width="20" style="617" customWidth="1"/>
    <col min="5383" max="5383" width="21.5703125" style="617" customWidth="1"/>
    <col min="5384" max="5386" width="16.140625" style="617" customWidth="1"/>
    <col min="5387" max="5387" width="18.5703125" style="617" customWidth="1"/>
    <col min="5388" max="5388" width="16.140625" style="617" customWidth="1"/>
    <col min="5389" max="5389" width="17.7109375" style="617" customWidth="1"/>
    <col min="5390" max="5391" width="16.140625" style="617" customWidth="1"/>
    <col min="5392" max="5394" width="27.140625" style="617" bestFit="1" customWidth="1"/>
    <col min="5395" max="5395" width="17.7109375" style="617" bestFit="1" customWidth="1"/>
    <col min="5396" max="5396" width="14" style="617" bestFit="1" customWidth="1"/>
    <col min="5397" max="5397" width="17.42578125" style="617" bestFit="1" customWidth="1"/>
    <col min="5398" max="5398" width="14.28515625" style="617" bestFit="1" customWidth="1"/>
    <col min="5399" max="5399" width="17.42578125" style="617" bestFit="1" customWidth="1"/>
    <col min="5400" max="5400" width="14.28515625" style="617" bestFit="1" customWidth="1"/>
    <col min="5401" max="5401" width="17.42578125" style="617" bestFit="1" customWidth="1"/>
    <col min="5402" max="5402" width="14.28515625" style="617" bestFit="1" customWidth="1"/>
    <col min="5403" max="5403" width="17.7109375" style="617" bestFit="1" customWidth="1"/>
    <col min="5404" max="5404" width="14.5703125" style="617" bestFit="1" customWidth="1"/>
    <col min="5405" max="5405" width="17.42578125" style="617" bestFit="1" customWidth="1"/>
    <col min="5406" max="5406" width="14.28515625" style="617" bestFit="1" customWidth="1"/>
    <col min="5407" max="5407" width="17.42578125" style="617" bestFit="1" customWidth="1"/>
    <col min="5408" max="5408" width="14.28515625" style="617" bestFit="1" customWidth="1"/>
    <col min="5409" max="5409" width="15.42578125" style="617" bestFit="1" customWidth="1"/>
    <col min="5410" max="5410" width="12.42578125" style="617" bestFit="1" customWidth="1"/>
    <col min="5411" max="5411" width="15.140625" style="617" bestFit="1" customWidth="1"/>
    <col min="5412" max="5412" width="12.140625" style="617" bestFit="1" customWidth="1"/>
    <col min="5413" max="5413" width="14.42578125" style="617" bestFit="1" customWidth="1"/>
    <col min="5414" max="5632" width="11.42578125" style="617"/>
    <col min="5633" max="5633" width="2.28515625" style="617" customWidth="1"/>
    <col min="5634" max="5634" width="28.140625" style="617" customWidth="1"/>
    <col min="5635" max="5635" width="26.28515625" style="617" bestFit="1" customWidth="1"/>
    <col min="5636" max="5636" width="20" style="617" customWidth="1"/>
    <col min="5637" max="5637" width="17.85546875" style="617" customWidth="1"/>
    <col min="5638" max="5638" width="20" style="617" customWidth="1"/>
    <col min="5639" max="5639" width="21.5703125" style="617" customWidth="1"/>
    <col min="5640" max="5642" width="16.140625" style="617" customWidth="1"/>
    <col min="5643" max="5643" width="18.5703125" style="617" customWidth="1"/>
    <col min="5644" max="5644" width="16.140625" style="617" customWidth="1"/>
    <col min="5645" max="5645" width="17.7109375" style="617" customWidth="1"/>
    <col min="5646" max="5647" width="16.140625" style="617" customWidth="1"/>
    <col min="5648" max="5650" width="27.140625" style="617" bestFit="1" customWidth="1"/>
    <col min="5651" max="5651" width="17.7109375" style="617" bestFit="1" customWidth="1"/>
    <col min="5652" max="5652" width="14" style="617" bestFit="1" customWidth="1"/>
    <col min="5653" max="5653" width="17.42578125" style="617" bestFit="1" customWidth="1"/>
    <col min="5654" max="5654" width="14.28515625" style="617" bestFit="1" customWidth="1"/>
    <col min="5655" max="5655" width="17.42578125" style="617" bestFit="1" customWidth="1"/>
    <col min="5656" max="5656" width="14.28515625" style="617" bestFit="1" customWidth="1"/>
    <col min="5657" max="5657" width="17.42578125" style="617" bestFit="1" customWidth="1"/>
    <col min="5658" max="5658" width="14.28515625" style="617" bestFit="1" customWidth="1"/>
    <col min="5659" max="5659" width="17.7109375" style="617" bestFit="1" customWidth="1"/>
    <col min="5660" max="5660" width="14.5703125" style="617" bestFit="1" customWidth="1"/>
    <col min="5661" max="5661" width="17.42578125" style="617" bestFit="1" customWidth="1"/>
    <col min="5662" max="5662" width="14.28515625" style="617" bestFit="1" customWidth="1"/>
    <col min="5663" max="5663" width="17.42578125" style="617" bestFit="1" customWidth="1"/>
    <col min="5664" max="5664" width="14.28515625" style="617" bestFit="1" customWidth="1"/>
    <col min="5665" max="5665" width="15.42578125" style="617" bestFit="1" customWidth="1"/>
    <col min="5666" max="5666" width="12.42578125" style="617" bestFit="1" customWidth="1"/>
    <col min="5667" max="5667" width="15.140625" style="617" bestFit="1" customWidth="1"/>
    <col min="5668" max="5668" width="12.140625" style="617" bestFit="1" customWidth="1"/>
    <col min="5669" max="5669" width="14.42578125" style="617" bestFit="1" customWidth="1"/>
    <col min="5670" max="5888" width="11.42578125" style="617"/>
    <col min="5889" max="5889" width="2.28515625" style="617" customWidth="1"/>
    <col min="5890" max="5890" width="28.140625" style="617" customWidth="1"/>
    <col min="5891" max="5891" width="26.28515625" style="617" bestFit="1" customWidth="1"/>
    <col min="5892" max="5892" width="20" style="617" customWidth="1"/>
    <col min="5893" max="5893" width="17.85546875" style="617" customWidth="1"/>
    <col min="5894" max="5894" width="20" style="617" customWidth="1"/>
    <col min="5895" max="5895" width="21.5703125" style="617" customWidth="1"/>
    <col min="5896" max="5898" width="16.140625" style="617" customWidth="1"/>
    <col min="5899" max="5899" width="18.5703125" style="617" customWidth="1"/>
    <col min="5900" max="5900" width="16.140625" style="617" customWidth="1"/>
    <col min="5901" max="5901" width="17.7109375" style="617" customWidth="1"/>
    <col min="5902" max="5903" width="16.140625" style="617" customWidth="1"/>
    <col min="5904" max="5906" width="27.140625" style="617" bestFit="1" customWidth="1"/>
    <col min="5907" max="5907" width="17.7109375" style="617" bestFit="1" customWidth="1"/>
    <col min="5908" max="5908" width="14" style="617" bestFit="1" customWidth="1"/>
    <col min="5909" max="5909" width="17.42578125" style="617" bestFit="1" customWidth="1"/>
    <col min="5910" max="5910" width="14.28515625" style="617" bestFit="1" customWidth="1"/>
    <col min="5911" max="5911" width="17.42578125" style="617" bestFit="1" customWidth="1"/>
    <col min="5912" max="5912" width="14.28515625" style="617" bestFit="1" customWidth="1"/>
    <col min="5913" max="5913" width="17.42578125" style="617" bestFit="1" customWidth="1"/>
    <col min="5914" max="5914" width="14.28515625" style="617" bestFit="1" customWidth="1"/>
    <col min="5915" max="5915" width="17.7109375" style="617" bestFit="1" customWidth="1"/>
    <col min="5916" max="5916" width="14.5703125" style="617" bestFit="1" customWidth="1"/>
    <col min="5917" max="5917" width="17.42578125" style="617" bestFit="1" customWidth="1"/>
    <col min="5918" max="5918" width="14.28515625" style="617" bestFit="1" customWidth="1"/>
    <col min="5919" max="5919" width="17.42578125" style="617" bestFit="1" customWidth="1"/>
    <col min="5920" max="5920" width="14.28515625" style="617" bestFit="1" customWidth="1"/>
    <col min="5921" max="5921" width="15.42578125" style="617" bestFit="1" customWidth="1"/>
    <col min="5922" max="5922" width="12.42578125" style="617" bestFit="1" customWidth="1"/>
    <col min="5923" max="5923" width="15.140625" style="617" bestFit="1" customWidth="1"/>
    <col min="5924" max="5924" width="12.140625" style="617" bestFit="1" customWidth="1"/>
    <col min="5925" max="5925" width="14.42578125" style="617" bestFit="1" customWidth="1"/>
    <col min="5926" max="6144" width="11.42578125" style="617"/>
    <col min="6145" max="6145" width="2.28515625" style="617" customWidth="1"/>
    <col min="6146" max="6146" width="28.140625" style="617" customWidth="1"/>
    <col min="6147" max="6147" width="26.28515625" style="617" bestFit="1" customWidth="1"/>
    <col min="6148" max="6148" width="20" style="617" customWidth="1"/>
    <col min="6149" max="6149" width="17.85546875" style="617" customWidth="1"/>
    <col min="6150" max="6150" width="20" style="617" customWidth="1"/>
    <col min="6151" max="6151" width="21.5703125" style="617" customWidth="1"/>
    <col min="6152" max="6154" width="16.140625" style="617" customWidth="1"/>
    <col min="6155" max="6155" width="18.5703125" style="617" customWidth="1"/>
    <col min="6156" max="6156" width="16.140625" style="617" customWidth="1"/>
    <col min="6157" max="6157" width="17.7109375" style="617" customWidth="1"/>
    <col min="6158" max="6159" width="16.140625" style="617" customWidth="1"/>
    <col min="6160" max="6162" width="27.140625" style="617" bestFit="1" customWidth="1"/>
    <col min="6163" max="6163" width="17.7109375" style="617" bestFit="1" customWidth="1"/>
    <col min="6164" max="6164" width="14" style="617" bestFit="1" customWidth="1"/>
    <col min="6165" max="6165" width="17.42578125" style="617" bestFit="1" customWidth="1"/>
    <col min="6166" max="6166" width="14.28515625" style="617" bestFit="1" customWidth="1"/>
    <col min="6167" max="6167" width="17.42578125" style="617" bestFit="1" customWidth="1"/>
    <col min="6168" max="6168" width="14.28515625" style="617" bestFit="1" customWidth="1"/>
    <col min="6169" max="6169" width="17.42578125" style="617" bestFit="1" customWidth="1"/>
    <col min="6170" max="6170" width="14.28515625" style="617" bestFit="1" customWidth="1"/>
    <col min="6171" max="6171" width="17.7109375" style="617" bestFit="1" customWidth="1"/>
    <col min="6172" max="6172" width="14.5703125" style="617" bestFit="1" customWidth="1"/>
    <col min="6173" max="6173" width="17.42578125" style="617" bestFit="1" customWidth="1"/>
    <col min="6174" max="6174" width="14.28515625" style="617" bestFit="1" customWidth="1"/>
    <col min="6175" max="6175" width="17.42578125" style="617" bestFit="1" customWidth="1"/>
    <col min="6176" max="6176" width="14.28515625" style="617" bestFit="1" customWidth="1"/>
    <col min="6177" max="6177" width="15.42578125" style="617" bestFit="1" customWidth="1"/>
    <col min="6178" max="6178" width="12.42578125" style="617" bestFit="1" customWidth="1"/>
    <col min="6179" max="6179" width="15.140625" style="617" bestFit="1" customWidth="1"/>
    <col min="6180" max="6180" width="12.140625" style="617" bestFit="1" customWidth="1"/>
    <col min="6181" max="6181" width="14.42578125" style="617" bestFit="1" customWidth="1"/>
    <col min="6182" max="6400" width="11.42578125" style="617"/>
    <col min="6401" max="6401" width="2.28515625" style="617" customWidth="1"/>
    <col min="6402" max="6402" width="28.140625" style="617" customWidth="1"/>
    <col min="6403" max="6403" width="26.28515625" style="617" bestFit="1" customWidth="1"/>
    <col min="6404" max="6404" width="20" style="617" customWidth="1"/>
    <col min="6405" max="6405" width="17.85546875" style="617" customWidth="1"/>
    <col min="6406" max="6406" width="20" style="617" customWidth="1"/>
    <col min="6407" max="6407" width="21.5703125" style="617" customWidth="1"/>
    <col min="6408" max="6410" width="16.140625" style="617" customWidth="1"/>
    <col min="6411" max="6411" width="18.5703125" style="617" customWidth="1"/>
    <col min="6412" max="6412" width="16.140625" style="617" customWidth="1"/>
    <col min="6413" max="6413" width="17.7109375" style="617" customWidth="1"/>
    <col min="6414" max="6415" width="16.140625" style="617" customWidth="1"/>
    <col min="6416" max="6418" width="27.140625" style="617" bestFit="1" customWidth="1"/>
    <col min="6419" max="6419" width="17.7109375" style="617" bestFit="1" customWidth="1"/>
    <col min="6420" max="6420" width="14" style="617" bestFit="1" customWidth="1"/>
    <col min="6421" max="6421" width="17.42578125" style="617" bestFit="1" customWidth="1"/>
    <col min="6422" max="6422" width="14.28515625" style="617" bestFit="1" customWidth="1"/>
    <col min="6423" max="6423" width="17.42578125" style="617" bestFit="1" customWidth="1"/>
    <col min="6424" max="6424" width="14.28515625" style="617" bestFit="1" customWidth="1"/>
    <col min="6425" max="6425" width="17.42578125" style="617" bestFit="1" customWidth="1"/>
    <col min="6426" max="6426" width="14.28515625" style="617" bestFit="1" customWidth="1"/>
    <col min="6427" max="6427" width="17.7109375" style="617" bestFit="1" customWidth="1"/>
    <col min="6428" max="6428" width="14.5703125" style="617" bestFit="1" customWidth="1"/>
    <col min="6429" max="6429" width="17.42578125" style="617" bestFit="1" customWidth="1"/>
    <col min="6430" max="6430" width="14.28515625" style="617" bestFit="1" customWidth="1"/>
    <col min="6431" max="6431" width="17.42578125" style="617" bestFit="1" customWidth="1"/>
    <col min="6432" max="6432" width="14.28515625" style="617" bestFit="1" customWidth="1"/>
    <col min="6433" max="6433" width="15.42578125" style="617" bestFit="1" customWidth="1"/>
    <col min="6434" max="6434" width="12.42578125" style="617" bestFit="1" customWidth="1"/>
    <col min="6435" max="6435" width="15.140625" style="617" bestFit="1" customWidth="1"/>
    <col min="6436" max="6436" width="12.140625" style="617" bestFit="1" customWidth="1"/>
    <col min="6437" max="6437" width="14.42578125" style="617" bestFit="1" customWidth="1"/>
    <col min="6438" max="6656" width="11.42578125" style="617"/>
    <col min="6657" max="6657" width="2.28515625" style="617" customWidth="1"/>
    <col min="6658" max="6658" width="28.140625" style="617" customWidth="1"/>
    <col min="6659" max="6659" width="26.28515625" style="617" bestFit="1" customWidth="1"/>
    <col min="6660" max="6660" width="20" style="617" customWidth="1"/>
    <col min="6661" max="6661" width="17.85546875" style="617" customWidth="1"/>
    <col min="6662" max="6662" width="20" style="617" customWidth="1"/>
    <col min="6663" max="6663" width="21.5703125" style="617" customWidth="1"/>
    <col min="6664" max="6666" width="16.140625" style="617" customWidth="1"/>
    <col min="6667" max="6667" width="18.5703125" style="617" customWidth="1"/>
    <col min="6668" max="6668" width="16.140625" style="617" customWidth="1"/>
    <col min="6669" max="6669" width="17.7109375" style="617" customWidth="1"/>
    <col min="6670" max="6671" width="16.140625" style="617" customWidth="1"/>
    <col min="6672" max="6674" width="27.140625" style="617" bestFit="1" customWidth="1"/>
    <col min="6675" max="6675" width="17.7109375" style="617" bestFit="1" customWidth="1"/>
    <col min="6676" max="6676" width="14" style="617" bestFit="1" customWidth="1"/>
    <col min="6677" max="6677" width="17.42578125" style="617" bestFit="1" customWidth="1"/>
    <col min="6678" max="6678" width="14.28515625" style="617" bestFit="1" customWidth="1"/>
    <col min="6679" max="6679" width="17.42578125" style="617" bestFit="1" customWidth="1"/>
    <col min="6680" max="6680" width="14.28515625" style="617" bestFit="1" customWidth="1"/>
    <col min="6681" max="6681" width="17.42578125" style="617" bestFit="1" customWidth="1"/>
    <col min="6682" max="6682" width="14.28515625" style="617" bestFit="1" customWidth="1"/>
    <col min="6683" max="6683" width="17.7109375" style="617" bestFit="1" customWidth="1"/>
    <col min="6684" max="6684" width="14.5703125" style="617" bestFit="1" customWidth="1"/>
    <col min="6685" max="6685" width="17.42578125" style="617" bestFit="1" customWidth="1"/>
    <col min="6686" max="6686" width="14.28515625" style="617" bestFit="1" customWidth="1"/>
    <col min="6687" max="6687" width="17.42578125" style="617" bestFit="1" customWidth="1"/>
    <col min="6688" max="6688" width="14.28515625" style="617" bestFit="1" customWidth="1"/>
    <col min="6689" max="6689" width="15.42578125" style="617" bestFit="1" customWidth="1"/>
    <col min="6690" max="6690" width="12.42578125" style="617" bestFit="1" customWidth="1"/>
    <col min="6691" max="6691" width="15.140625" style="617" bestFit="1" customWidth="1"/>
    <col min="6692" max="6692" width="12.140625" style="617" bestFit="1" customWidth="1"/>
    <col min="6693" max="6693" width="14.42578125" style="617" bestFit="1" customWidth="1"/>
    <col min="6694" max="6912" width="11.42578125" style="617"/>
    <col min="6913" max="6913" width="2.28515625" style="617" customWidth="1"/>
    <col min="6914" max="6914" width="28.140625" style="617" customWidth="1"/>
    <col min="6915" max="6915" width="26.28515625" style="617" bestFit="1" customWidth="1"/>
    <col min="6916" max="6916" width="20" style="617" customWidth="1"/>
    <col min="6917" max="6917" width="17.85546875" style="617" customWidth="1"/>
    <col min="6918" max="6918" width="20" style="617" customWidth="1"/>
    <col min="6919" max="6919" width="21.5703125" style="617" customWidth="1"/>
    <col min="6920" max="6922" width="16.140625" style="617" customWidth="1"/>
    <col min="6923" max="6923" width="18.5703125" style="617" customWidth="1"/>
    <col min="6924" max="6924" width="16.140625" style="617" customWidth="1"/>
    <col min="6925" max="6925" width="17.7109375" style="617" customWidth="1"/>
    <col min="6926" max="6927" width="16.140625" style="617" customWidth="1"/>
    <col min="6928" max="6930" width="27.140625" style="617" bestFit="1" customWidth="1"/>
    <col min="6931" max="6931" width="17.7109375" style="617" bestFit="1" customWidth="1"/>
    <col min="6932" max="6932" width="14" style="617" bestFit="1" customWidth="1"/>
    <col min="6933" max="6933" width="17.42578125" style="617" bestFit="1" customWidth="1"/>
    <col min="6934" max="6934" width="14.28515625" style="617" bestFit="1" customWidth="1"/>
    <col min="6935" max="6935" width="17.42578125" style="617" bestFit="1" customWidth="1"/>
    <col min="6936" max="6936" width="14.28515625" style="617" bestFit="1" customWidth="1"/>
    <col min="6937" max="6937" width="17.42578125" style="617" bestFit="1" customWidth="1"/>
    <col min="6938" max="6938" width="14.28515625" style="617" bestFit="1" customWidth="1"/>
    <col min="6939" max="6939" width="17.7109375" style="617" bestFit="1" customWidth="1"/>
    <col min="6940" max="6940" width="14.5703125" style="617" bestFit="1" customWidth="1"/>
    <col min="6941" max="6941" width="17.42578125" style="617" bestFit="1" customWidth="1"/>
    <col min="6942" max="6942" width="14.28515625" style="617" bestFit="1" customWidth="1"/>
    <col min="6943" max="6943" width="17.42578125" style="617" bestFit="1" customWidth="1"/>
    <col min="6944" max="6944" width="14.28515625" style="617" bestFit="1" customWidth="1"/>
    <col min="6945" max="6945" width="15.42578125" style="617" bestFit="1" customWidth="1"/>
    <col min="6946" max="6946" width="12.42578125" style="617" bestFit="1" customWidth="1"/>
    <col min="6947" max="6947" width="15.140625" style="617" bestFit="1" customWidth="1"/>
    <col min="6948" max="6948" width="12.140625" style="617" bestFit="1" customWidth="1"/>
    <col min="6949" max="6949" width="14.42578125" style="617" bestFit="1" customWidth="1"/>
    <col min="6950" max="7168" width="11.42578125" style="617"/>
    <col min="7169" max="7169" width="2.28515625" style="617" customWidth="1"/>
    <col min="7170" max="7170" width="28.140625" style="617" customWidth="1"/>
    <col min="7171" max="7171" width="26.28515625" style="617" bestFit="1" customWidth="1"/>
    <col min="7172" max="7172" width="20" style="617" customWidth="1"/>
    <col min="7173" max="7173" width="17.85546875" style="617" customWidth="1"/>
    <col min="7174" max="7174" width="20" style="617" customWidth="1"/>
    <col min="7175" max="7175" width="21.5703125" style="617" customWidth="1"/>
    <col min="7176" max="7178" width="16.140625" style="617" customWidth="1"/>
    <col min="7179" max="7179" width="18.5703125" style="617" customWidth="1"/>
    <col min="7180" max="7180" width="16.140625" style="617" customWidth="1"/>
    <col min="7181" max="7181" width="17.7109375" style="617" customWidth="1"/>
    <col min="7182" max="7183" width="16.140625" style="617" customWidth="1"/>
    <col min="7184" max="7186" width="27.140625" style="617" bestFit="1" customWidth="1"/>
    <col min="7187" max="7187" width="17.7109375" style="617" bestFit="1" customWidth="1"/>
    <col min="7188" max="7188" width="14" style="617" bestFit="1" customWidth="1"/>
    <col min="7189" max="7189" width="17.42578125" style="617" bestFit="1" customWidth="1"/>
    <col min="7190" max="7190" width="14.28515625" style="617" bestFit="1" customWidth="1"/>
    <col min="7191" max="7191" width="17.42578125" style="617" bestFit="1" customWidth="1"/>
    <col min="7192" max="7192" width="14.28515625" style="617" bestFit="1" customWidth="1"/>
    <col min="7193" max="7193" width="17.42578125" style="617" bestFit="1" customWidth="1"/>
    <col min="7194" max="7194" width="14.28515625" style="617" bestFit="1" customWidth="1"/>
    <col min="7195" max="7195" width="17.7109375" style="617" bestFit="1" customWidth="1"/>
    <col min="7196" max="7196" width="14.5703125" style="617" bestFit="1" customWidth="1"/>
    <col min="7197" max="7197" width="17.42578125" style="617" bestFit="1" customWidth="1"/>
    <col min="7198" max="7198" width="14.28515625" style="617" bestFit="1" customWidth="1"/>
    <col min="7199" max="7199" width="17.42578125" style="617" bestFit="1" customWidth="1"/>
    <col min="7200" max="7200" width="14.28515625" style="617" bestFit="1" customWidth="1"/>
    <col min="7201" max="7201" width="15.42578125" style="617" bestFit="1" customWidth="1"/>
    <col min="7202" max="7202" width="12.42578125" style="617" bestFit="1" customWidth="1"/>
    <col min="7203" max="7203" width="15.140625" style="617" bestFit="1" customWidth="1"/>
    <col min="7204" max="7204" width="12.140625" style="617" bestFit="1" customWidth="1"/>
    <col min="7205" max="7205" width="14.42578125" style="617" bestFit="1" customWidth="1"/>
    <col min="7206" max="7424" width="11.42578125" style="617"/>
    <col min="7425" max="7425" width="2.28515625" style="617" customWidth="1"/>
    <col min="7426" max="7426" width="28.140625" style="617" customWidth="1"/>
    <col min="7427" max="7427" width="26.28515625" style="617" bestFit="1" customWidth="1"/>
    <col min="7428" max="7428" width="20" style="617" customWidth="1"/>
    <col min="7429" max="7429" width="17.85546875" style="617" customWidth="1"/>
    <col min="7430" max="7430" width="20" style="617" customWidth="1"/>
    <col min="7431" max="7431" width="21.5703125" style="617" customWidth="1"/>
    <col min="7432" max="7434" width="16.140625" style="617" customWidth="1"/>
    <col min="7435" max="7435" width="18.5703125" style="617" customWidth="1"/>
    <col min="7436" max="7436" width="16.140625" style="617" customWidth="1"/>
    <col min="7437" max="7437" width="17.7109375" style="617" customWidth="1"/>
    <col min="7438" max="7439" width="16.140625" style="617" customWidth="1"/>
    <col min="7440" max="7442" width="27.140625" style="617" bestFit="1" customWidth="1"/>
    <col min="7443" max="7443" width="17.7109375" style="617" bestFit="1" customWidth="1"/>
    <col min="7444" max="7444" width="14" style="617" bestFit="1" customWidth="1"/>
    <col min="7445" max="7445" width="17.42578125" style="617" bestFit="1" customWidth="1"/>
    <col min="7446" max="7446" width="14.28515625" style="617" bestFit="1" customWidth="1"/>
    <col min="7447" max="7447" width="17.42578125" style="617" bestFit="1" customWidth="1"/>
    <col min="7448" max="7448" width="14.28515625" style="617" bestFit="1" customWidth="1"/>
    <col min="7449" max="7449" width="17.42578125" style="617" bestFit="1" customWidth="1"/>
    <col min="7450" max="7450" width="14.28515625" style="617" bestFit="1" customWidth="1"/>
    <col min="7451" max="7451" width="17.7109375" style="617" bestFit="1" customWidth="1"/>
    <col min="7452" max="7452" width="14.5703125" style="617" bestFit="1" customWidth="1"/>
    <col min="7453" max="7453" width="17.42578125" style="617" bestFit="1" customWidth="1"/>
    <col min="7454" max="7454" width="14.28515625" style="617" bestFit="1" customWidth="1"/>
    <col min="7455" max="7455" width="17.42578125" style="617" bestFit="1" customWidth="1"/>
    <col min="7456" max="7456" width="14.28515625" style="617" bestFit="1" customWidth="1"/>
    <col min="7457" max="7457" width="15.42578125" style="617" bestFit="1" customWidth="1"/>
    <col min="7458" max="7458" width="12.42578125" style="617" bestFit="1" customWidth="1"/>
    <col min="7459" max="7459" width="15.140625" style="617" bestFit="1" customWidth="1"/>
    <col min="7460" max="7460" width="12.140625" style="617" bestFit="1" customWidth="1"/>
    <col min="7461" max="7461" width="14.42578125" style="617" bestFit="1" customWidth="1"/>
    <col min="7462" max="7680" width="11.42578125" style="617"/>
    <col min="7681" max="7681" width="2.28515625" style="617" customWidth="1"/>
    <col min="7682" max="7682" width="28.140625" style="617" customWidth="1"/>
    <col min="7683" max="7683" width="26.28515625" style="617" bestFit="1" customWidth="1"/>
    <col min="7684" max="7684" width="20" style="617" customWidth="1"/>
    <col min="7685" max="7685" width="17.85546875" style="617" customWidth="1"/>
    <col min="7686" max="7686" width="20" style="617" customWidth="1"/>
    <col min="7687" max="7687" width="21.5703125" style="617" customWidth="1"/>
    <col min="7688" max="7690" width="16.140625" style="617" customWidth="1"/>
    <col min="7691" max="7691" width="18.5703125" style="617" customWidth="1"/>
    <col min="7692" max="7692" width="16.140625" style="617" customWidth="1"/>
    <col min="7693" max="7693" width="17.7109375" style="617" customWidth="1"/>
    <col min="7694" max="7695" width="16.140625" style="617" customWidth="1"/>
    <col min="7696" max="7698" width="27.140625" style="617" bestFit="1" customWidth="1"/>
    <col min="7699" max="7699" width="17.7109375" style="617" bestFit="1" customWidth="1"/>
    <col min="7700" max="7700" width="14" style="617" bestFit="1" customWidth="1"/>
    <col min="7701" max="7701" width="17.42578125" style="617" bestFit="1" customWidth="1"/>
    <col min="7702" max="7702" width="14.28515625" style="617" bestFit="1" customWidth="1"/>
    <col min="7703" max="7703" width="17.42578125" style="617" bestFit="1" customWidth="1"/>
    <col min="7704" max="7704" width="14.28515625" style="617" bestFit="1" customWidth="1"/>
    <col min="7705" max="7705" width="17.42578125" style="617" bestFit="1" customWidth="1"/>
    <col min="7706" max="7706" width="14.28515625" style="617" bestFit="1" customWidth="1"/>
    <col min="7707" max="7707" width="17.7109375" style="617" bestFit="1" customWidth="1"/>
    <col min="7708" max="7708" width="14.5703125" style="617" bestFit="1" customWidth="1"/>
    <col min="7709" max="7709" width="17.42578125" style="617" bestFit="1" customWidth="1"/>
    <col min="7710" max="7710" width="14.28515625" style="617" bestFit="1" customWidth="1"/>
    <col min="7711" max="7711" width="17.42578125" style="617" bestFit="1" customWidth="1"/>
    <col min="7712" max="7712" width="14.28515625" style="617" bestFit="1" customWidth="1"/>
    <col min="7713" max="7713" width="15.42578125" style="617" bestFit="1" customWidth="1"/>
    <col min="7714" max="7714" width="12.42578125" style="617" bestFit="1" customWidth="1"/>
    <col min="7715" max="7715" width="15.140625" style="617" bestFit="1" customWidth="1"/>
    <col min="7716" max="7716" width="12.140625" style="617" bestFit="1" customWidth="1"/>
    <col min="7717" max="7717" width="14.42578125" style="617" bestFit="1" customWidth="1"/>
    <col min="7718" max="7936" width="11.42578125" style="617"/>
    <col min="7937" max="7937" width="2.28515625" style="617" customWidth="1"/>
    <col min="7938" max="7938" width="28.140625" style="617" customWidth="1"/>
    <col min="7939" max="7939" width="26.28515625" style="617" bestFit="1" customWidth="1"/>
    <col min="7940" max="7940" width="20" style="617" customWidth="1"/>
    <col min="7941" max="7941" width="17.85546875" style="617" customWidth="1"/>
    <col min="7942" max="7942" width="20" style="617" customWidth="1"/>
    <col min="7943" max="7943" width="21.5703125" style="617" customWidth="1"/>
    <col min="7944" max="7946" width="16.140625" style="617" customWidth="1"/>
    <col min="7947" max="7947" width="18.5703125" style="617" customWidth="1"/>
    <col min="7948" max="7948" width="16.140625" style="617" customWidth="1"/>
    <col min="7949" max="7949" width="17.7109375" style="617" customWidth="1"/>
    <col min="7950" max="7951" width="16.140625" style="617" customWidth="1"/>
    <col min="7952" max="7954" width="27.140625" style="617" bestFit="1" customWidth="1"/>
    <col min="7955" max="7955" width="17.7109375" style="617" bestFit="1" customWidth="1"/>
    <col min="7956" max="7956" width="14" style="617" bestFit="1" customWidth="1"/>
    <col min="7957" max="7957" width="17.42578125" style="617" bestFit="1" customWidth="1"/>
    <col min="7958" max="7958" width="14.28515625" style="617" bestFit="1" customWidth="1"/>
    <col min="7959" max="7959" width="17.42578125" style="617" bestFit="1" customWidth="1"/>
    <col min="7960" max="7960" width="14.28515625" style="617" bestFit="1" customWidth="1"/>
    <col min="7961" max="7961" width="17.42578125" style="617" bestFit="1" customWidth="1"/>
    <col min="7962" max="7962" width="14.28515625" style="617" bestFit="1" customWidth="1"/>
    <col min="7963" max="7963" width="17.7109375" style="617" bestFit="1" customWidth="1"/>
    <col min="7964" max="7964" width="14.5703125" style="617" bestFit="1" customWidth="1"/>
    <col min="7965" max="7965" width="17.42578125" style="617" bestFit="1" customWidth="1"/>
    <col min="7966" max="7966" width="14.28515625" style="617" bestFit="1" customWidth="1"/>
    <col min="7967" max="7967" width="17.42578125" style="617" bestFit="1" customWidth="1"/>
    <col min="7968" max="7968" width="14.28515625" style="617" bestFit="1" customWidth="1"/>
    <col min="7969" max="7969" width="15.42578125" style="617" bestFit="1" customWidth="1"/>
    <col min="7970" max="7970" width="12.42578125" style="617" bestFit="1" customWidth="1"/>
    <col min="7971" max="7971" width="15.140625" style="617" bestFit="1" customWidth="1"/>
    <col min="7972" max="7972" width="12.140625" style="617" bestFit="1" customWidth="1"/>
    <col min="7973" max="7973" width="14.42578125" style="617" bestFit="1" customWidth="1"/>
    <col min="7974" max="8192" width="11.42578125" style="617"/>
    <col min="8193" max="8193" width="2.28515625" style="617" customWidth="1"/>
    <col min="8194" max="8194" width="28.140625" style="617" customWidth="1"/>
    <col min="8195" max="8195" width="26.28515625" style="617" bestFit="1" customWidth="1"/>
    <col min="8196" max="8196" width="20" style="617" customWidth="1"/>
    <col min="8197" max="8197" width="17.85546875" style="617" customWidth="1"/>
    <col min="8198" max="8198" width="20" style="617" customWidth="1"/>
    <col min="8199" max="8199" width="21.5703125" style="617" customWidth="1"/>
    <col min="8200" max="8202" width="16.140625" style="617" customWidth="1"/>
    <col min="8203" max="8203" width="18.5703125" style="617" customWidth="1"/>
    <col min="8204" max="8204" width="16.140625" style="617" customWidth="1"/>
    <col min="8205" max="8205" width="17.7109375" style="617" customWidth="1"/>
    <col min="8206" max="8207" width="16.140625" style="617" customWidth="1"/>
    <col min="8208" max="8210" width="27.140625" style="617" bestFit="1" customWidth="1"/>
    <col min="8211" max="8211" width="17.7109375" style="617" bestFit="1" customWidth="1"/>
    <col min="8212" max="8212" width="14" style="617" bestFit="1" customWidth="1"/>
    <col min="8213" max="8213" width="17.42578125" style="617" bestFit="1" customWidth="1"/>
    <col min="8214" max="8214" width="14.28515625" style="617" bestFit="1" customWidth="1"/>
    <col min="8215" max="8215" width="17.42578125" style="617" bestFit="1" customWidth="1"/>
    <col min="8216" max="8216" width="14.28515625" style="617" bestFit="1" customWidth="1"/>
    <col min="8217" max="8217" width="17.42578125" style="617" bestFit="1" customWidth="1"/>
    <col min="8218" max="8218" width="14.28515625" style="617" bestFit="1" customWidth="1"/>
    <col min="8219" max="8219" width="17.7109375" style="617" bestFit="1" customWidth="1"/>
    <col min="8220" max="8220" width="14.5703125" style="617" bestFit="1" customWidth="1"/>
    <col min="8221" max="8221" width="17.42578125" style="617" bestFit="1" customWidth="1"/>
    <col min="8222" max="8222" width="14.28515625" style="617" bestFit="1" customWidth="1"/>
    <col min="8223" max="8223" width="17.42578125" style="617" bestFit="1" customWidth="1"/>
    <col min="8224" max="8224" width="14.28515625" style="617" bestFit="1" customWidth="1"/>
    <col min="8225" max="8225" width="15.42578125" style="617" bestFit="1" customWidth="1"/>
    <col min="8226" max="8226" width="12.42578125" style="617" bestFit="1" customWidth="1"/>
    <col min="8227" max="8227" width="15.140625" style="617" bestFit="1" customWidth="1"/>
    <col min="8228" max="8228" width="12.140625" style="617" bestFit="1" customWidth="1"/>
    <col min="8229" max="8229" width="14.42578125" style="617" bestFit="1" customWidth="1"/>
    <col min="8230" max="8448" width="11.42578125" style="617"/>
    <col min="8449" max="8449" width="2.28515625" style="617" customWidth="1"/>
    <col min="8450" max="8450" width="28.140625" style="617" customWidth="1"/>
    <col min="8451" max="8451" width="26.28515625" style="617" bestFit="1" customWidth="1"/>
    <col min="8452" max="8452" width="20" style="617" customWidth="1"/>
    <col min="8453" max="8453" width="17.85546875" style="617" customWidth="1"/>
    <col min="8454" max="8454" width="20" style="617" customWidth="1"/>
    <col min="8455" max="8455" width="21.5703125" style="617" customWidth="1"/>
    <col min="8456" max="8458" width="16.140625" style="617" customWidth="1"/>
    <col min="8459" max="8459" width="18.5703125" style="617" customWidth="1"/>
    <col min="8460" max="8460" width="16.140625" style="617" customWidth="1"/>
    <col min="8461" max="8461" width="17.7109375" style="617" customWidth="1"/>
    <col min="8462" max="8463" width="16.140625" style="617" customWidth="1"/>
    <col min="8464" max="8466" width="27.140625" style="617" bestFit="1" customWidth="1"/>
    <col min="8467" max="8467" width="17.7109375" style="617" bestFit="1" customWidth="1"/>
    <col min="8468" max="8468" width="14" style="617" bestFit="1" customWidth="1"/>
    <col min="8469" max="8469" width="17.42578125" style="617" bestFit="1" customWidth="1"/>
    <col min="8470" max="8470" width="14.28515625" style="617" bestFit="1" customWidth="1"/>
    <col min="8471" max="8471" width="17.42578125" style="617" bestFit="1" customWidth="1"/>
    <col min="8472" max="8472" width="14.28515625" style="617" bestFit="1" customWidth="1"/>
    <col min="8473" max="8473" width="17.42578125" style="617" bestFit="1" customWidth="1"/>
    <col min="8474" max="8474" width="14.28515625" style="617" bestFit="1" customWidth="1"/>
    <col min="8475" max="8475" width="17.7109375" style="617" bestFit="1" customWidth="1"/>
    <col min="8476" max="8476" width="14.5703125" style="617" bestFit="1" customWidth="1"/>
    <col min="8477" max="8477" width="17.42578125" style="617" bestFit="1" customWidth="1"/>
    <col min="8478" max="8478" width="14.28515625" style="617" bestFit="1" customWidth="1"/>
    <col min="8479" max="8479" width="17.42578125" style="617" bestFit="1" customWidth="1"/>
    <col min="8480" max="8480" width="14.28515625" style="617" bestFit="1" customWidth="1"/>
    <col min="8481" max="8481" width="15.42578125" style="617" bestFit="1" customWidth="1"/>
    <col min="8482" max="8482" width="12.42578125" style="617" bestFit="1" customWidth="1"/>
    <col min="8483" max="8483" width="15.140625" style="617" bestFit="1" customWidth="1"/>
    <col min="8484" max="8484" width="12.140625" style="617" bestFit="1" customWidth="1"/>
    <col min="8485" max="8485" width="14.42578125" style="617" bestFit="1" customWidth="1"/>
    <col min="8486" max="8704" width="11.42578125" style="617"/>
    <col min="8705" max="8705" width="2.28515625" style="617" customWidth="1"/>
    <col min="8706" max="8706" width="28.140625" style="617" customWidth="1"/>
    <col min="8707" max="8707" width="26.28515625" style="617" bestFit="1" customWidth="1"/>
    <col min="8708" max="8708" width="20" style="617" customWidth="1"/>
    <col min="8709" max="8709" width="17.85546875" style="617" customWidth="1"/>
    <col min="8710" max="8710" width="20" style="617" customWidth="1"/>
    <col min="8711" max="8711" width="21.5703125" style="617" customWidth="1"/>
    <col min="8712" max="8714" width="16.140625" style="617" customWidth="1"/>
    <col min="8715" max="8715" width="18.5703125" style="617" customWidth="1"/>
    <col min="8716" max="8716" width="16.140625" style="617" customWidth="1"/>
    <col min="8717" max="8717" width="17.7109375" style="617" customWidth="1"/>
    <col min="8718" max="8719" width="16.140625" style="617" customWidth="1"/>
    <col min="8720" max="8722" width="27.140625" style="617" bestFit="1" customWidth="1"/>
    <col min="8723" max="8723" width="17.7109375" style="617" bestFit="1" customWidth="1"/>
    <col min="8724" max="8724" width="14" style="617" bestFit="1" customWidth="1"/>
    <col min="8725" max="8725" width="17.42578125" style="617" bestFit="1" customWidth="1"/>
    <col min="8726" max="8726" width="14.28515625" style="617" bestFit="1" customWidth="1"/>
    <col min="8727" max="8727" width="17.42578125" style="617" bestFit="1" customWidth="1"/>
    <col min="8728" max="8728" width="14.28515625" style="617" bestFit="1" customWidth="1"/>
    <col min="8729" max="8729" width="17.42578125" style="617" bestFit="1" customWidth="1"/>
    <col min="8730" max="8730" width="14.28515625" style="617" bestFit="1" customWidth="1"/>
    <col min="8731" max="8731" width="17.7109375" style="617" bestFit="1" customWidth="1"/>
    <col min="8732" max="8732" width="14.5703125" style="617" bestFit="1" customWidth="1"/>
    <col min="8733" max="8733" width="17.42578125" style="617" bestFit="1" customWidth="1"/>
    <col min="8734" max="8734" width="14.28515625" style="617" bestFit="1" customWidth="1"/>
    <col min="8735" max="8735" width="17.42578125" style="617" bestFit="1" customWidth="1"/>
    <col min="8736" max="8736" width="14.28515625" style="617" bestFit="1" customWidth="1"/>
    <col min="8737" max="8737" width="15.42578125" style="617" bestFit="1" customWidth="1"/>
    <col min="8738" max="8738" width="12.42578125" style="617" bestFit="1" customWidth="1"/>
    <col min="8739" max="8739" width="15.140625" style="617" bestFit="1" customWidth="1"/>
    <col min="8740" max="8740" width="12.140625" style="617" bestFit="1" customWidth="1"/>
    <col min="8741" max="8741" width="14.42578125" style="617" bestFit="1" customWidth="1"/>
    <col min="8742" max="8960" width="11.42578125" style="617"/>
    <col min="8961" max="8961" width="2.28515625" style="617" customWidth="1"/>
    <col min="8962" max="8962" width="28.140625" style="617" customWidth="1"/>
    <col min="8963" max="8963" width="26.28515625" style="617" bestFit="1" customWidth="1"/>
    <col min="8964" max="8964" width="20" style="617" customWidth="1"/>
    <col min="8965" max="8965" width="17.85546875" style="617" customWidth="1"/>
    <col min="8966" max="8966" width="20" style="617" customWidth="1"/>
    <col min="8967" max="8967" width="21.5703125" style="617" customWidth="1"/>
    <col min="8968" max="8970" width="16.140625" style="617" customWidth="1"/>
    <col min="8971" max="8971" width="18.5703125" style="617" customWidth="1"/>
    <col min="8972" max="8972" width="16.140625" style="617" customWidth="1"/>
    <col min="8973" max="8973" width="17.7109375" style="617" customWidth="1"/>
    <col min="8974" max="8975" width="16.140625" style="617" customWidth="1"/>
    <col min="8976" max="8978" width="27.140625" style="617" bestFit="1" customWidth="1"/>
    <col min="8979" max="8979" width="17.7109375" style="617" bestFit="1" customWidth="1"/>
    <col min="8980" max="8980" width="14" style="617" bestFit="1" customWidth="1"/>
    <col min="8981" max="8981" width="17.42578125" style="617" bestFit="1" customWidth="1"/>
    <col min="8982" max="8982" width="14.28515625" style="617" bestFit="1" customWidth="1"/>
    <col min="8983" max="8983" width="17.42578125" style="617" bestFit="1" customWidth="1"/>
    <col min="8984" max="8984" width="14.28515625" style="617" bestFit="1" customWidth="1"/>
    <col min="8985" max="8985" width="17.42578125" style="617" bestFit="1" customWidth="1"/>
    <col min="8986" max="8986" width="14.28515625" style="617" bestFit="1" customWidth="1"/>
    <col min="8987" max="8987" width="17.7109375" style="617" bestFit="1" customWidth="1"/>
    <col min="8988" max="8988" width="14.5703125" style="617" bestFit="1" customWidth="1"/>
    <col min="8989" max="8989" width="17.42578125" style="617" bestFit="1" customWidth="1"/>
    <col min="8990" max="8990" width="14.28515625" style="617" bestFit="1" customWidth="1"/>
    <col min="8991" max="8991" width="17.42578125" style="617" bestFit="1" customWidth="1"/>
    <col min="8992" max="8992" width="14.28515625" style="617" bestFit="1" customWidth="1"/>
    <col min="8993" max="8993" width="15.42578125" style="617" bestFit="1" customWidth="1"/>
    <col min="8994" max="8994" width="12.42578125" style="617" bestFit="1" customWidth="1"/>
    <col min="8995" max="8995" width="15.140625" style="617" bestFit="1" customWidth="1"/>
    <col min="8996" max="8996" width="12.140625" style="617" bestFit="1" customWidth="1"/>
    <col min="8997" max="8997" width="14.42578125" style="617" bestFit="1" customWidth="1"/>
    <col min="8998" max="9216" width="11.42578125" style="617"/>
    <col min="9217" max="9217" width="2.28515625" style="617" customWidth="1"/>
    <col min="9218" max="9218" width="28.140625" style="617" customWidth="1"/>
    <col min="9219" max="9219" width="26.28515625" style="617" bestFit="1" customWidth="1"/>
    <col min="9220" max="9220" width="20" style="617" customWidth="1"/>
    <col min="9221" max="9221" width="17.85546875" style="617" customWidth="1"/>
    <col min="9222" max="9222" width="20" style="617" customWidth="1"/>
    <col min="9223" max="9223" width="21.5703125" style="617" customWidth="1"/>
    <col min="9224" max="9226" width="16.140625" style="617" customWidth="1"/>
    <col min="9227" max="9227" width="18.5703125" style="617" customWidth="1"/>
    <col min="9228" max="9228" width="16.140625" style="617" customWidth="1"/>
    <col min="9229" max="9229" width="17.7109375" style="617" customWidth="1"/>
    <col min="9230" max="9231" width="16.140625" style="617" customWidth="1"/>
    <col min="9232" max="9234" width="27.140625" style="617" bestFit="1" customWidth="1"/>
    <col min="9235" max="9235" width="17.7109375" style="617" bestFit="1" customWidth="1"/>
    <col min="9236" max="9236" width="14" style="617" bestFit="1" customWidth="1"/>
    <col min="9237" max="9237" width="17.42578125" style="617" bestFit="1" customWidth="1"/>
    <col min="9238" max="9238" width="14.28515625" style="617" bestFit="1" customWidth="1"/>
    <col min="9239" max="9239" width="17.42578125" style="617" bestFit="1" customWidth="1"/>
    <col min="9240" max="9240" width="14.28515625" style="617" bestFit="1" customWidth="1"/>
    <col min="9241" max="9241" width="17.42578125" style="617" bestFit="1" customWidth="1"/>
    <col min="9242" max="9242" width="14.28515625" style="617" bestFit="1" customWidth="1"/>
    <col min="9243" max="9243" width="17.7109375" style="617" bestFit="1" customWidth="1"/>
    <col min="9244" max="9244" width="14.5703125" style="617" bestFit="1" customWidth="1"/>
    <col min="9245" max="9245" width="17.42578125" style="617" bestFit="1" customWidth="1"/>
    <col min="9246" max="9246" width="14.28515625" style="617" bestFit="1" customWidth="1"/>
    <col min="9247" max="9247" width="17.42578125" style="617" bestFit="1" customWidth="1"/>
    <col min="9248" max="9248" width="14.28515625" style="617" bestFit="1" customWidth="1"/>
    <col min="9249" max="9249" width="15.42578125" style="617" bestFit="1" customWidth="1"/>
    <col min="9250" max="9250" width="12.42578125" style="617" bestFit="1" customWidth="1"/>
    <col min="9251" max="9251" width="15.140625" style="617" bestFit="1" customWidth="1"/>
    <col min="9252" max="9252" width="12.140625" style="617" bestFit="1" customWidth="1"/>
    <col min="9253" max="9253" width="14.42578125" style="617" bestFit="1" customWidth="1"/>
    <col min="9254" max="9472" width="11.42578125" style="617"/>
    <col min="9473" max="9473" width="2.28515625" style="617" customWidth="1"/>
    <col min="9474" max="9474" width="28.140625" style="617" customWidth="1"/>
    <col min="9475" max="9475" width="26.28515625" style="617" bestFit="1" customWidth="1"/>
    <col min="9476" max="9476" width="20" style="617" customWidth="1"/>
    <col min="9477" max="9477" width="17.85546875" style="617" customWidth="1"/>
    <col min="9478" max="9478" width="20" style="617" customWidth="1"/>
    <col min="9479" max="9479" width="21.5703125" style="617" customWidth="1"/>
    <col min="9480" max="9482" width="16.140625" style="617" customWidth="1"/>
    <col min="9483" max="9483" width="18.5703125" style="617" customWidth="1"/>
    <col min="9484" max="9484" width="16.140625" style="617" customWidth="1"/>
    <col min="9485" max="9485" width="17.7109375" style="617" customWidth="1"/>
    <col min="9486" max="9487" width="16.140625" style="617" customWidth="1"/>
    <col min="9488" max="9490" width="27.140625" style="617" bestFit="1" customWidth="1"/>
    <col min="9491" max="9491" width="17.7109375" style="617" bestFit="1" customWidth="1"/>
    <col min="9492" max="9492" width="14" style="617" bestFit="1" customWidth="1"/>
    <col min="9493" max="9493" width="17.42578125" style="617" bestFit="1" customWidth="1"/>
    <col min="9494" max="9494" width="14.28515625" style="617" bestFit="1" customWidth="1"/>
    <col min="9495" max="9495" width="17.42578125" style="617" bestFit="1" customWidth="1"/>
    <col min="9496" max="9496" width="14.28515625" style="617" bestFit="1" customWidth="1"/>
    <col min="9497" max="9497" width="17.42578125" style="617" bestFit="1" customWidth="1"/>
    <col min="9498" max="9498" width="14.28515625" style="617" bestFit="1" customWidth="1"/>
    <col min="9499" max="9499" width="17.7109375" style="617" bestFit="1" customWidth="1"/>
    <col min="9500" max="9500" width="14.5703125" style="617" bestFit="1" customWidth="1"/>
    <col min="9501" max="9501" width="17.42578125" style="617" bestFit="1" customWidth="1"/>
    <col min="9502" max="9502" width="14.28515625" style="617" bestFit="1" customWidth="1"/>
    <col min="9503" max="9503" width="17.42578125" style="617" bestFit="1" customWidth="1"/>
    <col min="9504" max="9504" width="14.28515625" style="617" bestFit="1" customWidth="1"/>
    <col min="9505" max="9505" width="15.42578125" style="617" bestFit="1" customWidth="1"/>
    <col min="9506" max="9506" width="12.42578125" style="617" bestFit="1" customWidth="1"/>
    <col min="9507" max="9507" width="15.140625" style="617" bestFit="1" customWidth="1"/>
    <col min="9508" max="9508" width="12.140625" style="617" bestFit="1" customWidth="1"/>
    <col min="9509" max="9509" width="14.42578125" style="617" bestFit="1" customWidth="1"/>
    <col min="9510" max="9728" width="11.42578125" style="617"/>
    <col min="9729" max="9729" width="2.28515625" style="617" customWidth="1"/>
    <col min="9730" max="9730" width="28.140625" style="617" customWidth="1"/>
    <col min="9731" max="9731" width="26.28515625" style="617" bestFit="1" customWidth="1"/>
    <col min="9732" max="9732" width="20" style="617" customWidth="1"/>
    <col min="9733" max="9733" width="17.85546875" style="617" customWidth="1"/>
    <col min="9734" max="9734" width="20" style="617" customWidth="1"/>
    <col min="9735" max="9735" width="21.5703125" style="617" customWidth="1"/>
    <col min="9736" max="9738" width="16.140625" style="617" customWidth="1"/>
    <col min="9739" max="9739" width="18.5703125" style="617" customWidth="1"/>
    <col min="9740" max="9740" width="16.140625" style="617" customWidth="1"/>
    <col min="9741" max="9741" width="17.7109375" style="617" customWidth="1"/>
    <col min="9742" max="9743" width="16.140625" style="617" customWidth="1"/>
    <col min="9744" max="9746" width="27.140625" style="617" bestFit="1" customWidth="1"/>
    <col min="9747" max="9747" width="17.7109375" style="617" bestFit="1" customWidth="1"/>
    <col min="9748" max="9748" width="14" style="617" bestFit="1" customWidth="1"/>
    <col min="9749" max="9749" width="17.42578125" style="617" bestFit="1" customWidth="1"/>
    <col min="9750" max="9750" width="14.28515625" style="617" bestFit="1" customWidth="1"/>
    <col min="9751" max="9751" width="17.42578125" style="617" bestFit="1" customWidth="1"/>
    <col min="9752" max="9752" width="14.28515625" style="617" bestFit="1" customWidth="1"/>
    <col min="9753" max="9753" width="17.42578125" style="617" bestFit="1" customWidth="1"/>
    <col min="9754" max="9754" width="14.28515625" style="617" bestFit="1" customWidth="1"/>
    <col min="9755" max="9755" width="17.7109375" style="617" bestFit="1" customWidth="1"/>
    <col min="9756" max="9756" width="14.5703125" style="617" bestFit="1" customWidth="1"/>
    <col min="9757" max="9757" width="17.42578125" style="617" bestFit="1" customWidth="1"/>
    <col min="9758" max="9758" width="14.28515625" style="617" bestFit="1" customWidth="1"/>
    <col min="9759" max="9759" width="17.42578125" style="617" bestFit="1" customWidth="1"/>
    <col min="9760" max="9760" width="14.28515625" style="617" bestFit="1" customWidth="1"/>
    <col min="9761" max="9761" width="15.42578125" style="617" bestFit="1" customWidth="1"/>
    <col min="9762" max="9762" width="12.42578125" style="617" bestFit="1" customWidth="1"/>
    <col min="9763" max="9763" width="15.140625" style="617" bestFit="1" customWidth="1"/>
    <col min="9764" max="9764" width="12.140625" style="617" bestFit="1" customWidth="1"/>
    <col min="9765" max="9765" width="14.42578125" style="617" bestFit="1" customWidth="1"/>
    <col min="9766" max="9984" width="11.42578125" style="617"/>
    <col min="9985" max="9985" width="2.28515625" style="617" customWidth="1"/>
    <col min="9986" max="9986" width="28.140625" style="617" customWidth="1"/>
    <col min="9987" max="9987" width="26.28515625" style="617" bestFit="1" customWidth="1"/>
    <col min="9988" max="9988" width="20" style="617" customWidth="1"/>
    <col min="9989" max="9989" width="17.85546875" style="617" customWidth="1"/>
    <col min="9990" max="9990" width="20" style="617" customWidth="1"/>
    <col min="9991" max="9991" width="21.5703125" style="617" customWidth="1"/>
    <col min="9992" max="9994" width="16.140625" style="617" customWidth="1"/>
    <col min="9995" max="9995" width="18.5703125" style="617" customWidth="1"/>
    <col min="9996" max="9996" width="16.140625" style="617" customWidth="1"/>
    <col min="9997" max="9997" width="17.7109375" style="617" customWidth="1"/>
    <col min="9998" max="9999" width="16.140625" style="617" customWidth="1"/>
    <col min="10000" max="10002" width="27.140625" style="617" bestFit="1" customWidth="1"/>
    <col min="10003" max="10003" width="17.7109375" style="617" bestFit="1" customWidth="1"/>
    <col min="10004" max="10004" width="14" style="617" bestFit="1" customWidth="1"/>
    <col min="10005" max="10005" width="17.42578125" style="617" bestFit="1" customWidth="1"/>
    <col min="10006" max="10006" width="14.28515625" style="617" bestFit="1" customWidth="1"/>
    <col min="10007" max="10007" width="17.42578125" style="617" bestFit="1" customWidth="1"/>
    <col min="10008" max="10008" width="14.28515625" style="617" bestFit="1" customWidth="1"/>
    <col min="10009" max="10009" width="17.42578125" style="617" bestFit="1" customWidth="1"/>
    <col min="10010" max="10010" width="14.28515625" style="617" bestFit="1" customWidth="1"/>
    <col min="10011" max="10011" width="17.7109375" style="617" bestFit="1" customWidth="1"/>
    <col min="10012" max="10012" width="14.5703125" style="617" bestFit="1" customWidth="1"/>
    <col min="10013" max="10013" width="17.42578125" style="617" bestFit="1" customWidth="1"/>
    <col min="10014" max="10014" width="14.28515625" style="617" bestFit="1" customWidth="1"/>
    <col min="10015" max="10015" width="17.42578125" style="617" bestFit="1" customWidth="1"/>
    <col min="10016" max="10016" width="14.28515625" style="617" bestFit="1" customWidth="1"/>
    <col min="10017" max="10017" width="15.42578125" style="617" bestFit="1" customWidth="1"/>
    <col min="10018" max="10018" width="12.42578125" style="617" bestFit="1" customWidth="1"/>
    <col min="10019" max="10019" width="15.140625" style="617" bestFit="1" customWidth="1"/>
    <col min="10020" max="10020" width="12.140625" style="617" bestFit="1" customWidth="1"/>
    <col min="10021" max="10021" width="14.42578125" style="617" bestFit="1" customWidth="1"/>
    <col min="10022" max="10240" width="11.42578125" style="617"/>
    <col min="10241" max="10241" width="2.28515625" style="617" customWidth="1"/>
    <col min="10242" max="10242" width="28.140625" style="617" customWidth="1"/>
    <col min="10243" max="10243" width="26.28515625" style="617" bestFit="1" customWidth="1"/>
    <col min="10244" max="10244" width="20" style="617" customWidth="1"/>
    <col min="10245" max="10245" width="17.85546875" style="617" customWidth="1"/>
    <col min="10246" max="10246" width="20" style="617" customWidth="1"/>
    <col min="10247" max="10247" width="21.5703125" style="617" customWidth="1"/>
    <col min="10248" max="10250" width="16.140625" style="617" customWidth="1"/>
    <col min="10251" max="10251" width="18.5703125" style="617" customWidth="1"/>
    <col min="10252" max="10252" width="16.140625" style="617" customWidth="1"/>
    <col min="10253" max="10253" width="17.7109375" style="617" customWidth="1"/>
    <col min="10254" max="10255" width="16.140625" style="617" customWidth="1"/>
    <col min="10256" max="10258" width="27.140625" style="617" bestFit="1" customWidth="1"/>
    <col min="10259" max="10259" width="17.7109375" style="617" bestFit="1" customWidth="1"/>
    <col min="10260" max="10260" width="14" style="617" bestFit="1" customWidth="1"/>
    <col min="10261" max="10261" width="17.42578125" style="617" bestFit="1" customWidth="1"/>
    <col min="10262" max="10262" width="14.28515625" style="617" bestFit="1" customWidth="1"/>
    <col min="10263" max="10263" width="17.42578125" style="617" bestFit="1" customWidth="1"/>
    <col min="10264" max="10264" width="14.28515625" style="617" bestFit="1" customWidth="1"/>
    <col min="10265" max="10265" width="17.42578125" style="617" bestFit="1" customWidth="1"/>
    <col min="10266" max="10266" width="14.28515625" style="617" bestFit="1" customWidth="1"/>
    <col min="10267" max="10267" width="17.7109375" style="617" bestFit="1" customWidth="1"/>
    <col min="10268" max="10268" width="14.5703125" style="617" bestFit="1" customWidth="1"/>
    <col min="10269" max="10269" width="17.42578125" style="617" bestFit="1" customWidth="1"/>
    <col min="10270" max="10270" width="14.28515625" style="617" bestFit="1" customWidth="1"/>
    <col min="10271" max="10271" width="17.42578125" style="617" bestFit="1" customWidth="1"/>
    <col min="10272" max="10272" width="14.28515625" style="617" bestFit="1" customWidth="1"/>
    <col min="10273" max="10273" width="15.42578125" style="617" bestFit="1" customWidth="1"/>
    <col min="10274" max="10274" width="12.42578125" style="617" bestFit="1" customWidth="1"/>
    <col min="10275" max="10275" width="15.140625" style="617" bestFit="1" customWidth="1"/>
    <col min="10276" max="10276" width="12.140625" style="617" bestFit="1" customWidth="1"/>
    <col min="10277" max="10277" width="14.42578125" style="617" bestFit="1" customWidth="1"/>
    <col min="10278" max="10496" width="11.42578125" style="617"/>
    <col min="10497" max="10497" width="2.28515625" style="617" customWidth="1"/>
    <col min="10498" max="10498" width="28.140625" style="617" customWidth="1"/>
    <col min="10499" max="10499" width="26.28515625" style="617" bestFit="1" customWidth="1"/>
    <col min="10500" max="10500" width="20" style="617" customWidth="1"/>
    <col min="10501" max="10501" width="17.85546875" style="617" customWidth="1"/>
    <col min="10502" max="10502" width="20" style="617" customWidth="1"/>
    <col min="10503" max="10503" width="21.5703125" style="617" customWidth="1"/>
    <col min="10504" max="10506" width="16.140625" style="617" customWidth="1"/>
    <col min="10507" max="10507" width="18.5703125" style="617" customWidth="1"/>
    <col min="10508" max="10508" width="16.140625" style="617" customWidth="1"/>
    <col min="10509" max="10509" width="17.7109375" style="617" customWidth="1"/>
    <col min="10510" max="10511" width="16.140625" style="617" customWidth="1"/>
    <col min="10512" max="10514" width="27.140625" style="617" bestFit="1" customWidth="1"/>
    <col min="10515" max="10515" width="17.7109375" style="617" bestFit="1" customWidth="1"/>
    <col min="10516" max="10516" width="14" style="617" bestFit="1" customWidth="1"/>
    <col min="10517" max="10517" width="17.42578125" style="617" bestFit="1" customWidth="1"/>
    <col min="10518" max="10518" width="14.28515625" style="617" bestFit="1" customWidth="1"/>
    <col min="10519" max="10519" width="17.42578125" style="617" bestFit="1" customWidth="1"/>
    <col min="10520" max="10520" width="14.28515625" style="617" bestFit="1" customWidth="1"/>
    <col min="10521" max="10521" width="17.42578125" style="617" bestFit="1" customWidth="1"/>
    <col min="10522" max="10522" width="14.28515625" style="617" bestFit="1" customWidth="1"/>
    <col min="10523" max="10523" width="17.7109375" style="617" bestFit="1" customWidth="1"/>
    <col min="10524" max="10524" width="14.5703125" style="617" bestFit="1" customWidth="1"/>
    <col min="10525" max="10525" width="17.42578125" style="617" bestFit="1" customWidth="1"/>
    <col min="10526" max="10526" width="14.28515625" style="617" bestFit="1" customWidth="1"/>
    <col min="10527" max="10527" width="17.42578125" style="617" bestFit="1" customWidth="1"/>
    <col min="10528" max="10528" width="14.28515625" style="617" bestFit="1" customWidth="1"/>
    <col min="10529" max="10529" width="15.42578125" style="617" bestFit="1" customWidth="1"/>
    <col min="10530" max="10530" width="12.42578125" style="617" bestFit="1" customWidth="1"/>
    <col min="10531" max="10531" width="15.140625" style="617" bestFit="1" customWidth="1"/>
    <col min="10532" max="10532" width="12.140625" style="617" bestFit="1" customWidth="1"/>
    <col min="10533" max="10533" width="14.42578125" style="617" bestFit="1" customWidth="1"/>
    <col min="10534" max="10752" width="11.42578125" style="617"/>
    <col min="10753" max="10753" width="2.28515625" style="617" customWidth="1"/>
    <col min="10754" max="10754" width="28.140625" style="617" customWidth="1"/>
    <col min="10755" max="10755" width="26.28515625" style="617" bestFit="1" customWidth="1"/>
    <col min="10756" max="10756" width="20" style="617" customWidth="1"/>
    <col min="10757" max="10757" width="17.85546875" style="617" customWidth="1"/>
    <col min="10758" max="10758" width="20" style="617" customWidth="1"/>
    <col min="10759" max="10759" width="21.5703125" style="617" customWidth="1"/>
    <col min="10760" max="10762" width="16.140625" style="617" customWidth="1"/>
    <col min="10763" max="10763" width="18.5703125" style="617" customWidth="1"/>
    <col min="10764" max="10764" width="16.140625" style="617" customWidth="1"/>
    <col min="10765" max="10765" width="17.7109375" style="617" customWidth="1"/>
    <col min="10766" max="10767" width="16.140625" style="617" customWidth="1"/>
    <col min="10768" max="10770" width="27.140625" style="617" bestFit="1" customWidth="1"/>
    <col min="10771" max="10771" width="17.7109375" style="617" bestFit="1" customWidth="1"/>
    <col min="10772" max="10772" width="14" style="617" bestFit="1" customWidth="1"/>
    <col min="10773" max="10773" width="17.42578125" style="617" bestFit="1" customWidth="1"/>
    <col min="10774" max="10774" width="14.28515625" style="617" bestFit="1" customWidth="1"/>
    <col min="10775" max="10775" width="17.42578125" style="617" bestFit="1" customWidth="1"/>
    <col min="10776" max="10776" width="14.28515625" style="617" bestFit="1" customWidth="1"/>
    <col min="10777" max="10777" width="17.42578125" style="617" bestFit="1" customWidth="1"/>
    <col min="10778" max="10778" width="14.28515625" style="617" bestFit="1" customWidth="1"/>
    <col min="10779" max="10779" width="17.7109375" style="617" bestFit="1" customWidth="1"/>
    <col min="10780" max="10780" width="14.5703125" style="617" bestFit="1" customWidth="1"/>
    <col min="10781" max="10781" width="17.42578125" style="617" bestFit="1" customWidth="1"/>
    <col min="10782" max="10782" width="14.28515625" style="617" bestFit="1" customWidth="1"/>
    <col min="10783" max="10783" width="17.42578125" style="617" bestFit="1" customWidth="1"/>
    <col min="10784" max="10784" width="14.28515625" style="617" bestFit="1" customWidth="1"/>
    <col min="10785" max="10785" width="15.42578125" style="617" bestFit="1" customWidth="1"/>
    <col min="10786" max="10786" width="12.42578125" style="617" bestFit="1" customWidth="1"/>
    <col min="10787" max="10787" width="15.140625" style="617" bestFit="1" customWidth="1"/>
    <col min="10788" max="10788" width="12.140625" style="617" bestFit="1" customWidth="1"/>
    <col min="10789" max="10789" width="14.42578125" style="617" bestFit="1" customWidth="1"/>
    <col min="10790" max="11008" width="11.42578125" style="617"/>
    <col min="11009" max="11009" width="2.28515625" style="617" customWidth="1"/>
    <col min="11010" max="11010" width="28.140625" style="617" customWidth="1"/>
    <col min="11011" max="11011" width="26.28515625" style="617" bestFit="1" customWidth="1"/>
    <col min="11012" max="11012" width="20" style="617" customWidth="1"/>
    <col min="11013" max="11013" width="17.85546875" style="617" customWidth="1"/>
    <col min="11014" max="11014" width="20" style="617" customWidth="1"/>
    <col min="11015" max="11015" width="21.5703125" style="617" customWidth="1"/>
    <col min="11016" max="11018" width="16.140625" style="617" customWidth="1"/>
    <col min="11019" max="11019" width="18.5703125" style="617" customWidth="1"/>
    <col min="11020" max="11020" width="16.140625" style="617" customWidth="1"/>
    <col min="11021" max="11021" width="17.7109375" style="617" customWidth="1"/>
    <col min="11022" max="11023" width="16.140625" style="617" customWidth="1"/>
    <col min="11024" max="11026" width="27.140625" style="617" bestFit="1" customWidth="1"/>
    <col min="11027" max="11027" width="17.7109375" style="617" bestFit="1" customWidth="1"/>
    <col min="11028" max="11028" width="14" style="617" bestFit="1" customWidth="1"/>
    <col min="11029" max="11029" width="17.42578125" style="617" bestFit="1" customWidth="1"/>
    <col min="11030" max="11030" width="14.28515625" style="617" bestFit="1" customWidth="1"/>
    <col min="11031" max="11031" width="17.42578125" style="617" bestFit="1" customWidth="1"/>
    <col min="11032" max="11032" width="14.28515625" style="617" bestFit="1" customWidth="1"/>
    <col min="11033" max="11033" width="17.42578125" style="617" bestFit="1" customWidth="1"/>
    <col min="11034" max="11034" width="14.28515625" style="617" bestFit="1" customWidth="1"/>
    <col min="11035" max="11035" width="17.7109375" style="617" bestFit="1" customWidth="1"/>
    <col min="11036" max="11036" width="14.5703125" style="617" bestFit="1" customWidth="1"/>
    <col min="11037" max="11037" width="17.42578125" style="617" bestFit="1" customWidth="1"/>
    <col min="11038" max="11038" width="14.28515625" style="617" bestFit="1" customWidth="1"/>
    <col min="11039" max="11039" width="17.42578125" style="617" bestFit="1" customWidth="1"/>
    <col min="11040" max="11040" width="14.28515625" style="617" bestFit="1" customWidth="1"/>
    <col min="11041" max="11041" width="15.42578125" style="617" bestFit="1" customWidth="1"/>
    <col min="11042" max="11042" width="12.42578125" style="617" bestFit="1" customWidth="1"/>
    <col min="11043" max="11043" width="15.140625" style="617" bestFit="1" customWidth="1"/>
    <col min="11044" max="11044" width="12.140625" style="617" bestFit="1" customWidth="1"/>
    <col min="11045" max="11045" width="14.42578125" style="617" bestFit="1" customWidth="1"/>
    <col min="11046" max="11264" width="11.42578125" style="617"/>
    <col min="11265" max="11265" width="2.28515625" style="617" customWidth="1"/>
    <col min="11266" max="11266" width="28.140625" style="617" customWidth="1"/>
    <col min="11267" max="11267" width="26.28515625" style="617" bestFit="1" customWidth="1"/>
    <col min="11268" max="11268" width="20" style="617" customWidth="1"/>
    <col min="11269" max="11269" width="17.85546875" style="617" customWidth="1"/>
    <col min="11270" max="11270" width="20" style="617" customWidth="1"/>
    <col min="11271" max="11271" width="21.5703125" style="617" customWidth="1"/>
    <col min="11272" max="11274" width="16.140625" style="617" customWidth="1"/>
    <col min="11275" max="11275" width="18.5703125" style="617" customWidth="1"/>
    <col min="11276" max="11276" width="16.140625" style="617" customWidth="1"/>
    <col min="11277" max="11277" width="17.7109375" style="617" customWidth="1"/>
    <col min="11278" max="11279" width="16.140625" style="617" customWidth="1"/>
    <col min="11280" max="11282" width="27.140625" style="617" bestFit="1" customWidth="1"/>
    <col min="11283" max="11283" width="17.7109375" style="617" bestFit="1" customWidth="1"/>
    <col min="11284" max="11284" width="14" style="617" bestFit="1" customWidth="1"/>
    <col min="11285" max="11285" width="17.42578125" style="617" bestFit="1" customWidth="1"/>
    <col min="11286" max="11286" width="14.28515625" style="617" bestFit="1" customWidth="1"/>
    <col min="11287" max="11287" width="17.42578125" style="617" bestFit="1" customWidth="1"/>
    <col min="11288" max="11288" width="14.28515625" style="617" bestFit="1" customWidth="1"/>
    <col min="11289" max="11289" width="17.42578125" style="617" bestFit="1" customWidth="1"/>
    <col min="11290" max="11290" width="14.28515625" style="617" bestFit="1" customWidth="1"/>
    <col min="11291" max="11291" width="17.7109375" style="617" bestFit="1" customWidth="1"/>
    <col min="11292" max="11292" width="14.5703125" style="617" bestFit="1" customWidth="1"/>
    <col min="11293" max="11293" width="17.42578125" style="617" bestFit="1" customWidth="1"/>
    <col min="11294" max="11294" width="14.28515625" style="617" bestFit="1" customWidth="1"/>
    <col min="11295" max="11295" width="17.42578125" style="617" bestFit="1" customWidth="1"/>
    <col min="11296" max="11296" width="14.28515625" style="617" bestFit="1" customWidth="1"/>
    <col min="11297" max="11297" width="15.42578125" style="617" bestFit="1" customWidth="1"/>
    <col min="11298" max="11298" width="12.42578125" style="617" bestFit="1" customWidth="1"/>
    <col min="11299" max="11299" width="15.140625" style="617" bestFit="1" customWidth="1"/>
    <col min="11300" max="11300" width="12.140625" style="617" bestFit="1" customWidth="1"/>
    <col min="11301" max="11301" width="14.42578125" style="617" bestFit="1" customWidth="1"/>
    <col min="11302" max="11520" width="11.42578125" style="617"/>
    <col min="11521" max="11521" width="2.28515625" style="617" customWidth="1"/>
    <col min="11522" max="11522" width="28.140625" style="617" customWidth="1"/>
    <col min="11523" max="11523" width="26.28515625" style="617" bestFit="1" customWidth="1"/>
    <col min="11524" max="11524" width="20" style="617" customWidth="1"/>
    <col min="11525" max="11525" width="17.85546875" style="617" customWidth="1"/>
    <col min="11526" max="11526" width="20" style="617" customWidth="1"/>
    <col min="11527" max="11527" width="21.5703125" style="617" customWidth="1"/>
    <col min="11528" max="11530" width="16.140625" style="617" customWidth="1"/>
    <col min="11531" max="11531" width="18.5703125" style="617" customWidth="1"/>
    <col min="11532" max="11532" width="16.140625" style="617" customWidth="1"/>
    <col min="11533" max="11533" width="17.7109375" style="617" customWidth="1"/>
    <col min="11534" max="11535" width="16.140625" style="617" customWidth="1"/>
    <col min="11536" max="11538" width="27.140625" style="617" bestFit="1" customWidth="1"/>
    <col min="11539" max="11539" width="17.7109375" style="617" bestFit="1" customWidth="1"/>
    <col min="11540" max="11540" width="14" style="617" bestFit="1" customWidth="1"/>
    <col min="11541" max="11541" width="17.42578125" style="617" bestFit="1" customWidth="1"/>
    <col min="11542" max="11542" width="14.28515625" style="617" bestFit="1" customWidth="1"/>
    <col min="11543" max="11543" width="17.42578125" style="617" bestFit="1" customWidth="1"/>
    <col min="11544" max="11544" width="14.28515625" style="617" bestFit="1" customWidth="1"/>
    <col min="11545" max="11545" width="17.42578125" style="617" bestFit="1" customWidth="1"/>
    <col min="11546" max="11546" width="14.28515625" style="617" bestFit="1" customWidth="1"/>
    <col min="11547" max="11547" width="17.7109375" style="617" bestFit="1" customWidth="1"/>
    <col min="11548" max="11548" width="14.5703125" style="617" bestFit="1" customWidth="1"/>
    <col min="11549" max="11549" width="17.42578125" style="617" bestFit="1" customWidth="1"/>
    <col min="11550" max="11550" width="14.28515625" style="617" bestFit="1" customWidth="1"/>
    <col min="11551" max="11551" width="17.42578125" style="617" bestFit="1" customWidth="1"/>
    <col min="11552" max="11552" width="14.28515625" style="617" bestFit="1" customWidth="1"/>
    <col min="11553" max="11553" width="15.42578125" style="617" bestFit="1" customWidth="1"/>
    <col min="11554" max="11554" width="12.42578125" style="617" bestFit="1" customWidth="1"/>
    <col min="11555" max="11555" width="15.140625" style="617" bestFit="1" customWidth="1"/>
    <col min="11556" max="11556" width="12.140625" style="617" bestFit="1" customWidth="1"/>
    <col min="11557" max="11557" width="14.42578125" style="617" bestFit="1" customWidth="1"/>
    <col min="11558" max="11776" width="11.42578125" style="617"/>
    <col min="11777" max="11777" width="2.28515625" style="617" customWidth="1"/>
    <col min="11778" max="11778" width="28.140625" style="617" customWidth="1"/>
    <col min="11779" max="11779" width="26.28515625" style="617" bestFit="1" customWidth="1"/>
    <col min="11780" max="11780" width="20" style="617" customWidth="1"/>
    <col min="11781" max="11781" width="17.85546875" style="617" customWidth="1"/>
    <col min="11782" max="11782" width="20" style="617" customWidth="1"/>
    <col min="11783" max="11783" width="21.5703125" style="617" customWidth="1"/>
    <col min="11784" max="11786" width="16.140625" style="617" customWidth="1"/>
    <col min="11787" max="11787" width="18.5703125" style="617" customWidth="1"/>
    <col min="11788" max="11788" width="16.140625" style="617" customWidth="1"/>
    <col min="11789" max="11789" width="17.7109375" style="617" customWidth="1"/>
    <col min="11790" max="11791" width="16.140625" style="617" customWidth="1"/>
    <col min="11792" max="11794" width="27.140625" style="617" bestFit="1" customWidth="1"/>
    <col min="11795" max="11795" width="17.7109375" style="617" bestFit="1" customWidth="1"/>
    <col min="11796" max="11796" width="14" style="617" bestFit="1" customWidth="1"/>
    <col min="11797" max="11797" width="17.42578125" style="617" bestFit="1" customWidth="1"/>
    <col min="11798" max="11798" width="14.28515625" style="617" bestFit="1" customWidth="1"/>
    <col min="11799" max="11799" width="17.42578125" style="617" bestFit="1" customWidth="1"/>
    <col min="11800" max="11800" width="14.28515625" style="617" bestFit="1" customWidth="1"/>
    <col min="11801" max="11801" width="17.42578125" style="617" bestFit="1" customWidth="1"/>
    <col min="11802" max="11802" width="14.28515625" style="617" bestFit="1" customWidth="1"/>
    <col min="11803" max="11803" width="17.7109375" style="617" bestFit="1" customWidth="1"/>
    <col min="11804" max="11804" width="14.5703125" style="617" bestFit="1" customWidth="1"/>
    <col min="11805" max="11805" width="17.42578125" style="617" bestFit="1" customWidth="1"/>
    <col min="11806" max="11806" width="14.28515625" style="617" bestFit="1" customWidth="1"/>
    <col min="11807" max="11807" width="17.42578125" style="617" bestFit="1" customWidth="1"/>
    <col min="11808" max="11808" width="14.28515625" style="617" bestFit="1" customWidth="1"/>
    <col min="11809" max="11809" width="15.42578125" style="617" bestFit="1" customWidth="1"/>
    <col min="11810" max="11810" width="12.42578125" style="617" bestFit="1" customWidth="1"/>
    <col min="11811" max="11811" width="15.140625" style="617" bestFit="1" customWidth="1"/>
    <col min="11812" max="11812" width="12.140625" style="617" bestFit="1" customWidth="1"/>
    <col min="11813" max="11813" width="14.42578125" style="617" bestFit="1" customWidth="1"/>
    <col min="11814" max="12032" width="11.42578125" style="617"/>
    <col min="12033" max="12033" width="2.28515625" style="617" customWidth="1"/>
    <col min="12034" max="12034" width="28.140625" style="617" customWidth="1"/>
    <col min="12035" max="12035" width="26.28515625" style="617" bestFit="1" customWidth="1"/>
    <col min="12036" max="12036" width="20" style="617" customWidth="1"/>
    <col min="12037" max="12037" width="17.85546875" style="617" customWidth="1"/>
    <col min="12038" max="12038" width="20" style="617" customWidth="1"/>
    <col min="12039" max="12039" width="21.5703125" style="617" customWidth="1"/>
    <col min="12040" max="12042" width="16.140625" style="617" customWidth="1"/>
    <col min="12043" max="12043" width="18.5703125" style="617" customWidth="1"/>
    <col min="12044" max="12044" width="16.140625" style="617" customWidth="1"/>
    <col min="12045" max="12045" width="17.7109375" style="617" customWidth="1"/>
    <col min="12046" max="12047" width="16.140625" style="617" customWidth="1"/>
    <col min="12048" max="12050" width="27.140625" style="617" bestFit="1" customWidth="1"/>
    <col min="12051" max="12051" width="17.7109375" style="617" bestFit="1" customWidth="1"/>
    <col min="12052" max="12052" width="14" style="617" bestFit="1" customWidth="1"/>
    <col min="12053" max="12053" width="17.42578125" style="617" bestFit="1" customWidth="1"/>
    <col min="12054" max="12054" width="14.28515625" style="617" bestFit="1" customWidth="1"/>
    <col min="12055" max="12055" width="17.42578125" style="617" bestFit="1" customWidth="1"/>
    <col min="12056" max="12056" width="14.28515625" style="617" bestFit="1" customWidth="1"/>
    <col min="12057" max="12057" width="17.42578125" style="617" bestFit="1" customWidth="1"/>
    <col min="12058" max="12058" width="14.28515625" style="617" bestFit="1" customWidth="1"/>
    <col min="12059" max="12059" width="17.7109375" style="617" bestFit="1" customWidth="1"/>
    <col min="12060" max="12060" width="14.5703125" style="617" bestFit="1" customWidth="1"/>
    <col min="12061" max="12061" width="17.42578125" style="617" bestFit="1" customWidth="1"/>
    <col min="12062" max="12062" width="14.28515625" style="617" bestFit="1" customWidth="1"/>
    <col min="12063" max="12063" width="17.42578125" style="617" bestFit="1" customWidth="1"/>
    <col min="12064" max="12064" width="14.28515625" style="617" bestFit="1" customWidth="1"/>
    <col min="12065" max="12065" width="15.42578125" style="617" bestFit="1" customWidth="1"/>
    <col min="12066" max="12066" width="12.42578125" style="617" bestFit="1" customWidth="1"/>
    <col min="12067" max="12067" width="15.140625" style="617" bestFit="1" customWidth="1"/>
    <col min="12068" max="12068" width="12.140625" style="617" bestFit="1" customWidth="1"/>
    <col min="12069" max="12069" width="14.42578125" style="617" bestFit="1" customWidth="1"/>
    <col min="12070" max="12288" width="11.42578125" style="617"/>
    <col min="12289" max="12289" width="2.28515625" style="617" customWidth="1"/>
    <col min="12290" max="12290" width="28.140625" style="617" customWidth="1"/>
    <col min="12291" max="12291" width="26.28515625" style="617" bestFit="1" customWidth="1"/>
    <col min="12292" max="12292" width="20" style="617" customWidth="1"/>
    <col min="12293" max="12293" width="17.85546875" style="617" customWidth="1"/>
    <col min="12294" max="12294" width="20" style="617" customWidth="1"/>
    <col min="12295" max="12295" width="21.5703125" style="617" customWidth="1"/>
    <col min="12296" max="12298" width="16.140625" style="617" customWidth="1"/>
    <col min="12299" max="12299" width="18.5703125" style="617" customWidth="1"/>
    <col min="12300" max="12300" width="16.140625" style="617" customWidth="1"/>
    <col min="12301" max="12301" width="17.7109375" style="617" customWidth="1"/>
    <col min="12302" max="12303" width="16.140625" style="617" customWidth="1"/>
    <col min="12304" max="12306" width="27.140625" style="617" bestFit="1" customWidth="1"/>
    <col min="12307" max="12307" width="17.7109375" style="617" bestFit="1" customWidth="1"/>
    <col min="12308" max="12308" width="14" style="617" bestFit="1" customWidth="1"/>
    <col min="12309" max="12309" width="17.42578125" style="617" bestFit="1" customWidth="1"/>
    <col min="12310" max="12310" width="14.28515625" style="617" bestFit="1" customWidth="1"/>
    <col min="12311" max="12311" width="17.42578125" style="617" bestFit="1" customWidth="1"/>
    <col min="12312" max="12312" width="14.28515625" style="617" bestFit="1" customWidth="1"/>
    <col min="12313" max="12313" width="17.42578125" style="617" bestFit="1" customWidth="1"/>
    <col min="12314" max="12314" width="14.28515625" style="617" bestFit="1" customWidth="1"/>
    <col min="12315" max="12315" width="17.7109375" style="617" bestFit="1" customWidth="1"/>
    <col min="12316" max="12316" width="14.5703125" style="617" bestFit="1" customWidth="1"/>
    <col min="12317" max="12317" width="17.42578125" style="617" bestFit="1" customWidth="1"/>
    <col min="12318" max="12318" width="14.28515625" style="617" bestFit="1" customWidth="1"/>
    <col min="12319" max="12319" width="17.42578125" style="617" bestFit="1" customWidth="1"/>
    <col min="12320" max="12320" width="14.28515625" style="617" bestFit="1" customWidth="1"/>
    <col min="12321" max="12321" width="15.42578125" style="617" bestFit="1" customWidth="1"/>
    <col min="12322" max="12322" width="12.42578125" style="617" bestFit="1" customWidth="1"/>
    <col min="12323" max="12323" width="15.140625" style="617" bestFit="1" customWidth="1"/>
    <col min="12324" max="12324" width="12.140625" style="617" bestFit="1" customWidth="1"/>
    <col min="12325" max="12325" width="14.42578125" style="617" bestFit="1" customWidth="1"/>
    <col min="12326" max="12544" width="11.42578125" style="617"/>
    <col min="12545" max="12545" width="2.28515625" style="617" customWidth="1"/>
    <col min="12546" max="12546" width="28.140625" style="617" customWidth="1"/>
    <col min="12547" max="12547" width="26.28515625" style="617" bestFit="1" customWidth="1"/>
    <col min="12548" max="12548" width="20" style="617" customWidth="1"/>
    <col min="12549" max="12549" width="17.85546875" style="617" customWidth="1"/>
    <col min="12550" max="12550" width="20" style="617" customWidth="1"/>
    <col min="12551" max="12551" width="21.5703125" style="617" customWidth="1"/>
    <col min="12552" max="12554" width="16.140625" style="617" customWidth="1"/>
    <col min="12555" max="12555" width="18.5703125" style="617" customWidth="1"/>
    <col min="12556" max="12556" width="16.140625" style="617" customWidth="1"/>
    <col min="12557" max="12557" width="17.7109375" style="617" customWidth="1"/>
    <col min="12558" max="12559" width="16.140625" style="617" customWidth="1"/>
    <col min="12560" max="12562" width="27.140625" style="617" bestFit="1" customWidth="1"/>
    <col min="12563" max="12563" width="17.7109375" style="617" bestFit="1" customWidth="1"/>
    <col min="12564" max="12564" width="14" style="617" bestFit="1" customWidth="1"/>
    <col min="12565" max="12565" width="17.42578125" style="617" bestFit="1" customWidth="1"/>
    <col min="12566" max="12566" width="14.28515625" style="617" bestFit="1" customWidth="1"/>
    <col min="12567" max="12567" width="17.42578125" style="617" bestFit="1" customWidth="1"/>
    <col min="12568" max="12568" width="14.28515625" style="617" bestFit="1" customWidth="1"/>
    <col min="12569" max="12569" width="17.42578125" style="617" bestFit="1" customWidth="1"/>
    <col min="12570" max="12570" width="14.28515625" style="617" bestFit="1" customWidth="1"/>
    <col min="12571" max="12571" width="17.7109375" style="617" bestFit="1" customWidth="1"/>
    <col min="12572" max="12572" width="14.5703125" style="617" bestFit="1" customWidth="1"/>
    <col min="12573" max="12573" width="17.42578125" style="617" bestFit="1" customWidth="1"/>
    <col min="12574" max="12574" width="14.28515625" style="617" bestFit="1" customWidth="1"/>
    <col min="12575" max="12575" width="17.42578125" style="617" bestFit="1" customWidth="1"/>
    <col min="12576" max="12576" width="14.28515625" style="617" bestFit="1" customWidth="1"/>
    <col min="12577" max="12577" width="15.42578125" style="617" bestFit="1" customWidth="1"/>
    <col min="12578" max="12578" width="12.42578125" style="617" bestFit="1" customWidth="1"/>
    <col min="12579" max="12579" width="15.140625" style="617" bestFit="1" customWidth="1"/>
    <col min="12580" max="12580" width="12.140625" style="617" bestFit="1" customWidth="1"/>
    <col min="12581" max="12581" width="14.42578125" style="617" bestFit="1" customWidth="1"/>
    <col min="12582" max="12800" width="11.42578125" style="617"/>
    <col min="12801" max="12801" width="2.28515625" style="617" customWidth="1"/>
    <col min="12802" max="12802" width="28.140625" style="617" customWidth="1"/>
    <col min="12803" max="12803" width="26.28515625" style="617" bestFit="1" customWidth="1"/>
    <col min="12804" max="12804" width="20" style="617" customWidth="1"/>
    <col min="12805" max="12805" width="17.85546875" style="617" customWidth="1"/>
    <col min="12806" max="12806" width="20" style="617" customWidth="1"/>
    <col min="12807" max="12807" width="21.5703125" style="617" customWidth="1"/>
    <col min="12808" max="12810" width="16.140625" style="617" customWidth="1"/>
    <col min="12811" max="12811" width="18.5703125" style="617" customWidth="1"/>
    <col min="12812" max="12812" width="16.140625" style="617" customWidth="1"/>
    <col min="12813" max="12813" width="17.7109375" style="617" customWidth="1"/>
    <col min="12814" max="12815" width="16.140625" style="617" customWidth="1"/>
    <col min="12816" max="12818" width="27.140625" style="617" bestFit="1" customWidth="1"/>
    <col min="12819" max="12819" width="17.7109375" style="617" bestFit="1" customWidth="1"/>
    <col min="12820" max="12820" width="14" style="617" bestFit="1" customWidth="1"/>
    <col min="12821" max="12821" width="17.42578125" style="617" bestFit="1" customWidth="1"/>
    <col min="12822" max="12822" width="14.28515625" style="617" bestFit="1" customWidth="1"/>
    <col min="12823" max="12823" width="17.42578125" style="617" bestFit="1" customWidth="1"/>
    <col min="12824" max="12824" width="14.28515625" style="617" bestFit="1" customWidth="1"/>
    <col min="12825" max="12825" width="17.42578125" style="617" bestFit="1" customWidth="1"/>
    <col min="12826" max="12826" width="14.28515625" style="617" bestFit="1" customWidth="1"/>
    <col min="12827" max="12827" width="17.7109375" style="617" bestFit="1" customWidth="1"/>
    <col min="12828" max="12828" width="14.5703125" style="617" bestFit="1" customWidth="1"/>
    <col min="12829" max="12829" width="17.42578125" style="617" bestFit="1" customWidth="1"/>
    <col min="12830" max="12830" width="14.28515625" style="617" bestFit="1" customWidth="1"/>
    <col min="12831" max="12831" width="17.42578125" style="617" bestFit="1" customWidth="1"/>
    <col min="12832" max="12832" width="14.28515625" style="617" bestFit="1" customWidth="1"/>
    <col min="12833" max="12833" width="15.42578125" style="617" bestFit="1" customWidth="1"/>
    <col min="12834" max="12834" width="12.42578125" style="617" bestFit="1" customWidth="1"/>
    <col min="12835" max="12835" width="15.140625" style="617" bestFit="1" customWidth="1"/>
    <col min="12836" max="12836" width="12.140625" style="617" bestFit="1" customWidth="1"/>
    <col min="12837" max="12837" width="14.42578125" style="617" bestFit="1" customWidth="1"/>
    <col min="12838" max="13056" width="11.42578125" style="617"/>
    <col min="13057" max="13057" width="2.28515625" style="617" customWidth="1"/>
    <col min="13058" max="13058" width="28.140625" style="617" customWidth="1"/>
    <col min="13059" max="13059" width="26.28515625" style="617" bestFit="1" customWidth="1"/>
    <col min="13060" max="13060" width="20" style="617" customWidth="1"/>
    <col min="13061" max="13061" width="17.85546875" style="617" customWidth="1"/>
    <col min="13062" max="13062" width="20" style="617" customWidth="1"/>
    <col min="13063" max="13063" width="21.5703125" style="617" customWidth="1"/>
    <col min="13064" max="13066" width="16.140625" style="617" customWidth="1"/>
    <col min="13067" max="13067" width="18.5703125" style="617" customWidth="1"/>
    <col min="13068" max="13068" width="16.140625" style="617" customWidth="1"/>
    <col min="13069" max="13069" width="17.7109375" style="617" customWidth="1"/>
    <col min="13070" max="13071" width="16.140625" style="617" customWidth="1"/>
    <col min="13072" max="13074" width="27.140625" style="617" bestFit="1" customWidth="1"/>
    <col min="13075" max="13075" width="17.7109375" style="617" bestFit="1" customWidth="1"/>
    <col min="13076" max="13076" width="14" style="617" bestFit="1" customWidth="1"/>
    <col min="13077" max="13077" width="17.42578125" style="617" bestFit="1" customWidth="1"/>
    <col min="13078" max="13078" width="14.28515625" style="617" bestFit="1" customWidth="1"/>
    <col min="13079" max="13079" width="17.42578125" style="617" bestFit="1" customWidth="1"/>
    <col min="13080" max="13080" width="14.28515625" style="617" bestFit="1" customWidth="1"/>
    <col min="13081" max="13081" width="17.42578125" style="617" bestFit="1" customWidth="1"/>
    <col min="13082" max="13082" width="14.28515625" style="617" bestFit="1" customWidth="1"/>
    <col min="13083" max="13083" width="17.7109375" style="617" bestFit="1" customWidth="1"/>
    <col min="13084" max="13084" width="14.5703125" style="617" bestFit="1" customWidth="1"/>
    <col min="13085" max="13085" width="17.42578125" style="617" bestFit="1" customWidth="1"/>
    <col min="13086" max="13086" width="14.28515625" style="617" bestFit="1" customWidth="1"/>
    <col min="13087" max="13087" width="17.42578125" style="617" bestFit="1" customWidth="1"/>
    <col min="13088" max="13088" width="14.28515625" style="617" bestFit="1" customWidth="1"/>
    <col min="13089" max="13089" width="15.42578125" style="617" bestFit="1" customWidth="1"/>
    <col min="13090" max="13090" width="12.42578125" style="617" bestFit="1" customWidth="1"/>
    <col min="13091" max="13091" width="15.140625" style="617" bestFit="1" customWidth="1"/>
    <col min="13092" max="13092" width="12.140625" style="617" bestFit="1" customWidth="1"/>
    <col min="13093" max="13093" width="14.42578125" style="617" bestFit="1" customWidth="1"/>
    <col min="13094" max="13312" width="11.42578125" style="617"/>
    <col min="13313" max="13313" width="2.28515625" style="617" customWidth="1"/>
    <col min="13314" max="13314" width="28.140625" style="617" customWidth="1"/>
    <col min="13315" max="13315" width="26.28515625" style="617" bestFit="1" customWidth="1"/>
    <col min="13316" max="13316" width="20" style="617" customWidth="1"/>
    <col min="13317" max="13317" width="17.85546875" style="617" customWidth="1"/>
    <col min="13318" max="13318" width="20" style="617" customWidth="1"/>
    <col min="13319" max="13319" width="21.5703125" style="617" customWidth="1"/>
    <col min="13320" max="13322" width="16.140625" style="617" customWidth="1"/>
    <col min="13323" max="13323" width="18.5703125" style="617" customWidth="1"/>
    <col min="13324" max="13324" width="16.140625" style="617" customWidth="1"/>
    <col min="13325" max="13325" width="17.7109375" style="617" customWidth="1"/>
    <col min="13326" max="13327" width="16.140625" style="617" customWidth="1"/>
    <col min="13328" max="13330" width="27.140625" style="617" bestFit="1" customWidth="1"/>
    <col min="13331" max="13331" width="17.7109375" style="617" bestFit="1" customWidth="1"/>
    <col min="13332" max="13332" width="14" style="617" bestFit="1" customWidth="1"/>
    <col min="13333" max="13333" width="17.42578125" style="617" bestFit="1" customWidth="1"/>
    <col min="13334" max="13334" width="14.28515625" style="617" bestFit="1" customWidth="1"/>
    <col min="13335" max="13335" width="17.42578125" style="617" bestFit="1" customWidth="1"/>
    <col min="13336" max="13336" width="14.28515625" style="617" bestFit="1" customWidth="1"/>
    <col min="13337" max="13337" width="17.42578125" style="617" bestFit="1" customWidth="1"/>
    <col min="13338" max="13338" width="14.28515625" style="617" bestFit="1" customWidth="1"/>
    <col min="13339" max="13339" width="17.7109375" style="617" bestFit="1" customWidth="1"/>
    <col min="13340" max="13340" width="14.5703125" style="617" bestFit="1" customWidth="1"/>
    <col min="13341" max="13341" width="17.42578125" style="617" bestFit="1" customWidth="1"/>
    <col min="13342" max="13342" width="14.28515625" style="617" bestFit="1" customWidth="1"/>
    <col min="13343" max="13343" width="17.42578125" style="617" bestFit="1" customWidth="1"/>
    <col min="13344" max="13344" width="14.28515625" style="617" bestFit="1" customWidth="1"/>
    <col min="13345" max="13345" width="15.42578125" style="617" bestFit="1" customWidth="1"/>
    <col min="13346" max="13346" width="12.42578125" style="617" bestFit="1" customWidth="1"/>
    <col min="13347" max="13347" width="15.140625" style="617" bestFit="1" customWidth="1"/>
    <col min="13348" max="13348" width="12.140625" style="617" bestFit="1" customWidth="1"/>
    <col min="13349" max="13349" width="14.42578125" style="617" bestFit="1" customWidth="1"/>
    <col min="13350" max="13568" width="11.42578125" style="617"/>
    <col min="13569" max="13569" width="2.28515625" style="617" customWidth="1"/>
    <col min="13570" max="13570" width="28.140625" style="617" customWidth="1"/>
    <col min="13571" max="13571" width="26.28515625" style="617" bestFit="1" customWidth="1"/>
    <col min="13572" max="13572" width="20" style="617" customWidth="1"/>
    <col min="13573" max="13573" width="17.85546875" style="617" customWidth="1"/>
    <col min="13574" max="13574" width="20" style="617" customWidth="1"/>
    <col min="13575" max="13575" width="21.5703125" style="617" customWidth="1"/>
    <col min="13576" max="13578" width="16.140625" style="617" customWidth="1"/>
    <col min="13579" max="13579" width="18.5703125" style="617" customWidth="1"/>
    <col min="13580" max="13580" width="16.140625" style="617" customWidth="1"/>
    <col min="13581" max="13581" width="17.7109375" style="617" customWidth="1"/>
    <col min="13582" max="13583" width="16.140625" style="617" customWidth="1"/>
    <col min="13584" max="13586" width="27.140625" style="617" bestFit="1" customWidth="1"/>
    <col min="13587" max="13587" width="17.7109375" style="617" bestFit="1" customWidth="1"/>
    <col min="13588" max="13588" width="14" style="617" bestFit="1" customWidth="1"/>
    <col min="13589" max="13589" width="17.42578125" style="617" bestFit="1" customWidth="1"/>
    <col min="13590" max="13590" width="14.28515625" style="617" bestFit="1" customWidth="1"/>
    <col min="13591" max="13591" width="17.42578125" style="617" bestFit="1" customWidth="1"/>
    <col min="13592" max="13592" width="14.28515625" style="617" bestFit="1" customWidth="1"/>
    <col min="13593" max="13593" width="17.42578125" style="617" bestFit="1" customWidth="1"/>
    <col min="13594" max="13594" width="14.28515625" style="617" bestFit="1" customWidth="1"/>
    <col min="13595" max="13595" width="17.7109375" style="617" bestFit="1" customWidth="1"/>
    <col min="13596" max="13596" width="14.5703125" style="617" bestFit="1" customWidth="1"/>
    <col min="13597" max="13597" width="17.42578125" style="617" bestFit="1" customWidth="1"/>
    <col min="13598" max="13598" width="14.28515625" style="617" bestFit="1" customWidth="1"/>
    <col min="13599" max="13599" width="17.42578125" style="617" bestFit="1" customWidth="1"/>
    <col min="13600" max="13600" width="14.28515625" style="617" bestFit="1" customWidth="1"/>
    <col min="13601" max="13601" width="15.42578125" style="617" bestFit="1" customWidth="1"/>
    <col min="13602" max="13602" width="12.42578125" style="617" bestFit="1" customWidth="1"/>
    <col min="13603" max="13603" width="15.140625" style="617" bestFit="1" customWidth="1"/>
    <col min="13604" max="13604" width="12.140625" style="617" bestFit="1" customWidth="1"/>
    <col min="13605" max="13605" width="14.42578125" style="617" bestFit="1" customWidth="1"/>
    <col min="13606" max="13824" width="11.42578125" style="617"/>
    <col min="13825" max="13825" width="2.28515625" style="617" customWidth="1"/>
    <col min="13826" max="13826" width="28.140625" style="617" customWidth="1"/>
    <col min="13827" max="13827" width="26.28515625" style="617" bestFit="1" customWidth="1"/>
    <col min="13828" max="13828" width="20" style="617" customWidth="1"/>
    <col min="13829" max="13829" width="17.85546875" style="617" customWidth="1"/>
    <col min="13830" max="13830" width="20" style="617" customWidth="1"/>
    <col min="13831" max="13831" width="21.5703125" style="617" customWidth="1"/>
    <col min="13832" max="13834" width="16.140625" style="617" customWidth="1"/>
    <col min="13835" max="13835" width="18.5703125" style="617" customWidth="1"/>
    <col min="13836" max="13836" width="16.140625" style="617" customWidth="1"/>
    <col min="13837" max="13837" width="17.7109375" style="617" customWidth="1"/>
    <col min="13838" max="13839" width="16.140625" style="617" customWidth="1"/>
    <col min="13840" max="13842" width="27.140625" style="617" bestFit="1" customWidth="1"/>
    <col min="13843" max="13843" width="17.7109375" style="617" bestFit="1" customWidth="1"/>
    <col min="13844" max="13844" width="14" style="617" bestFit="1" customWidth="1"/>
    <col min="13845" max="13845" width="17.42578125" style="617" bestFit="1" customWidth="1"/>
    <col min="13846" max="13846" width="14.28515625" style="617" bestFit="1" customWidth="1"/>
    <col min="13847" max="13847" width="17.42578125" style="617" bestFit="1" customWidth="1"/>
    <col min="13848" max="13848" width="14.28515625" style="617" bestFit="1" customWidth="1"/>
    <col min="13849" max="13849" width="17.42578125" style="617" bestFit="1" customWidth="1"/>
    <col min="13850" max="13850" width="14.28515625" style="617" bestFit="1" customWidth="1"/>
    <col min="13851" max="13851" width="17.7109375" style="617" bestFit="1" customWidth="1"/>
    <col min="13852" max="13852" width="14.5703125" style="617" bestFit="1" customWidth="1"/>
    <col min="13853" max="13853" width="17.42578125" style="617" bestFit="1" customWidth="1"/>
    <col min="13854" max="13854" width="14.28515625" style="617" bestFit="1" customWidth="1"/>
    <col min="13855" max="13855" width="17.42578125" style="617" bestFit="1" customWidth="1"/>
    <col min="13856" max="13856" width="14.28515625" style="617" bestFit="1" customWidth="1"/>
    <col min="13857" max="13857" width="15.42578125" style="617" bestFit="1" customWidth="1"/>
    <col min="13858" max="13858" width="12.42578125" style="617" bestFit="1" customWidth="1"/>
    <col min="13859" max="13859" width="15.140625" style="617" bestFit="1" customWidth="1"/>
    <col min="13860" max="13860" width="12.140625" style="617" bestFit="1" customWidth="1"/>
    <col min="13861" max="13861" width="14.42578125" style="617" bestFit="1" customWidth="1"/>
    <col min="13862" max="14080" width="11.42578125" style="617"/>
    <col min="14081" max="14081" width="2.28515625" style="617" customWidth="1"/>
    <col min="14082" max="14082" width="28.140625" style="617" customWidth="1"/>
    <col min="14083" max="14083" width="26.28515625" style="617" bestFit="1" customWidth="1"/>
    <col min="14084" max="14084" width="20" style="617" customWidth="1"/>
    <col min="14085" max="14085" width="17.85546875" style="617" customWidth="1"/>
    <col min="14086" max="14086" width="20" style="617" customWidth="1"/>
    <col min="14087" max="14087" width="21.5703125" style="617" customWidth="1"/>
    <col min="14088" max="14090" width="16.140625" style="617" customWidth="1"/>
    <col min="14091" max="14091" width="18.5703125" style="617" customWidth="1"/>
    <col min="14092" max="14092" width="16.140625" style="617" customWidth="1"/>
    <col min="14093" max="14093" width="17.7109375" style="617" customWidth="1"/>
    <col min="14094" max="14095" width="16.140625" style="617" customWidth="1"/>
    <col min="14096" max="14098" width="27.140625" style="617" bestFit="1" customWidth="1"/>
    <col min="14099" max="14099" width="17.7109375" style="617" bestFit="1" customWidth="1"/>
    <col min="14100" max="14100" width="14" style="617" bestFit="1" customWidth="1"/>
    <col min="14101" max="14101" width="17.42578125" style="617" bestFit="1" customWidth="1"/>
    <col min="14102" max="14102" width="14.28515625" style="617" bestFit="1" customWidth="1"/>
    <col min="14103" max="14103" width="17.42578125" style="617" bestFit="1" customWidth="1"/>
    <col min="14104" max="14104" width="14.28515625" style="617" bestFit="1" customWidth="1"/>
    <col min="14105" max="14105" width="17.42578125" style="617" bestFit="1" customWidth="1"/>
    <col min="14106" max="14106" width="14.28515625" style="617" bestFit="1" customWidth="1"/>
    <col min="14107" max="14107" width="17.7109375" style="617" bestFit="1" customWidth="1"/>
    <col min="14108" max="14108" width="14.5703125" style="617" bestFit="1" customWidth="1"/>
    <col min="14109" max="14109" width="17.42578125" style="617" bestFit="1" customWidth="1"/>
    <col min="14110" max="14110" width="14.28515625" style="617" bestFit="1" customWidth="1"/>
    <col min="14111" max="14111" width="17.42578125" style="617" bestFit="1" customWidth="1"/>
    <col min="14112" max="14112" width="14.28515625" style="617" bestFit="1" customWidth="1"/>
    <col min="14113" max="14113" width="15.42578125" style="617" bestFit="1" customWidth="1"/>
    <col min="14114" max="14114" width="12.42578125" style="617" bestFit="1" customWidth="1"/>
    <col min="14115" max="14115" width="15.140625" style="617" bestFit="1" customWidth="1"/>
    <col min="14116" max="14116" width="12.140625" style="617" bestFit="1" customWidth="1"/>
    <col min="14117" max="14117" width="14.42578125" style="617" bestFit="1" customWidth="1"/>
    <col min="14118" max="14336" width="11.42578125" style="617"/>
    <col min="14337" max="14337" width="2.28515625" style="617" customWidth="1"/>
    <col min="14338" max="14338" width="28.140625" style="617" customWidth="1"/>
    <col min="14339" max="14339" width="26.28515625" style="617" bestFit="1" customWidth="1"/>
    <col min="14340" max="14340" width="20" style="617" customWidth="1"/>
    <col min="14341" max="14341" width="17.85546875" style="617" customWidth="1"/>
    <col min="14342" max="14342" width="20" style="617" customWidth="1"/>
    <col min="14343" max="14343" width="21.5703125" style="617" customWidth="1"/>
    <col min="14344" max="14346" width="16.140625" style="617" customWidth="1"/>
    <col min="14347" max="14347" width="18.5703125" style="617" customWidth="1"/>
    <col min="14348" max="14348" width="16.140625" style="617" customWidth="1"/>
    <col min="14349" max="14349" width="17.7109375" style="617" customWidth="1"/>
    <col min="14350" max="14351" width="16.140625" style="617" customWidth="1"/>
    <col min="14352" max="14354" width="27.140625" style="617" bestFit="1" customWidth="1"/>
    <col min="14355" max="14355" width="17.7109375" style="617" bestFit="1" customWidth="1"/>
    <col min="14356" max="14356" width="14" style="617" bestFit="1" customWidth="1"/>
    <col min="14357" max="14357" width="17.42578125" style="617" bestFit="1" customWidth="1"/>
    <col min="14358" max="14358" width="14.28515625" style="617" bestFit="1" customWidth="1"/>
    <col min="14359" max="14359" width="17.42578125" style="617" bestFit="1" customWidth="1"/>
    <col min="14360" max="14360" width="14.28515625" style="617" bestFit="1" customWidth="1"/>
    <col min="14361" max="14361" width="17.42578125" style="617" bestFit="1" customWidth="1"/>
    <col min="14362" max="14362" width="14.28515625" style="617" bestFit="1" customWidth="1"/>
    <col min="14363" max="14363" width="17.7109375" style="617" bestFit="1" customWidth="1"/>
    <col min="14364" max="14364" width="14.5703125" style="617" bestFit="1" customWidth="1"/>
    <col min="14365" max="14365" width="17.42578125" style="617" bestFit="1" customWidth="1"/>
    <col min="14366" max="14366" width="14.28515625" style="617" bestFit="1" customWidth="1"/>
    <col min="14367" max="14367" width="17.42578125" style="617" bestFit="1" customWidth="1"/>
    <col min="14368" max="14368" width="14.28515625" style="617" bestFit="1" customWidth="1"/>
    <col min="14369" max="14369" width="15.42578125" style="617" bestFit="1" customWidth="1"/>
    <col min="14370" max="14370" width="12.42578125" style="617" bestFit="1" customWidth="1"/>
    <col min="14371" max="14371" width="15.140625" style="617" bestFit="1" customWidth="1"/>
    <col min="14372" max="14372" width="12.140625" style="617" bestFit="1" customWidth="1"/>
    <col min="14373" max="14373" width="14.42578125" style="617" bestFit="1" customWidth="1"/>
    <col min="14374" max="14592" width="11.42578125" style="617"/>
    <col min="14593" max="14593" width="2.28515625" style="617" customWidth="1"/>
    <col min="14594" max="14594" width="28.140625" style="617" customWidth="1"/>
    <col min="14595" max="14595" width="26.28515625" style="617" bestFit="1" customWidth="1"/>
    <col min="14596" max="14596" width="20" style="617" customWidth="1"/>
    <col min="14597" max="14597" width="17.85546875" style="617" customWidth="1"/>
    <col min="14598" max="14598" width="20" style="617" customWidth="1"/>
    <col min="14599" max="14599" width="21.5703125" style="617" customWidth="1"/>
    <col min="14600" max="14602" width="16.140625" style="617" customWidth="1"/>
    <col min="14603" max="14603" width="18.5703125" style="617" customWidth="1"/>
    <col min="14604" max="14604" width="16.140625" style="617" customWidth="1"/>
    <col min="14605" max="14605" width="17.7109375" style="617" customWidth="1"/>
    <col min="14606" max="14607" width="16.140625" style="617" customWidth="1"/>
    <col min="14608" max="14610" width="27.140625" style="617" bestFit="1" customWidth="1"/>
    <col min="14611" max="14611" width="17.7109375" style="617" bestFit="1" customWidth="1"/>
    <col min="14612" max="14612" width="14" style="617" bestFit="1" customWidth="1"/>
    <col min="14613" max="14613" width="17.42578125" style="617" bestFit="1" customWidth="1"/>
    <col min="14614" max="14614" width="14.28515625" style="617" bestFit="1" customWidth="1"/>
    <col min="14615" max="14615" width="17.42578125" style="617" bestFit="1" customWidth="1"/>
    <col min="14616" max="14616" width="14.28515625" style="617" bestFit="1" customWidth="1"/>
    <col min="14617" max="14617" width="17.42578125" style="617" bestFit="1" customWidth="1"/>
    <col min="14618" max="14618" width="14.28515625" style="617" bestFit="1" customWidth="1"/>
    <col min="14619" max="14619" width="17.7109375" style="617" bestFit="1" customWidth="1"/>
    <col min="14620" max="14620" width="14.5703125" style="617" bestFit="1" customWidth="1"/>
    <col min="14621" max="14621" width="17.42578125" style="617" bestFit="1" customWidth="1"/>
    <col min="14622" max="14622" width="14.28515625" style="617" bestFit="1" customWidth="1"/>
    <col min="14623" max="14623" width="17.42578125" style="617" bestFit="1" customWidth="1"/>
    <col min="14624" max="14624" width="14.28515625" style="617" bestFit="1" customWidth="1"/>
    <col min="14625" max="14625" width="15.42578125" style="617" bestFit="1" customWidth="1"/>
    <col min="14626" max="14626" width="12.42578125" style="617" bestFit="1" customWidth="1"/>
    <col min="14627" max="14627" width="15.140625" style="617" bestFit="1" customWidth="1"/>
    <col min="14628" max="14628" width="12.140625" style="617" bestFit="1" customWidth="1"/>
    <col min="14629" max="14629" width="14.42578125" style="617" bestFit="1" customWidth="1"/>
    <col min="14630" max="14848" width="11.42578125" style="617"/>
    <col min="14849" max="14849" width="2.28515625" style="617" customWidth="1"/>
    <col min="14850" max="14850" width="28.140625" style="617" customWidth="1"/>
    <col min="14851" max="14851" width="26.28515625" style="617" bestFit="1" customWidth="1"/>
    <col min="14852" max="14852" width="20" style="617" customWidth="1"/>
    <col min="14853" max="14853" width="17.85546875" style="617" customWidth="1"/>
    <col min="14854" max="14854" width="20" style="617" customWidth="1"/>
    <col min="14855" max="14855" width="21.5703125" style="617" customWidth="1"/>
    <col min="14856" max="14858" width="16.140625" style="617" customWidth="1"/>
    <col min="14859" max="14859" width="18.5703125" style="617" customWidth="1"/>
    <col min="14860" max="14860" width="16.140625" style="617" customWidth="1"/>
    <col min="14861" max="14861" width="17.7109375" style="617" customWidth="1"/>
    <col min="14862" max="14863" width="16.140625" style="617" customWidth="1"/>
    <col min="14864" max="14866" width="27.140625" style="617" bestFit="1" customWidth="1"/>
    <col min="14867" max="14867" width="17.7109375" style="617" bestFit="1" customWidth="1"/>
    <col min="14868" max="14868" width="14" style="617" bestFit="1" customWidth="1"/>
    <col min="14869" max="14869" width="17.42578125" style="617" bestFit="1" customWidth="1"/>
    <col min="14870" max="14870" width="14.28515625" style="617" bestFit="1" customWidth="1"/>
    <col min="14871" max="14871" width="17.42578125" style="617" bestFit="1" customWidth="1"/>
    <col min="14872" max="14872" width="14.28515625" style="617" bestFit="1" customWidth="1"/>
    <col min="14873" max="14873" width="17.42578125" style="617" bestFit="1" customWidth="1"/>
    <col min="14874" max="14874" width="14.28515625" style="617" bestFit="1" customWidth="1"/>
    <col min="14875" max="14875" width="17.7109375" style="617" bestFit="1" customWidth="1"/>
    <col min="14876" max="14876" width="14.5703125" style="617" bestFit="1" customWidth="1"/>
    <col min="14877" max="14877" width="17.42578125" style="617" bestFit="1" customWidth="1"/>
    <col min="14878" max="14878" width="14.28515625" style="617" bestFit="1" customWidth="1"/>
    <col min="14879" max="14879" width="17.42578125" style="617" bestFit="1" customWidth="1"/>
    <col min="14880" max="14880" width="14.28515625" style="617" bestFit="1" customWidth="1"/>
    <col min="14881" max="14881" width="15.42578125" style="617" bestFit="1" customWidth="1"/>
    <col min="14882" max="14882" width="12.42578125" style="617" bestFit="1" customWidth="1"/>
    <col min="14883" max="14883" width="15.140625" style="617" bestFit="1" customWidth="1"/>
    <col min="14884" max="14884" width="12.140625" style="617" bestFit="1" customWidth="1"/>
    <col min="14885" max="14885" width="14.42578125" style="617" bestFit="1" customWidth="1"/>
    <col min="14886" max="15104" width="11.42578125" style="617"/>
    <col min="15105" max="15105" width="2.28515625" style="617" customWidth="1"/>
    <col min="15106" max="15106" width="28.140625" style="617" customWidth="1"/>
    <col min="15107" max="15107" width="26.28515625" style="617" bestFit="1" customWidth="1"/>
    <col min="15108" max="15108" width="20" style="617" customWidth="1"/>
    <col min="15109" max="15109" width="17.85546875" style="617" customWidth="1"/>
    <col min="15110" max="15110" width="20" style="617" customWidth="1"/>
    <col min="15111" max="15111" width="21.5703125" style="617" customWidth="1"/>
    <col min="15112" max="15114" width="16.140625" style="617" customWidth="1"/>
    <col min="15115" max="15115" width="18.5703125" style="617" customWidth="1"/>
    <col min="15116" max="15116" width="16.140625" style="617" customWidth="1"/>
    <col min="15117" max="15117" width="17.7109375" style="617" customWidth="1"/>
    <col min="15118" max="15119" width="16.140625" style="617" customWidth="1"/>
    <col min="15120" max="15122" width="27.140625" style="617" bestFit="1" customWidth="1"/>
    <col min="15123" max="15123" width="17.7109375" style="617" bestFit="1" customWidth="1"/>
    <col min="15124" max="15124" width="14" style="617" bestFit="1" customWidth="1"/>
    <col min="15125" max="15125" width="17.42578125" style="617" bestFit="1" customWidth="1"/>
    <col min="15126" max="15126" width="14.28515625" style="617" bestFit="1" customWidth="1"/>
    <col min="15127" max="15127" width="17.42578125" style="617" bestFit="1" customWidth="1"/>
    <col min="15128" max="15128" width="14.28515625" style="617" bestFit="1" customWidth="1"/>
    <col min="15129" max="15129" width="17.42578125" style="617" bestFit="1" customWidth="1"/>
    <col min="15130" max="15130" width="14.28515625" style="617" bestFit="1" customWidth="1"/>
    <col min="15131" max="15131" width="17.7109375" style="617" bestFit="1" customWidth="1"/>
    <col min="15132" max="15132" width="14.5703125" style="617" bestFit="1" customWidth="1"/>
    <col min="15133" max="15133" width="17.42578125" style="617" bestFit="1" customWidth="1"/>
    <col min="15134" max="15134" width="14.28515625" style="617" bestFit="1" customWidth="1"/>
    <col min="15135" max="15135" width="17.42578125" style="617" bestFit="1" customWidth="1"/>
    <col min="15136" max="15136" width="14.28515625" style="617" bestFit="1" customWidth="1"/>
    <col min="15137" max="15137" width="15.42578125" style="617" bestFit="1" customWidth="1"/>
    <col min="15138" max="15138" width="12.42578125" style="617" bestFit="1" customWidth="1"/>
    <col min="15139" max="15139" width="15.140625" style="617" bestFit="1" customWidth="1"/>
    <col min="15140" max="15140" width="12.140625" style="617" bestFit="1" customWidth="1"/>
    <col min="15141" max="15141" width="14.42578125" style="617" bestFit="1" customWidth="1"/>
    <col min="15142" max="15360" width="11.42578125" style="617"/>
    <col min="15361" max="15361" width="2.28515625" style="617" customWidth="1"/>
    <col min="15362" max="15362" width="28.140625" style="617" customWidth="1"/>
    <col min="15363" max="15363" width="26.28515625" style="617" bestFit="1" customWidth="1"/>
    <col min="15364" max="15364" width="20" style="617" customWidth="1"/>
    <col min="15365" max="15365" width="17.85546875" style="617" customWidth="1"/>
    <col min="15366" max="15366" width="20" style="617" customWidth="1"/>
    <col min="15367" max="15367" width="21.5703125" style="617" customWidth="1"/>
    <col min="15368" max="15370" width="16.140625" style="617" customWidth="1"/>
    <col min="15371" max="15371" width="18.5703125" style="617" customWidth="1"/>
    <col min="15372" max="15372" width="16.140625" style="617" customWidth="1"/>
    <col min="15373" max="15373" width="17.7109375" style="617" customWidth="1"/>
    <col min="15374" max="15375" width="16.140625" style="617" customWidth="1"/>
    <col min="15376" max="15378" width="27.140625" style="617" bestFit="1" customWidth="1"/>
    <col min="15379" max="15379" width="17.7109375" style="617" bestFit="1" customWidth="1"/>
    <col min="15380" max="15380" width="14" style="617" bestFit="1" customWidth="1"/>
    <col min="15381" max="15381" width="17.42578125" style="617" bestFit="1" customWidth="1"/>
    <col min="15382" max="15382" width="14.28515625" style="617" bestFit="1" customWidth="1"/>
    <col min="15383" max="15383" width="17.42578125" style="617" bestFit="1" customWidth="1"/>
    <col min="15384" max="15384" width="14.28515625" style="617" bestFit="1" customWidth="1"/>
    <col min="15385" max="15385" width="17.42578125" style="617" bestFit="1" customWidth="1"/>
    <col min="15386" max="15386" width="14.28515625" style="617" bestFit="1" customWidth="1"/>
    <col min="15387" max="15387" width="17.7109375" style="617" bestFit="1" customWidth="1"/>
    <col min="15388" max="15388" width="14.5703125" style="617" bestFit="1" customWidth="1"/>
    <col min="15389" max="15389" width="17.42578125" style="617" bestFit="1" customWidth="1"/>
    <col min="15390" max="15390" width="14.28515625" style="617" bestFit="1" customWidth="1"/>
    <col min="15391" max="15391" width="17.42578125" style="617" bestFit="1" customWidth="1"/>
    <col min="15392" max="15392" width="14.28515625" style="617" bestFit="1" customWidth="1"/>
    <col min="15393" max="15393" width="15.42578125" style="617" bestFit="1" customWidth="1"/>
    <col min="15394" max="15394" width="12.42578125" style="617" bestFit="1" customWidth="1"/>
    <col min="15395" max="15395" width="15.140625" style="617" bestFit="1" customWidth="1"/>
    <col min="15396" max="15396" width="12.140625" style="617" bestFit="1" customWidth="1"/>
    <col min="15397" max="15397" width="14.42578125" style="617" bestFit="1" customWidth="1"/>
    <col min="15398" max="15616" width="11.42578125" style="617"/>
    <col min="15617" max="15617" width="2.28515625" style="617" customWidth="1"/>
    <col min="15618" max="15618" width="28.140625" style="617" customWidth="1"/>
    <col min="15619" max="15619" width="26.28515625" style="617" bestFit="1" customWidth="1"/>
    <col min="15620" max="15620" width="20" style="617" customWidth="1"/>
    <col min="15621" max="15621" width="17.85546875" style="617" customWidth="1"/>
    <col min="15622" max="15622" width="20" style="617" customWidth="1"/>
    <col min="15623" max="15623" width="21.5703125" style="617" customWidth="1"/>
    <col min="15624" max="15626" width="16.140625" style="617" customWidth="1"/>
    <col min="15627" max="15627" width="18.5703125" style="617" customWidth="1"/>
    <col min="15628" max="15628" width="16.140625" style="617" customWidth="1"/>
    <col min="15629" max="15629" width="17.7109375" style="617" customWidth="1"/>
    <col min="15630" max="15631" width="16.140625" style="617" customWidth="1"/>
    <col min="15632" max="15634" width="27.140625" style="617" bestFit="1" customWidth="1"/>
    <col min="15635" max="15635" width="17.7109375" style="617" bestFit="1" customWidth="1"/>
    <col min="15636" max="15636" width="14" style="617" bestFit="1" customWidth="1"/>
    <col min="15637" max="15637" width="17.42578125" style="617" bestFit="1" customWidth="1"/>
    <col min="15638" max="15638" width="14.28515625" style="617" bestFit="1" customWidth="1"/>
    <col min="15639" max="15639" width="17.42578125" style="617" bestFit="1" customWidth="1"/>
    <col min="15640" max="15640" width="14.28515625" style="617" bestFit="1" customWidth="1"/>
    <col min="15641" max="15641" width="17.42578125" style="617" bestFit="1" customWidth="1"/>
    <col min="15642" max="15642" width="14.28515625" style="617" bestFit="1" customWidth="1"/>
    <col min="15643" max="15643" width="17.7109375" style="617" bestFit="1" customWidth="1"/>
    <col min="15644" max="15644" width="14.5703125" style="617" bestFit="1" customWidth="1"/>
    <col min="15645" max="15645" width="17.42578125" style="617" bestFit="1" customWidth="1"/>
    <col min="15646" max="15646" width="14.28515625" style="617" bestFit="1" customWidth="1"/>
    <col min="15647" max="15647" width="17.42578125" style="617" bestFit="1" customWidth="1"/>
    <col min="15648" max="15648" width="14.28515625" style="617" bestFit="1" customWidth="1"/>
    <col min="15649" max="15649" width="15.42578125" style="617" bestFit="1" customWidth="1"/>
    <col min="15650" max="15650" width="12.42578125" style="617" bestFit="1" customWidth="1"/>
    <col min="15651" max="15651" width="15.140625" style="617" bestFit="1" customWidth="1"/>
    <col min="15652" max="15652" width="12.140625" style="617" bestFit="1" customWidth="1"/>
    <col min="15653" max="15653" width="14.42578125" style="617" bestFit="1" customWidth="1"/>
    <col min="15654" max="15872" width="11.42578125" style="617"/>
    <col min="15873" max="15873" width="2.28515625" style="617" customWidth="1"/>
    <col min="15874" max="15874" width="28.140625" style="617" customWidth="1"/>
    <col min="15875" max="15875" width="26.28515625" style="617" bestFit="1" customWidth="1"/>
    <col min="15876" max="15876" width="20" style="617" customWidth="1"/>
    <col min="15877" max="15877" width="17.85546875" style="617" customWidth="1"/>
    <col min="15878" max="15878" width="20" style="617" customWidth="1"/>
    <col min="15879" max="15879" width="21.5703125" style="617" customWidth="1"/>
    <col min="15880" max="15882" width="16.140625" style="617" customWidth="1"/>
    <col min="15883" max="15883" width="18.5703125" style="617" customWidth="1"/>
    <col min="15884" max="15884" width="16.140625" style="617" customWidth="1"/>
    <col min="15885" max="15885" width="17.7109375" style="617" customWidth="1"/>
    <col min="15886" max="15887" width="16.140625" style="617" customWidth="1"/>
    <col min="15888" max="15890" width="27.140625" style="617" bestFit="1" customWidth="1"/>
    <col min="15891" max="15891" width="17.7109375" style="617" bestFit="1" customWidth="1"/>
    <col min="15892" max="15892" width="14" style="617" bestFit="1" customWidth="1"/>
    <col min="15893" max="15893" width="17.42578125" style="617" bestFit="1" customWidth="1"/>
    <col min="15894" max="15894" width="14.28515625" style="617" bestFit="1" customWidth="1"/>
    <col min="15895" max="15895" width="17.42578125" style="617" bestFit="1" customWidth="1"/>
    <col min="15896" max="15896" width="14.28515625" style="617" bestFit="1" customWidth="1"/>
    <col min="15897" max="15897" width="17.42578125" style="617" bestFit="1" customWidth="1"/>
    <col min="15898" max="15898" width="14.28515625" style="617" bestFit="1" customWidth="1"/>
    <col min="15899" max="15899" width="17.7109375" style="617" bestFit="1" customWidth="1"/>
    <col min="15900" max="15900" width="14.5703125" style="617" bestFit="1" customWidth="1"/>
    <col min="15901" max="15901" width="17.42578125" style="617" bestFit="1" customWidth="1"/>
    <col min="15902" max="15902" width="14.28515625" style="617" bestFit="1" customWidth="1"/>
    <col min="15903" max="15903" width="17.42578125" style="617" bestFit="1" customWidth="1"/>
    <col min="15904" max="15904" width="14.28515625" style="617" bestFit="1" customWidth="1"/>
    <col min="15905" max="15905" width="15.42578125" style="617" bestFit="1" customWidth="1"/>
    <col min="15906" max="15906" width="12.42578125" style="617" bestFit="1" customWidth="1"/>
    <col min="15907" max="15907" width="15.140625" style="617" bestFit="1" customWidth="1"/>
    <col min="15908" max="15908" width="12.140625" style="617" bestFit="1" customWidth="1"/>
    <col min="15909" max="15909" width="14.42578125" style="617" bestFit="1" customWidth="1"/>
    <col min="15910" max="16128" width="11.42578125" style="617"/>
    <col min="16129" max="16129" width="2.28515625" style="617" customWidth="1"/>
    <col min="16130" max="16130" width="28.140625" style="617" customWidth="1"/>
    <col min="16131" max="16131" width="26.28515625" style="617" bestFit="1" customWidth="1"/>
    <col min="16132" max="16132" width="20" style="617" customWidth="1"/>
    <col min="16133" max="16133" width="17.85546875" style="617" customWidth="1"/>
    <col min="16134" max="16134" width="20" style="617" customWidth="1"/>
    <col min="16135" max="16135" width="21.5703125" style="617" customWidth="1"/>
    <col min="16136" max="16138" width="16.140625" style="617" customWidth="1"/>
    <col min="16139" max="16139" width="18.5703125" style="617" customWidth="1"/>
    <col min="16140" max="16140" width="16.140625" style="617" customWidth="1"/>
    <col min="16141" max="16141" width="17.7109375" style="617" customWidth="1"/>
    <col min="16142" max="16143" width="16.140625" style="617" customWidth="1"/>
    <col min="16144" max="16146" width="27.140625" style="617" bestFit="1" customWidth="1"/>
    <col min="16147" max="16147" width="17.7109375" style="617" bestFit="1" customWidth="1"/>
    <col min="16148" max="16148" width="14" style="617" bestFit="1" customWidth="1"/>
    <col min="16149" max="16149" width="17.42578125" style="617" bestFit="1" customWidth="1"/>
    <col min="16150" max="16150" width="14.28515625" style="617" bestFit="1" customWidth="1"/>
    <col min="16151" max="16151" width="17.42578125" style="617" bestFit="1" customWidth="1"/>
    <col min="16152" max="16152" width="14.28515625" style="617" bestFit="1" customWidth="1"/>
    <col min="16153" max="16153" width="17.42578125" style="617" bestFit="1" customWidth="1"/>
    <col min="16154" max="16154" width="14.28515625" style="617" bestFit="1" customWidth="1"/>
    <col min="16155" max="16155" width="17.7109375" style="617" bestFit="1" customWidth="1"/>
    <col min="16156" max="16156" width="14.5703125" style="617" bestFit="1" customWidth="1"/>
    <col min="16157" max="16157" width="17.42578125" style="617" bestFit="1" customWidth="1"/>
    <col min="16158" max="16158" width="14.28515625" style="617" bestFit="1" customWidth="1"/>
    <col min="16159" max="16159" width="17.42578125" style="617" bestFit="1" customWidth="1"/>
    <col min="16160" max="16160" width="14.28515625" style="617" bestFit="1" customWidth="1"/>
    <col min="16161" max="16161" width="15.42578125" style="617" bestFit="1" customWidth="1"/>
    <col min="16162" max="16162" width="12.42578125" style="617" bestFit="1" customWidth="1"/>
    <col min="16163" max="16163" width="15.140625" style="617" bestFit="1" customWidth="1"/>
    <col min="16164" max="16164" width="12.140625" style="617" bestFit="1" customWidth="1"/>
    <col min="16165" max="16165" width="14.42578125" style="617" bestFit="1" customWidth="1"/>
    <col min="16166" max="16384" width="11.42578125" style="617"/>
  </cols>
  <sheetData>
    <row r="1" spans="2:20" s="630" customFormat="1" ht="25.5" customHeight="1" x14ac:dyDescent="0.2">
      <c r="B1" s="843" t="s">
        <v>159</v>
      </c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Q1" s="631"/>
      <c r="R1" s="631"/>
      <c r="S1" s="631"/>
      <c r="T1" s="631"/>
    </row>
    <row r="2" spans="2:20" s="630" customFormat="1" ht="13.5" thickBot="1" x14ac:dyDescent="0.25"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Q2" s="631"/>
      <c r="R2" s="631"/>
      <c r="S2" s="631"/>
      <c r="T2" s="631"/>
    </row>
    <row r="3" spans="2:20" ht="13.5" thickTop="1" x14ac:dyDescent="0.2">
      <c r="B3" s="851" t="s">
        <v>32</v>
      </c>
      <c r="C3" s="853" t="s">
        <v>33</v>
      </c>
      <c r="D3" s="826" t="s">
        <v>34</v>
      </c>
      <c r="E3" s="827"/>
      <c r="F3" s="828"/>
      <c r="G3" s="829" t="s">
        <v>35</v>
      </c>
      <c r="H3" s="827"/>
      <c r="I3" s="855"/>
      <c r="J3" s="855"/>
      <c r="K3" s="855"/>
      <c r="L3" s="855"/>
      <c r="M3" s="855"/>
      <c r="N3" s="855"/>
      <c r="O3" s="856"/>
    </row>
    <row r="4" spans="2:20" ht="90" thickBot="1" x14ac:dyDescent="0.25">
      <c r="B4" s="852"/>
      <c r="C4" s="854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340" t="s">
        <v>143</v>
      </c>
      <c r="M4" s="340" t="s">
        <v>144</v>
      </c>
      <c r="N4" s="17" t="s">
        <v>44</v>
      </c>
      <c r="O4" s="18" t="s">
        <v>45</v>
      </c>
    </row>
    <row r="5" spans="2:20" ht="13.5" thickTop="1" x14ac:dyDescent="0.2">
      <c r="B5" s="857" t="s">
        <v>160</v>
      </c>
      <c r="C5" s="632" t="s">
        <v>47</v>
      </c>
      <c r="D5" s="633" t="s">
        <v>206</v>
      </c>
      <c r="E5" s="634"/>
      <c r="F5" s="635" t="s">
        <v>206</v>
      </c>
      <c r="G5" s="636"/>
      <c r="H5" s="634"/>
      <c r="I5" s="634"/>
      <c r="J5" s="634"/>
      <c r="K5" s="634" t="s">
        <v>206</v>
      </c>
      <c r="L5" s="634"/>
      <c r="M5" s="634" t="s">
        <v>206</v>
      </c>
      <c r="N5" s="634"/>
      <c r="O5" s="637"/>
    </row>
    <row r="6" spans="2:20" x14ac:dyDescent="0.2">
      <c r="B6" s="858"/>
      <c r="C6" s="638" t="s">
        <v>51</v>
      </c>
      <c r="D6" s="639" t="s">
        <v>206</v>
      </c>
      <c r="E6" s="640"/>
      <c r="F6" s="641" t="s">
        <v>206</v>
      </c>
      <c r="G6" s="642"/>
      <c r="H6" s="640"/>
      <c r="I6" s="640"/>
      <c r="J6" s="640"/>
      <c r="K6" s="640" t="s">
        <v>206</v>
      </c>
      <c r="L6" s="640"/>
      <c r="M6" s="640" t="s">
        <v>206</v>
      </c>
      <c r="N6" s="640"/>
      <c r="O6" s="643"/>
    </row>
    <row r="7" spans="2:20" x14ac:dyDescent="0.2">
      <c r="B7" s="858"/>
      <c r="C7" s="644" t="s">
        <v>48</v>
      </c>
      <c r="D7" s="645" t="s">
        <v>206</v>
      </c>
      <c r="E7" s="646" t="s">
        <v>206</v>
      </c>
      <c r="F7" s="647" t="s">
        <v>206</v>
      </c>
      <c r="G7" s="648"/>
      <c r="H7" s="646" t="s">
        <v>206</v>
      </c>
      <c r="I7" s="646"/>
      <c r="J7" s="646"/>
      <c r="K7" s="646" t="s">
        <v>206</v>
      </c>
      <c r="L7" s="646"/>
      <c r="M7" s="646" t="s">
        <v>206</v>
      </c>
      <c r="N7" s="649"/>
      <c r="O7" s="650"/>
    </row>
    <row r="8" spans="2:20" x14ac:dyDescent="0.2">
      <c r="B8" s="833" t="s">
        <v>161</v>
      </c>
      <c r="C8" s="651" t="s">
        <v>50</v>
      </c>
      <c r="D8" s="652" t="s">
        <v>206</v>
      </c>
      <c r="E8" s="653" t="s">
        <v>206</v>
      </c>
      <c r="F8" s="654" t="s">
        <v>206</v>
      </c>
      <c r="G8" s="655"/>
      <c r="H8" s="653"/>
      <c r="I8" s="653"/>
      <c r="J8" s="653"/>
      <c r="K8" s="653" t="s">
        <v>206</v>
      </c>
      <c r="L8" s="653"/>
      <c r="M8" s="653" t="s">
        <v>206</v>
      </c>
      <c r="N8" s="653"/>
      <c r="O8" s="656" t="s">
        <v>206</v>
      </c>
    </row>
    <row r="9" spans="2:20" x14ac:dyDescent="0.2">
      <c r="B9" s="834"/>
      <c r="C9" s="657" t="s">
        <v>51</v>
      </c>
      <c r="D9" s="639" t="s">
        <v>206</v>
      </c>
      <c r="E9" s="658" t="s">
        <v>206</v>
      </c>
      <c r="F9" s="659" t="s">
        <v>206</v>
      </c>
      <c r="G9" s="660"/>
      <c r="H9" s="661" t="s">
        <v>206</v>
      </c>
      <c r="I9" s="658"/>
      <c r="J9" s="658"/>
      <c r="K9" s="658" t="s">
        <v>206</v>
      </c>
      <c r="L9" s="658"/>
      <c r="M9" s="658" t="s">
        <v>206</v>
      </c>
      <c r="N9" s="658"/>
      <c r="O9" s="662"/>
    </row>
    <row r="10" spans="2:20" x14ac:dyDescent="0.2">
      <c r="B10" s="834"/>
      <c r="C10" s="663" t="s">
        <v>48</v>
      </c>
      <c r="D10" s="645" t="s">
        <v>206</v>
      </c>
      <c r="E10" s="646"/>
      <c r="F10" s="647" t="s">
        <v>206</v>
      </c>
      <c r="G10" s="648"/>
      <c r="H10" s="646"/>
      <c r="I10" s="646"/>
      <c r="J10" s="646"/>
      <c r="K10" s="646" t="s">
        <v>206</v>
      </c>
      <c r="L10" s="646"/>
      <c r="M10" s="646" t="s">
        <v>206</v>
      </c>
      <c r="N10" s="646"/>
      <c r="O10" s="664"/>
    </row>
    <row r="11" spans="2:20" x14ac:dyDescent="0.2">
      <c r="B11" s="833" t="s">
        <v>53</v>
      </c>
      <c r="C11" s="665" t="s">
        <v>48</v>
      </c>
      <c r="D11" s="666" t="s">
        <v>206</v>
      </c>
      <c r="E11" s="667" t="s">
        <v>206</v>
      </c>
      <c r="F11" s="668" t="s">
        <v>206</v>
      </c>
      <c r="G11" s="669"/>
      <c r="H11" s="667" t="s">
        <v>206</v>
      </c>
      <c r="I11" s="667"/>
      <c r="J11" s="667"/>
      <c r="K11" s="667" t="s">
        <v>206</v>
      </c>
      <c r="L11" s="667"/>
      <c r="M11" s="667" t="s">
        <v>206</v>
      </c>
      <c r="N11" s="667"/>
      <c r="O11" s="670"/>
    </row>
    <row r="12" spans="2:20" x14ac:dyDescent="0.2">
      <c r="B12" s="838"/>
      <c r="C12" s="671" t="s">
        <v>51</v>
      </c>
      <c r="D12" s="672" t="s">
        <v>206</v>
      </c>
      <c r="E12" s="673"/>
      <c r="F12" s="674" t="s">
        <v>206</v>
      </c>
      <c r="G12" s="675"/>
      <c r="H12" s="673"/>
      <c r="I12" s="673"/>
      <c r="J12" s="673"/>
      <c r="K12" s="673" t="s">
        <v>206</v>
      </c>
      <c r="L12" s="673"/>
      <c r="M12" s="676" t="s">
        <v>206</v>
      </c>
      <c r="N12" s="673"/>
      <c r="O12" s="677"/>
    </row>
    <row r="13" spans="2:20" x14ac:dyDescent="0.2">
      <c r="B13" s="833" t="s">
        <v>55</v>
      </c>
      <c r="C13" s="651" t="s">
        <v>56</v>
      </c>
      <c r="D13" s="678">
        <f t="shared" ref="D13:D21" si="0">E13+F13</f>
        <v>0</v>
      </c>
      <c r="E13" s="653"/>
      <c r="F13" s="654"/>
      <c r="G13" s="655"/>
      <c r="H13" s="653"/>
      <c r="I13" s="653"/>
      <c r="J13" s="653">
        <v>218.952</v>
      </c>
      <c r="K13" s="653"/>
      <c r="L13" s="653"/>
      <c r="M13" s="653">
        <f t="shared" ref="M13:M28" si="1">K13-L13</f>
        <v>0</v>
      </c>
      <c r="N13" s="653"/>
      <c r="O13" s="679"/>
    </row>
    <row r="14" spans="2:20" x14ac:dyDescent="0.2">
      <c r="B14" s="834"/>
      <c r="C14" s="680" t="s">
        <v>57</v>
      </c>
      <c r="D14" s="645">
        <f t="shared" si="0"/>
        <v>0</v>
      </c>
      <c r="E14" s="640"/>
      <c r="F14" s="641"/>
      <c r="G14" s="642"/>
      <c r="H14" s="640"/>
      <c r="I14" s="640"/>
      <c r="J14" s="640" t="s">
        <v>206</v>
      </c>
      <c r="K14" s="640"/>
      <c r="L14" s="640"/>
      <c r="M14" s="640">
        <f t="shared" si="1"/>
        <v>0</v>
      </c>
      <c r="N14" s="640"/>
      <c r="O14" s="643"/>
    </row>
    <row r="15" spans="2:20" x14ac:dyDescent="0.2">
      <c r="B15" s="834"/>
      <c r="C15" s="680" t="s">
        <v>58</v>
      </c>
      <c r="D15" s="645">
        <f t="shared" si="0"/>
        <v>0</v>
      </c>
      <c r="E15" s="640"/>
      <c r="F15" s="641"/>
      <c r="G15" s="642"/>
      <c r="H15" s="640"/>
      <c r="I15" s="640">
        <v>222.2</v>
      </c>
      <c r="J15" s="640">
        <v>222.63</v>
      </c>
      <c r="K15" s="640"/>
      <c r="L15" s="640"/>
      <c r="M15" s="640">
        <f t="shared" si="1"/>
        <v>0</v>
      </c>
      <c r="N15" s="640"/>
      <c r="O15" s="643"/>
    </row>
    <row r="16" spans="2:20" x14ac:dyDescent="0.2">
      <c r="B16" s="834"/>
      <c r="C16" s="680" t="s">
        <v>59</v>
      </c>
      <c r="D16" s="645">
        <f t="shared" si="0"/>
        <v>0</v>
      </c>
      <c r="E16" s="640"/>
      <c r="F16" s="641"/>
      <c r="G16" s="642"/>
      <c r="H16" s="640"/>
      <c r="I16" s="640"/>
      <c r="J16" s="640">
        <v>12.423999999999999</v>
      </c>
      <c r="K16" s="640"/>
      <c r="L16" s="640"/>
      <c r="M16" s="640">
        <f t="shared" si="1"/>
        <v>0</v>
      </c>
      <c r="N16" s="640"/>
      <c r="O16" s="643"/>
    </row>
    <row r="17" spans="2:15" x14ac:dyDescent="0.2">
      <c r="B17" s="834"/>
      <c r="C17" s="680" t="s">
        <v>60</v>
      </c>
      <c r="D17" s="681">
        <f t="shared" si="0"/>
        <v>0</v>
      </c>
      <c r="E17" s="640"/>
      <c r="F17" s="641"/>
      <c r="G17" s="642"/>
      <c r="H17" s="640"/>
      <c r="I17" s="640"/>
      <c r="J17" s="640">
        <v>94.444999999999993</v>
      </c>
      <c r="K17" s="640"/>
      <c r="L17" s="640"/>
      <c r="M17" s="640">
        <f t="shared" si="1"/>
        <v>0</v>
      </c>
      <c r="N17" s="640"/>
      <c r="O17" s="643"/>
    </row>
    <row r="18" spans="2:15" x14ac:dyDescent="0.2">
      <c r="B18" s="833" t="s">
        <v>162</v>
      </c>
      <c r="C18" s="651" t="s">
        <v>56</v>
      </c>
      <c r="D18" s="678">
        <f t="shared" si="0"/>
        <v>0</v>
      </c>
      <c r="E18" s="653"/>
      <c r="F18" s="654"/>
      <c r="G18" s="655"/>
      <c r="H18" s="653"/>
      <c r="I18" s="653"/>
      <c r="J18" s="653">
        <v>141.489</v>
      </c>
      <c r="K18" s="653"/>
      <c r="L18" s="653"/>
      <c r="M18" s="653">
        <f t="shared" si="1"/>
        <v>0</v>
      </c>
      <c r="N18" s="653">
        <v>7.3879999999999999</v>
      </c>
      <c r="O18" s="656">
        <v>0.47199999999999998</v>
      </c>
    </row>
    <row r="19" spans="2:15" x14ac:dyDescent="0.2">
      <c r="B19" s="834"/>
      <c r="C19" s="680" t="s">
        <v>57</v>
      </c>
      <c r="D19" s="645">
        <f t="shared" si="0"/>
        <v>0</v>
      </c>
      <c r="E19" s="640"/>
      <c r="F19" s="641"/>
      <c r="G19" s="642"/>
      <c r="H19" s="640"/>
      <c r="I19" s="640"/>
      <c r="J19" s="640">
        <v>1846.2</v>
      </c>
      <c r="K19" s="640"/>
      <c r="L19" s="640"/>
      <c r="M19" s="640">
        <f t="shared" si="1"/>
        <v>0</v>
      </c>
      <c r="N19" s="640"/>
      <c r="O19" s="643"/>
    </row>
    <row r="20" spans="2:15" x14ac:dyDescent="0.2">
      <c r="B20" s="834"/>
      <c r="C20" s="680" t="s">
        <v>58</v>
      </c>
      <c r="D20" s="645">
        <f t="shared" si="0"/>
        <v>0</v>
      </c>
      <c r="E20" s="640"/>
      <c r="F20" s="641"/>
      <c r="G20" s="642"/>
      <c r="H20" s="640"/>
      <c r="I20" s="640">
        <v>38.299999999999997</v>
      </c>
      <c r="J20" s="640">
        <v>58.531999999999996</v>
      </c>
      <c r="K20" s="640"/>
      <c r="L20" s="640"/>
      <c r="M20" s="640">
        <f t="shared" si="1"/>
        <v>0</v>
      </c>
      <c r="N20" s="640"/>
      <c r="O20" s="643"/>
    </row>
    <row r="21" spans="2:15" x14ac:dyDescent="0.2">
      <c r="B21" s="834"/>
      <c r="C21" s="680" t="s">
        <v>59</v>
      </c>
      <c r="D21" s="645">
        <f t="shared" si="0"/>
        <v>0</v>
      </c>
      <c r="E21" s="640"/>
      <c r="F21" s="641"/>
      <c r="G21" s="642"/>
      <c r="H21" s="640"/>
      <c r="I21" s="640"/>
      <c r="J21" s="640">
        <v>18.725000000000001</v>
      </c>
      <c r="K21" s="640"/>
      <c r="L21" s="640"/>
      <c r="M21" s="640">
        <f t="shared" si="1"/>
        <v>0</v>
      </c>
      <c r="N21" s="640">
        <v>10</v>
      </c>
      <c r="O21" s="643"/>
    </row>
    <row r="22" spans="2:15" x14ac:dyDescent="0.2">
      <c r="B22" s="834"/>
      <c r="C22" s="680" t="s">
        <v>60</v>
      </c>
      <c r="D22" s="639" t="s">
        <v>206</v>
      </c>
      <c r="E22" s="640"/>
      <c r="F22" s="641" t="s">
        <v>206</v>
      </c>
      <c r="G22" s="642">
        <v>32</v>
      </c>
      <c r="H22" s="640"/>
      <c r="I22" s="640"/>
      <c r="J22" s="640">
        <v>163.73999999999998</v>
      </c>
      <c r="K22" s="640"/>
      <c r="L22" s="640"/>
      <c r="M22" s="640">
        <f t="shared" si="1"/>
        <v>0</v>
      </c>
      <c r="N22" s="640" t="s">
        <v>206</v>
      </c>
      <c r="O22" s="643"/>
    </row>
    <row r="23" spans="2:15" x14ac:dyDescent="0.2">
      <c r="B23" s="834"/>
      <c r="C23" s="680" t="s">
        <v>62</v>
      </c>
      <c r="D23" s="639">
        <f>E23+F23</f>
        <v>0</v>
      </c>
      <c r="E23" s="640"/>
      <c r="F23" s="641"/>
      <c r="G23" s="642">
        <v>150</v>
      </c>
      <c r="H23" s="640"/>
      <c r="I23" s="640">
        <v>731.45</v>
      </c>
      <c r="J23" s="640">
        <v>226.74</v>
      </c>
      <c r="K23" s="640"/>
      <c r="L23" s="640"/>
      <c r="M23" s="640">
        <f t="shared" si="1"/>
        <v>0</v>
      </c>
      <c r="N23" s="640">
        <v>64</v>
      </c>
      <c r="O23" s="643">
        <v>2.5</v>
      </c>
    </row>
    <row r="24" spans="2:15" x14ac:dyDescent="0.2">
      <c r="B24" s="834"/>
      <c r="C24" s="680" t="s">
        <v>50</v>
      </c>
      <c r="D24" s="639" t="s">
        <v>206</v>
      </c>
      <c r="E24" s="640" t="s">
        <v>206</v>
      </c>
      <c r="F24" s="641"/>
      <c r="G24" s="642">
        <v>1693.25</v>
      </c>
      <c r="H24" s="640"/>
      <c r="I24" s="640">
        <v>770</v>
      </c>
      <c r="J24" s="640" t="s">
        <v>206</v>
      </c>
      <c r="K24" s="640"/>
      <c r="L24" s="640"/>
      <c r="M24" s="640">
        <f t="shared" si="1"/>
        <v>0</v>
      </c>
      <c r="N24" s="640">
        <v>0.99</v>
      </c>
      <c r="O24" s="643">
        <v>0.3</v>
      </c>
    </row>
    <row r="25" spans="2:15" x14ac:dyDescent="0.2">
      <c r="B25" s="834"/>
      <c r="C25" s="680" t="s">
        <v>63</v>
      </c>
      <c r="D25" s="682">
        <f>E25+F25</f>
        <v>0</v>
      </c>
      <c r="E25" s="640"/>
      <c r="F25" s="641"/>
      <c r="G25" s="642"/>
      <c r="H25" s="640"/>
      <c r="I25" s="640"/>
      <c r="J25" s="640">
        <v>712.61500000000001</v>
      </c>
      <c r="K25" s="640"/>
      <c r="L25" s="640"/>
      <c r="M25" s="640">
        <f t="shared" si="1"/>
        <v>0</v>
      </c>
      <c r="N25" s="640"/>
      <c r="O25" s="643"/>
    </row>
    <row r="26" spans="2:15" x14ac:dyDescent="0.2">
      <c r="B26" s="834"/>
      <c r="C26" s="680" t="s">
        <v>64</v>
      </c>
      <c r="D26" s="645">
        <f>E26+F26</f>
        <v>0</v>
      </c>
      <c r="E26" s="640"/>
      <c r="F26" s="641"/>
      <c r="G26" s="642"/>
      <c r="H26" s="640"/>
      <c r="I26" s="640"/>
      <c r="J26" s="640">
        <v>141.416</v>
      </c>
      <c r="K26" s="640"/>
      <c r="L26" s="640"/>
      <c r="M26" s="640">
        <f t="shared" si="1"/>
        <v>0</v>
      </c>
      <c r="N26" s="640">
        <v>2.74</v>
      </c>
      <c r="O26" s="643"/>
    </row>
    <row r="27" spans="2:15" x14ac:dyDescent="0.2">
      <c r="B27" s="834"/>
      <c r="C27" s="680" t="s">
        <v>48</v>
      </c>
      <c r="D27" s="645">
        <f>E27+F27</f>
        <v>0</v>
      </c>
      <c r="E27" s="640"/>
      <c r="F27" s="641"/>
      <c r="G27" s="642"/>
      <c r="H27" s="640"/>
      <c r="I27" s="640">
        <v>50</v>
      </c>
      <c r="J27" s="640"/>
      <c r="K27" s="640"/>
      <c r="L27" s="640"/>
      <c r="M27" s="640">
        <f t="shared" si="1"/>
        <v>0</v>
      </c>
      <c r="N27" s="640"/>
      <c r="O27" s="643"/>
    </row>
    <row r="28" spans="2:15" x14ac:dyDescent="0.2">
      <c r="B28" s="834"/>
      <c r="C28" s="680" t="s">
        <v>65</v>
      </c>
      <c r="D28" s="682">
        <f>E28+F28</f>
        <v>0</v>
      </c>
      <c r="E28" s="640"/>
      <c r="F28" s="641"/>
      <c r="G28" s="642"/>
      <c r="H28" s="640"/>
      <c r="I28" s="640"/>
      <c r="J28" s="640">
        <v>4.8899999999999997</v>
      </c>
      <c r="K28" s="640"/>
      <c r="L28" s="640"/>
      <c r="M28" s="640">
        <f t="shared" si="1"/>
        <v>0</v>
      </c>
      <c r="N28" s="640">
        <v>30</v>
      </c>
      <c r="O28" s="643"/>
    </row>
    <row r="29" spans="2:15" x14ac:dyDescent="0.2">
      <c r="B29" s="834"/>
      <c r="C29" s="680" t="s">
        <v>51</v>
      </c>
      <c r="D29" s="639" t="s">
        <v>206</v>
      </c>
      <c r="E29" s="640"/>
      <c r="F29" s="641" t="s">
        <v>206</v>
      </c>
      <c r="G29" s="642"/>
      <c r="H29" s="640"/>
      <c r="I29" s="640"/>
      <c r="J29" s="640">
        <v>100</v>
      </c>
      <c r="K29" s="640" t="s">
        <v>206</v>
      </c>
      <c r="L29" s="640"/>
      <c r="M29" s="640" t="s">
        <v>206</v>
      </c>
      <c r="N29" s="640" t="s">
        <v>206</v>
      </c>
      <c r="O29" s="643"/>
    </row>
    <row r="30" spans="2:15" x14ac:dyDescent="0.2">
      <c r="B30" s="834"/>
      <c r="C30" s="680" t="s">
        <v>66</v>
      </c>
      <c r="D30" s="645">
        <f>E30+F30</f>
        <v>0</v>
      </c>
      <c r="E30" s="640"/>
      <c r="F30" s="641"/>
      <c r="G30" s="642"/>
      <c r="H30" s="640"/>
      <c r="I30" s="640"/>
      <c r="J30" s="640">
        <v>2.4489999999999998</v>
      </c>
      <c r="K30" s="640"/>
      <c r="L30" s="640"/>
      <c r="M30" s="640">
        <f>K30-L30</f>
        <v>0</v>
      </c>
      <c r="N30" s="640"/>
      <c r="O30" s="643">
        <v>0.22500000000000001</v>
      </c>
    </row>
    <row r="31" spans="2:15" x14ac:dyDescent="0.2">
      <c r="B31" s="833" t="s">
        <v>67</v>
      </c>
      <c r="C31" s="651" t="s">
        <v>56</v>
      </c>
      <c r="D31" s="683">
        <f>E31+F31</f>
        <v>11869696.699999999</v>
      </c>
      <c r="E31" s="653">
        <v>2437287.88</v>
      </c>
      <c r="F31" s="654">
        <v>9432408.8200000003</v>
      </c>
      <c r="G31" s="655">
        <v>154606</v>
      </c>
      <c r="H31" s="653">
        <v>2857</v>
      </c>
      <c r="I31" s="653" t="s">
        <v>206</v>
      </c>
      <c r="J31" s="653">
        <v>11303.684000000001</v>
      </c>
      <c r="K31" s="653">
        <v>2689490.7499999995</v>
      </c>
      <c r="L31" s="653"/>
      <c r="M31" s="653">
        <f>K31-L31</f>
        <v>2689490.7499999995</v>
      </c>
      <c r="N31" s="653"/>
      <c r="O31" s="656"/>
    </row>
    <row r="32" spans="2:15" x14ac:dyDescent="0.2">
      <c r="B32" s="834"/>
      <c r="C32" s="680" t="s">
        <v>57</v>
      </c>
      <c r="D32" s="682" t="s">
        <v>206</v>
      </c>
      <c r="E32" s="640" t="s">
        <v>206</v>
      </c>
      <c r="F32" s="641">
        <v>2660301.1099999994</v>
      </c>
      <c r="G32" s="642"/>
      <c r="H32" s="640"/>
      <c r="I32" s="640"/>
      <c r="J32" s="640" t="s">
        <v>206</v>
      </c>
      <c r="K32" s="640">
        <v>704007</v>
      </c>
      <c r="L32" s="640"/>
      <c r="M32" s="640">
        <f>K32-L32</f>
        <v>704007</v>
      </c>
      <c r="N32" s="640"/>
      <c r="O32" s="643" t="s">
        <v>206</v>
      </c>
    </row>
    <row r="33" spans="2:15" x14ac:dyDescent="0.2">
      <c r="B33" s="834"/>
      <c r="C33" s="680" t="s">
        <v>58</v>
      </c>
      <c r="D33" s="682">
        <f>E33+F33</f>
        <v>815492</v>
      </c>
      <c r="E33" s="640"/>
      <c r="F33" s="641">
        <v>815492</v>
      </c>
      <c r="G33" s="642"/>
      <c r="H33" s="640"/>
      <c r="I33" s="640"/>
      <c r="J33" s="640"/>
      <c r="K33" s="640">
        <v>183931</v>
      </c>
      <c r="L33" s="640"/>
      <c r="M33" s="640">
        <f>K33-L33</f>
        <v>183931</v>
      </c>
      <c r="N33" s="640"/>
      <c r="O33" s="643"/>
    </row>
    <row r="34" spans="2:15" x14ac:dyDescent="0.2">
      <c r="B34" s="834"/>
      <c r="C34" s="680" t="s">
        <v>59</v>
      </c>
      <c r="D34" s="682" t="s">
        <v>206</v>
      </c>
      <c r="E34" s="640"/>
      <c r="F34" s="641" t="s">
        <v>206</v>
      </c>
      <c r="G34" s="642"/>
      <c r="H34" s="640"/>
      <c r="I34" s="640"/>
      <c r="J34" s="640"/>
      <c r="K34" s="640" t="s">
        <v>206</v>
      </c>
      <c r="L34" s="640"/>
      <c r="M34" s="640" t="s">
        <v>206</v>
      </c>
      <c r="N34" s="640"/>
      <c r="O34" s="643"/>
    </row>
    <row r="35" spans="2:15" x14ac:dyDescent="0.2">
      <c r="B35" s="834"/>
      <c r="C35" s="680" t="s">
        <v>60</v>
      </c>
      <c r="D35" s="682">
        <f>E35+F35</f>
        <v>2321534.5099999998</v>
      </c>
      <c r="E35" s="640"/>
      <c r="F35" s="641">
        <v>2321534.5099999998</v>
      </c>
      <c r="G35" s="642"/>
      <c r="H35" s="640"/>
      <c r="I35" s="640"/>
      <c r="J35" s="640"/>
      <c r="K35" s="640">
        <v>790687</v>
      </c>
      <c r="L35" s="640"/>
      <c r="M35" s="640">
        <f>K35-L35</f>
        <v>790687</v>
      </c>
      <c r="N35" s="640"/>
      <c r="O35" s="643"/>
    </row>
    <row r="36" spans="2:15" x14ac:dyDescent="0.2">
      <c r="B36" s="834"/>
      <c r="C36" s="680" t="s">
        <v>62</v>
      </c>
      <c r="D36" s="682" t="s">
        <v>206</v>
      </c>
      <c r="E36" s="640" t="s">
        <v>206</v>
      </c>
      <c r="F36" s="641">
        <v>6413631.7999999998</v>
      </c>
      <c r="G36" s="642"/>
      <c r="H36" s="684" t="s">
        <v>206</v>
      </c>
      <c r="I36" s="640"/>
      <c r="J36" s="640"/>
      <c r="K36" s="640">
        <v>1727952</v>
      </c>
      <c r="L36" s="640"/>
      <c r="M36" s="640">
        <f>K36-L36</f>
        <v>1727952</v>
      </c>
      <c r="N36" s="640"/>
      <c r="O36" s="643"/>
    </row>
    <row r="37" spans="2:15" x14ac:dyDescent="0.2">
      <c r="B37" s="834"/>
      <c r="C37" s="680" t="s">
        <v>50</v>
      </c>
      <c r="D37" s="682" t="s">
        <v>206</v>
      </c>
      <c r="E37" s="640">
        <v>7135034.4399999995</v>
      </c>
      <c r="F37" s="641" t="s">
        <v>206</v>
      </c>
      <c r="G37" s="642" t="s">
        <v>207</v>
      </c>
      <c r="H37" s="684" t="s">
        <v>206</v>
      </c>
      <c r="I37" s="640"/>
      <c r="J37" s="640" t="s">
        <v>206</v>
      </c>
      <c r="K37" s="640" t="s">
        <v>206</v>
      </c>
      <c r="L37" s="640"/>
      <c r="M37" s="640" t="s">
        <v>206</v>
      </c>
      <c r="N37" s="640"/>
      <c r="O37" s="643"/>
    </row>
    <row r="38" spans="2:15" x14ac:dyDescent="0.2">
      <c r="B38" s="834"/>
      <c r="C38" s="680" t="s">
        <v>63</v>
      </c>
      <c r="D38" s="682">
        <f>E38+F38</f>
        <v>16089290.210000001</v>
      </c>
      <c r="E38" s="640">
        <v>2452762.21</v>
      </c>
      <c r="F38" s="641">
        <v>13636528</v>
      </c>
      <c r="G38" s="642" t="s">
        <v>207</v>
      </c>
      <c r="H38" s="684" t="s">
        <v>206</v>
      </c>
      <c r="I38" s="640"/>
      <c r="J38" s="640" t="s">
        <v>206</v>
      </c>
      <c r="K38" s="640">
        <v>4974679</v>
      </c>
      <c r="L38" s="640"/>
      <c r="M38" s="640">
        <f t="shared" ref="M38:M56" si="2">K38-L38</f>
        <v>4974679</v>
      </c>
      <c r="N38" s="640"/>
      <c r="O38" s="643">
        <v>5</v>
      </c>
    </row>
    <row r="39" spans="2:15" x14ac:dyDescent="0.2">
      <c r="B39" s="834"/>
      <c r="C39" s="680" t="s">
        <v>64</v>
      </c>
      <c r="D39" s="682" t="s">
        <v>206</v>
      </c>
      <c r="E39" s="640" t="s">
        <v>206</v>
      </c>
      <c r="F39" s="641">
        <v>2678529</v>
      </c>
      <c r="G39" s="642"/>
      <c r="H39" s="684" t="s">
        <v>206</v>
      </c>
      <c r="I39" s="640"/>
      <c r="J39" s="640" t="s">
        <v>206</v>
      </c>
      <c r="K39" s="640">
        <v>772700</v>
      </c>
      <c r="L39" s="640"/>
      <c r="M39" s="640">
        <f t="shared" si="2"/>
        <v>772700</v>
      </c>
      <c r="N39" s="640">
        <v>110</v>
      </c>
      <c r="O39" s="643"/>
    </row>
    <row r="40" spans="2:15" x14ac:dyDescent="0.2">
      <c r="B40" s="834"/>
      <c r="C40" s="680" t="s">
        <v>51</v>
      </c>
      <c r="D40" s="682">
        <f t="shared" ref="D40:D47" si="3">E40+F40</f>
        <v>5197952.5199999996</v>
      </c>
      <c r="E40" s="640"/>
      <c r="F40" s="641">
        <v>5197952.5199999996</v>
      </c>
      <c r="G40" s="642"/>
      <c r="H40" s="684"/>
      <c r="I40" s="640"/>
      <c r="J40" s="640"/>
      <c r="K40" s="640">
        <v>1630367</v>
      </c>
      <c r="L40" s="640"/>
      <c r="M40" s="640">
        <f t="shared" si="2"/>
        <v>1630367</v>
      </c>
      <c r="N40" s="640"/>
      <c r="O40" s="643"/>
    </row>
    <row r="41" spans="2:15" x14ac:dyDescent="0.2">
      <c r="B41" s="834"/>
      <c r="C41" s="680" t="s">
        <v>66</v>
      </c>
      <c r="D41" s="682">
        <f t="shared" si="3"/>
        <v>0</v>
      </c>
      <c r="E41" s="640"/>
      <c r="F41" s="641"/>
      <c r="G41" s="642"/>
      <c r="H41" s="640"/>
      <c r="I41" s="640"/>
      <c r="J41" s="640"/>
      <c r="K41" s="640"/>
      <c r="L41" s="640"/>
      <c r="M41" s="640">
        <f t="shared" si="2"/>
        <v>0</v>
      </c>
      <c r="N41" s="640"/>
      <c r="O41" s="643"/>
    </row>
    <row r="42" spans="2:15" x14ac:dyDescent="0.2">
      <c r="B42" s="834"/>
      <c r="C42" s="680" t="s">
        <v>48</v>
      </c>
      <c r="D42" s="682">
        <f t="shared" si="3"/>
        <v>5045628.1899999995</v>
      </c>
      <c r="E42" s="640"/>
      <c r="F42" s="641">
        <v>5045628.1899999995</v>
      </c>
      <c r="G42" s="642"/>
      <c r="H42" s="640"/>
      <c r="I42" s="640"/>
      <c r="J42" s="640"/>
      <c r="K42" s="640">
        <v>1379753.1</v>
      </c>
      <c r="L42" s="640"/>
      <c r="M42" s="640">
        <f t="shared" si="2"/>
        <v>1379753.1</v>
      </c>
      <c r="N42" s="640"/>
      <c r="O42" s="643"/>
    </row>
    <row r="43" spans="2:15" x14ac:dyDescent="0.2">
      <c r="B43" s="834"/>
      <c r="C43" s="680" t="s">
        <v>68</v>
      </c>
      <c r="D43" s="682">
        <f t="shared" si="3"/>
        <v>0</v>
      </c>
      <c r="E43" s="640"/>
      <c r="F43" s="641"/>
      <c r="G43" s="642"/>
      <c r="H43" s="640"/>
      <c r="I43" s="640"/>
      <c r="J43" s="640"/>
      <c r="K43" s="640"/>
      <c r="L43" s="640"/>
      <c r="M43" s="640">
        <f t="shared" si="2"/>
        <v>0</v>
      </c>
      <c r="N43" s="640"/>
      <c r="O43" s="643"/>
    </row>
    <row r="44" spans="2:15" x14ac:dyDescent="0.2">
      <c r="B44" s="834"/>
      <c r="C44" s="680" t="s">
        <v>65</v>
      </c>
      <c r="D44" s="682">
        <f t="shared" si="3"/>
        <v>0</v>
      </c>
      <c r="E44" s="640"/>
      <c r="F44" s="641"/>
      <c r="G44" s="642"/>
      <c r="H44" s="640"/>
      <c r="I44" s="640"/>
      <c r="J44" s="640"/>
      <c r="K44" s="640"/>
      <c r="L44" s="640"/>
      <c r="M44" s="640">
        <f t="shared" si="2"/>
        <v>0</v>
      </c>
      <c r="N44" s="640"/>
      <c r="O44" s="643"/>
    </row>
    <row r="45" spans="2:15" x14ac:dyDescent="0.2">
      <c r="B45" s="834"/>
      <c r="C45" s="680" t="s">
        <v>69</v>
      </c>
      <c r="D45" s="681">
        <f t="shared" si="3"/>
        <v>0</v>
      </c>
      <c r="E45" s="640"/>
      <c r="F45" s="641"/>
      <c r="G45" s="642"/>
      <c r="H45" s="640"/>
      <c r="I45" s="640"/>
      <c r="J45" s="640"/>
      <c r="K45" s="640"/>
      <c r="L45" s="640"/>
      <c r="M45" s="640">
        <f t="shared" si="2"/>
        <v>0</v>
      </c>
      <c r="N45" s="640"/>
      <c r="O45" s="643"/>
    </row>
    <row r="46" spans="2:15" x14ac:dyDescent="0.2">
      <c r="B46" s="685" t="s">
        <v>163</v>
      </c>
      <c r="C46" s="686" t="s">
        <v>63</v>
      </c>
      <c r="D46" s="687">
        <f t="shared" si="3"/>
        <v>0</v>
      </c>
      <c r="E46" s="688"/>
      <c r="F46" s="689"/>
      <c r="G46" s="690"/>
      <c r="H46" s="688"/>
      <c r="I46" s="688"/>
      <c r="J46" s="688">
        <v>1.6950000000000001</v>
      </c>
      <c r="K46" s="688"/>
      <c r="L46" s="688"/>
      <c r="M46" s="688">
        <f t="shared" si="2"/>
        <v>0</v>
      </c>
      <c r="N46" s="688">
        <v>0.21</v>
      </c>
      <c r="O46" s="691">
        <v>1.9610000000000001</v>
      </c>
    </row>
    <row r="47" spans="2:15" x14ac:dyDescent="0.2">
      <c r="B47" s="833" t="s">
        <v>71</v>
      </c>
      <c r="C47" s="651" t="s">
        <v>50</v>
      </c>
      <c r="D47" s="692">
        <f t="shared" si="3"/>
        <v>0</v>
      </c>
      <c r="E47" s="653"/>
      <c r="F47" s="654"/>
      <c r="G47" s="655"/>
      <c r="H47" s="653"/>
      <c r="I47" s="653"/>
      <c r="J47" s="653">
        <v>2.98</v>
      </c>
      <c r="K47" s="653"/>
      <c r="L47" s="653"/>
      <c r="M47" s="653">
        <f t="shared" si="2"/>
        <v>0</v>
      </c>
      <c r="N47" s="653"/>
      <c r="O47" s="656"/>
    </row>
    <row r="48" spans="2:15" x14ac:dyDescent="0.2">
      <c r="B48" s="834"/>
      <c r="C48" s="680" t="s">
        <v>63</v>
      </c>
      <c r="D48" s="682" t="s">
        <v>206</v>
      </c>
      <c r="E48" s="640" t="s">
        <v>206</v>
      </c>
      <c r="F48" s="641">
        <v>21500</v>
      </c>
      <c r="G48" s="642"/>
      <c r="H48" s="640"/>
      <c r="I48" s="640"/>
      <c r="J48" s="640" t="s">
        <v>206</v>
      </c>
      <c r="K48" s="640">
        <v>1250</v>
      </c>
      <c r="L48" s="640"/>
      <c r="M48" s="640">
        <f t="shared" si="2"/>
        <v>1250</v>
      </c>
      <c r="N48" s="640">
        <v>5</v>
      </c>
      <c r="O48" s="643"/>
    </row>
    <row r="49" spans="1:15" x14ac:dyDescent="0.2">
      <c r="B49" s="838"/>
      <c r="C49" s="693" t="s">
        <v>65</v>
      </c>
      <c r="D49" s="672" t="s">
        <v>206</v>
      </c>
      <c r="E49" s="649" t="s">
        <v>206</v>
      </c>
      <c r="F49" s="694">
        <f>341048.61+10140</f>
        <v>351188.61</v>
      </c>
      <c r="G49" s="695"/>
      <c r="H49" s="649"/>
      <c r="I49" s="649"/>
      <c r="J49" s="649" t="s">
        <v>206</v>
      </c>
      <c r="K49" s="649">
        <v>46780.06</v>
      </c>
      <c r="L49" s="649">
        <v>3724</v>
      </c>
      <c r="M49" s="649">
        <f t="shared" si="2"/>
        <v>43056.06</v>
      </c>
      <c r="N49" s="649" t="s">
        <v>206</v>
      </c>
      <c r="O49" s="650" t="s">
        <v>206</v>
      </c>
    </row>
    <row r="50" spans="1:15" x14ac:dyDescent="0.2">
      <c r="B50" s="696" t="s">
        <v>75</v>
      </c>
      <c r="C50" s="657" t="s">
        <v>64</v>
      </c>
      <c r="D50" s="692">
        <f t="shared" ref="D50:D55" si="4">E50+F50</f>
        <v>0</v>
      </c>
      <c r="E50" s="658"/>
      <c r="F50" s="659"/>
      <c r="G50" s="697"/>
      <c r="H50" s="658"/>
      <c r="I50" s="658"/>
      <c r="J50" s="658"/>
      <c r="K50" s="658"/>
      <c r="L50" s="658"/>
      <c r="M50" s="658">
        <f t="shared" si="2"/>
        <v>0</v>
      </c>
      <c r="N50" s="658">
        <v>0.19</v>
      </c>
      <c r="O50" s="662"/>
    </row>
    <row r="51" spans="1:15" x14ac:dyDescent="0.2">
      <c r="B51" s="698" t="s">
        <v>76</v>
      </c>
      <c r="C51" s="699" t="s">
        <v>66</v>
      </c>
      <c r="D51" s="687">
        <f t="shared" si="4"/>
        <v>0</v>
      </c>
      <c r="E51" s="700"/>
      <c r="F51" s="701"/>
      <c r="G51" s="702"/>
      <c r="H51" s="700"/>
      <c r="I51" s="700"/>
      <c r="J51" s="700"/>
      <c r="K51" s="700"/>
      <c r="L51" s="700"/>
      <c r="M51" s="700">
        <f t="shared" si="2"/>
        <v>0</v>
      </c>
      <c r="N51" s="700"/>
      <c r="O51" s="703">
        <v>1.3149999999999999</v>
      </c>
    </row>
    <row r="52" spans="1:15" x14ac:dyDescent="0.2">
      <c r="B52" s="850" t="s">
        <v>77</v>
      </c>
      <c r="C52" s="699" t="s">
        <v>48</v>
      </c>
      <c r="D52" s="687">
        <f t="shared" si="4"/>
        <v>0</v>
      </c>
      <c r="E52" s="700"/>
      <c r="F52" s="701"/>
      <c r="G52" s="702"/>
      <c r="H52" s="700"/>
      <c r="I52" s="700">
        <v>0.82</v>
      </c>
      <c r="J52" s="700"/>
      <c r="K52" s="700"/>
      <c r="L52" s="700"/>
      <c r="M52" s="700">
        <f t="shared" si="2"/>
        <v>0</v>
      </c>
      <c r="N52" s="700"/>
      <c r="O52" s="703"/>
    </row>
    <row r="53" spans="1:15" x14ac:dyDescent="0.2">
      <c r="B53" s="849"/>
      <c r="C53" s="699" t="s">
        <v>66</v>
      </c>
      <c r="D53" s="687">
        <f t="shared" si="4"/>
        <v>0</v>
      </c>
      <c r="E53" s="700"/>
      <c r="F53" s="701"/>
      <c r="G53" s="702"/>
      <c r="H53" s="700"/>
      <c r="I53" s="700"/>
      <c r="J53" s="700"/>
      <c r="K53" s="700"/>
      <c r="L53" s="700"/>
      <c r="M53" s="700">
        <f t="shared" si="2"/>
        <v>0</v>
      </c>
      <c r="N53" s="700"/>
      <c r="O53" s="703">
        <v>5.7690000000000001</v>
      </c>
    </row>
    <row r="54" spans="1:15" x14ac:dyDescent="0.2">
      <c r="B54" s="704" t="s">
        <v>78</v>
      </c>
      <c r="C54" s="699" t="s">
        <v>66</v>
      </c>
      <c r="D54" s="687">
        <f t="shared" si="4"/>
        <v>0</v>
      </c>
      <c r="E54" s="700"/>
      <c r="F54" s="701"/>
      <c r="G54" s="702"/>
      <c r="H54" s="700"/>
      <c r="I54" s="700"/>
      <c r="J54" s="700"/>
      <c r="K54" s="700"/>
      <c r="L54" s="700"/>
      <c r="M54" s="700">
        <f t="shared" si="2"/>
        <v>0</v>
      </c>
      <c r="N54" s="700"/>
      <c r="O54" s="703">
        <v>3.7170000000000001</v>
      </c>
    </row>
    <row r="55" spans="1:15" x14ac:dyDescent="0.2">
      <c r="B55" s="705" t="s">
        <v>164</v>
      </c>
      <c r="C55" s="706" t="s">
        <v>48</v>
      </c>
      <c r="D55" s="707">
        <f t="shared" si="4"/>
        <v>182301.64</v>
      </c>
      <c r="E55" s="708"/>
      <c r="F55" s="709">
        <v>182301.64</v>
      </c>
      <c r="G55" s="710"/>
      <c r="H55" s="708"/>
      <c r="I55" s="708"/>
      <c r="J55" s="708"/>
      <c r="K55" s="708">
        <v>46492.3</v>
      </c>
      <c r="L55" s="708">
        <v>514.77</v>
      </c>
      <c r="M55" s="708">
        <f t="shared" si="2"/>
        <v>45977.530000000006</v>
      </c>
      <c r="N55" s="708"/>
      <c r="O55" s="711"/>
    </row>
    <row r="56" spans="1:15" x14ac:dyDescent="0.2">
      <c r="B56" s="833" t="s">
        <v>165</v>
      </c>
      <c r="C56" s="657" t="s">
        <v>58</v>
      </c>
      <c r="D56" s="683" t="s">
        <v>206</v>
      </c>
      <c r="E56" s="712" t="s">
        <v>206</v>
      </c>
      <c r="F56" s="659"/>
      <c r="G56" s="697"/>
      <c r="H56" s="658"/>
      <c r="I56" s="658"/>
      <c r="J56" s="658" t="s">
        <v>206</v>
      </c>
      <c r="K56" s="658"/>
      <c r="L56" s="658"/>
      <c r="M56" s="658">
        <f t="shared" si="2"/>
        <v>0</v>
      </c>
      <c r="N56" s="658"/>
      <c r="O56" s="662"/>
    </row>
    <row r="57" spans="1:15" x14ac:dyDescent="0.2">
      <c r="B57" s="834"/>
      <c r="C57" s="680" t="s">
        <v>51</v>
      </c>
      <c r="D57" s="682" t="s">
        <v>206</v>
      </c>
      <c r="E57" s="640"/>
      <c r="F57" s="641">
        <v>1110441.32</v>
      </c>
      <c r="G57" s="642"/>
      <c r="H57" s="640"/>
      <c r="I57" s="640"/>
      <c r="J57" s="640"/>
      <c r="K57" s="640" t="s">
        <v>206</v>
      </c>
      <c r="L57" s="640"/>
      <c r="M57" s="640" t="s">
        <v>206</v>
      </c>
      <c r="N57" s="640"/>
      <c r="O57" s="643"/>
    </row>
    <row r="58" spans="1:15" x14ac:dyDescent="0.2">
      <c r="B58" s="834"/>
      <c r="C58" s="680" t="s">
        <v>66</v>
      </c>
      <c r="D58" s="682" t="s">
        <v>206</v>
      </c>
      <c r="E58" s="640" t="s">
        <v>206</v>
      </c>
      <c r="F58" s="641">
        <v>26774286.699999999</v>
      </c>
      <c r="G58" s="642"/>
      <c r="H58" s="640"/>
      <c r="I58" s="640"/>
      <c r="J58" s="640" t="s">
        <v>206</v>
      </c>
      <c r="K58" s="640">
        <v>4743778.9999999991</v>
      </c>
      <c r="L58" s="640"/>
      <c r="M58" s="640">
        <f t="shared" ref="M58:M63" si="5">K58-L58</f>
        <v>4743778.9999999991</v>
      </c>
      <c r="N58" s="640"/>
      <c r="O58" s="643"/>
    </row>
    <row r="59" spans="1:15" x14ac:dyDescent="0.2">
      <c r="B59" s="834"/>
      <c r="C59" s="680" t="s">
        <v>73</v>
      </c>
      <c r="D59" s="682" t="s">
        <v>206</v>
      </c>
      <c r="E59" s="640" t="s">
        <v>206</v>
      </c>
      <c r="F59" s="641"/>
      <c r="G59" s="642"/>
      <c r="H59" s="640"/>
      <c r="I59" s="640"/>
      <c r="J59" s="640" t="s">
        <v>206</v>
      </c>
      <c r="K59" s="640"/>
      <c r="L59" s="640"/>
      <c r="M59" s="640">
        <f t="shared" si="5"/>
        <v>0</v>
      </c>
      <c r="N59" s="640"/>
      <c r="O59" s="643"/>
    </row>
    <row r="60" spans="1:15" x14ac:dyDescent="0.2">
      <c r="B60" s="834"/>
      <c r="C60" s="680" t="s">
        <v>48</v>
      </c>
      <c r="D60" s="682">
        <f>E60+F60</f>
        <v>34801257.29999999</v>
      </c>
      <c r="E60" s="640">
        <v>4013245.7</v>
      </c>
      <c r="F60" s="641">
        <v>30788011.599999987</v>
      </c>
      <c r="G60" s="642"/>
      <c r="H60" s="640"/>
      <c r="I60" s="640"/>
      <c r="J60" s="640">
        <v>27189.96</v>
      </c>
      <c r="K60" s="640">
        <v>3963449.7999999989</v>
      </c>
      <c r="L60" s="640">
        <v>62.18</v>
      </c>
      <c r="M60" s="640">
        <f t="shared" si="5"/>
        <v>3963387.6199999987</v>
      </c>
      <c r="N60" s="640"/>
      <c r="O60" s="643"/>
    </row>
    <row r="61" spans="1:15" x14ac:dyDescent="0.2">
      <c r="B61" s="834"/>
      <c r="C61" s="680" t="s">
        <v>69</v>
      </c>
      <c r="D61" s="682">
        <f>E61+F61</f>
        <v>48182000</v>
      </c>
      <c r="E61" s="640"/>
      <c r="F61" s="641">
        <v>48182000</v>
      </c>
      <c r="G61" s="642"/>
      <c r="H61" s="640"/>
      <c r="I61" s="640"/>
      <c r="J61" s="640"/>
      <c r="K61" s="640">
        <v>7779766</v>
      </c>
      <c r="L61" s="640"/>
      <c r="M61" s="640">
        <f t="shared" si="5"/>
        <v>7779766</v>
      </c>
      <c r="N61" s="640"/>
      <c r="O61" s="643"/>
    </row>
    <row r="62" spans="1:15" x14ac:dyDescent="0.2">
      <c r="B62" s="838"/>
      <c r="C62" s="693" t="s">
        <v>68</v>
      </c>
      <c r="D62" s="672" t="s">
        <v>206</v>
      </c>
      <c r="E62" s="649" t="s">
        <v>206</v>
      </c>
      <c r="F62" s="694">
        <v>40464876.700000003</v>
      </c>
      <c r="G62" s="695"/>
      <c r="H62" s="649"/>
      <c r="I62" s="649"/>
      <c r="J62" s="649" t="s">
        <v>206</v>
      </c>
      <c r="K62" s="649">
        <v>5899829.6500000004</v>
      </c>
      <c r="L62" s="649"/>
      <c r="M62" s="649">
        <f t="shared" si="5"/>
        <v>5899829.6500000004</v>
      </c>
      <c r="N62" s="649"/>
      <c r="O62" s="650"/>
    </row>
    <row r="63" spans="1:15" x14ac:dyDescent="0.2">
      <c r="A63" s="713"/>
      <c r="B63" s="844" t="s">
        <v>166</v>
      </c>
      <c r="C63" s="714" t="s">
        <v>48</v>
      </c>
      <c r="D63" s="652" t="s">
        <v>206</v>
      </c>
      <c r="E63" s="653" t="s">
        <v>206</v>
      </c>
      <c r="F63" s="654"/>
      <c r="G63" s="655"/>
      <c r="H63" s="653"/>
      <c r="I63" s="653"/>
      <c r="J63" s="653" t="s">
        <v>206</v>
      </c>
      <c r="K63" s="653"/>
      <c r="L63" s="653"/>
      <c r="M63" s="653">
        <f t="shared" si="5"/>
        <v>0</v>
      </c>
      <c r="N63" s="653"/>
      <c r="O63" s="656"/>
    </row>
    <row r="64" spans="1:15" x14ac:dyDescent="0.2">
      <c r="A64" s="713"/>
      <c r="B64" s="845"/>
      <c r="C64" s="693" t="s">
        <v>66</v>
      </c>
      <c r="D64" s="672" t="s">
        <v>206</v>
      </c>
      <c r="E64" s="649"/>
      <c r="F64" s="694" t="s">
        <v>206</v>
      </c>
      <c r="G64" s="695"/>
      <c r="H64" s="649"/>
      <c r="I64" s="649"/>
      <c r="J64" s="649"/>
      <c r="K64" s="649" t="s">
        <v>206</v>
      </c>
      <c r="L64" s="649" t="s">
        <v>206</v>
      </c>
      <c r="M64" s="649" t="s">
        <v>206</v>
      </c>
      <c r="N64" s="649"/>
      <c r="O64" s="650"/>
    </row>
    <row r="65" spans="1:15" x14ac:dyDescent="0.2">
      <c r="A65" s="713"/>
      <c r="B65" s="846" t="s">
        <v>84</v>
      </c>
      <c r="C65" s="657" t="s">
        <v>66</v>
      </c>
      <c r="D65" s="715" t="s">
        <v>206</v>
      </c>
      <c r="E65" s="658"/>
      <c r="F65" s="659" t="s">
        <v>206</v>
      </c>
      <c r="G65" s="697"/>
      <c r="H65" s="658"/>
      <c r="I65" s="658"/>
      <c r="J65" s="658"/>
      <c r="K65" s="658" t="s">
        <v>206</v>
      </c>
      <c r="L65" s="658" t="s">
        <v>206</v>
      </c>
      <c r="M65" s="658" t="s">
        <v>206</v>
      </c>
      <c r="N65" s="658"/>
      <c r="O65" s="662"/>
    </row>
    <row r="66" spans="1:15" x14ac:dyDescent="0.2">
      <c r="A66" s="713"/>
      <c r="B66" s="846"/>
      <c r="C66" s="680" t="s">
        <v>48</v>
      </c>
      <c r="D66" s="682">
        <f>E66+F66</f>
        <v>160610.17999999996</v>
      </c>
      <c r="E66" s="640"/>
      <c r="F66" s="641">
        <v>160610.17999999996</v>
      </c>
      <c r="G66" s="642"/>
      <c r="H66" s="640"/>
      <c r="I66" s="640"/>
      <c r="J66" s="640"/>
      <c r="K66" s="640">
        <v>19737.300000000003</v>
      </c>
      <c r="L66" s="640"/>
      <c r="M66" s="640">
        <f>K66-L66</f>
        <v>19737.300000000003</v>
      </c>
      <c r="N66" s="640"/>
      <c r="O66" s="716"/>
    </row>
    <row r="67" spans="1:15" x14ac:dyDescent="0.2">
      <c r="A67" s="713"/>
      <c r="B67" s="847"/>
      <c r="C67" s="693" t="s">
        <v>69</v>
      </c>
      <c r="D67" s="717" t="s">
        <v>206</v>
      </c>
      <c r="E67" s="649" t="s">
        <v>206</v>
      </c>
      <c r="F67" s="694"/>
      <c r="G67" s="695"/>
      <c r="H67" s="649"/>
      <c r="I67" s="649"/>
      <c r="J67" s="649" t="s">
        <v>206</v>
      </c>
      <c r="K67" s="649"/>
      <c r="L67" s="649"/>
      <c r="M67" s="649">
        <f>K67-L67</f>
        <v>0</v>
      </c>
      <c r="N67" s="649"/>
      <c r="O67" s="650"/>
    </row>
    <row r="68" spans="1:15" x14ac:dyDescent="0.2">
      <c r="B68" s="833" t="s">
        <v>85</v>
      </c>
      <c r="C68" s="718" t="s">
        <v>48</v>
      </c>
      <c r="D68" s="719" t="s">
        <v>206</v>
      </c>
      <c r="E68" s="720"/>
      <c r="F68" s="721" t="s">
        <v>206</v>
      </c>
      <c r="G68" s="722"/>
      <c r="H68" s="720"/>
      <c r="I68" s="720"/>
      <c r="J68" s="720"/>
      <c r="K68" s="720" t="s">
        <v>206</v>
      </c>
      <c r="L68" s="720"/>
      <c r="M68" s="720" t="s">
        <v>206</v>
      </c>
      <c r="N68" s="720"/>
      <c r="O68" s="723"/>
    </row>
    <row r="69" spans="1:15" x14ac:dyDescent="0.2">
      <c r="B69" s="834"/>
      <c r="C69" s="718" t="s">
        <v>145</v>
      </c>
      <c r="D69" s="724">
        <f>E69+F69</f>
        <v>0</v>
      </c>
      <c r="E69" s="725"/>
      <c r="F69" s="726"/>
      <c r="G69" s="727"/>
      <c r="H69" s="725"/>
      <c r="I69" s="725"/>
      <c r="J69" s="725"/>
      <c r="K69" s="725"/>
      <c r="L69" s="725"/>
      <c r="M69" s="725"/>
      <c r="N69" s="725"/>
      <c r="O69" s="728"/>
    </row>
    <row r="70" spans="1:15" x14ac:dyDescent="0.2">
      <c r="B70" s="834"/>
      <c r="C70" s="729" t="s">
        <v>66</v>
      </c>
      <c r="D70" s="724" t="s">
        <v>206</v>
      </c>
      <c r="E70" s="725" t="s">
        <v>206</v>
      </c>
      <c r="F70" s="726" t="s">
        <v>206</v>
      </c>
      <c r="G70" s="727"/>
      <c r="H70" s="725"/>
      <c r="I70" s="725"/>
      <c r="J70" s="725" t="s">
        <v>206</v>
      </c>
      <c r="K70" s="725" t="s">
        <v>206</v>
      </c>
      <c r="L70" s="725"/>
      <c r="M70" s="725" t="s">
        <v>206</v>
      </c>
      <c r="N70" s="725">
        <v>0.71</v>
      </c>
      <c r="O70" s="728"/>
    </row>
    <row r="71" spans="1:15" x14ac:dyDescent="0.2">
      <c r="B71" s="838"/>
      <c r="C71" s="730" t="s">
        <v>51</v>
      </c>
      <c r="D71" s="724">
        <f>E71+F71</f>
        <v>0</v>
      </c>
      <c r="E71" s="720"/>
      <c r="F71" s="721"/>
      <c r="G71" s="722"/>
      <c r="H71" s="720"/>
      <c r="I71" s="720"/>
      <c r="J71" s="720"/>
      <c r="K71" s="720"/>
      <c r="L71" s="720"/>
      <c r="M71" s="720">
        <f>K71-L71</f>
        <v>0</v>
      </c>
      <c r="N71" s="720"/>
      <c r="O71" s="723"/>
    </row>
    <row r="72" spans="1:15" x14ac:dyDescent="0.2">
      <c r="A72" s="713"/>
      <c r="B72" s="731" t="s">
        <v>86</v>
      </c>
      <c r="C72" s="699" t="s">
        <v>48</v>
      </c>
      <c r="D72" s="687">
        <f>E72+F72</f>
        <v>233.22</v>
      </c>
      <c r="E72" s="700"/>
      <c r="F72" s="701">
        <v>233.22</v>
      </c>
      <c r="G72" s="702"/>
      <c r="H72" s="700"/>
      <c r="I72" s="700"/>
      <c r="J72" s="700"/>
      <c r="K72" s="700">
        <v>144.69999999999999</v>
      </c>
      <c r="L72" s="700"/>
      <c r="M72" s="700">
        <f>K72-L72</f>
        <v>144.69999999999999</v>
      </c>
      <c r="N72" s="700"/>
      <c r="O72" s="703"/>
    </row>
    <row r="73" spans="1:15" x14ac:dyDescent="0.2">
      <c r="A73" s="713"/>
      <c r="B73" s="732" t="s">
        <v>87</v>
      </c>
      <c r="C73" s="699" t="s">
        <v>56</v>
      </c>
      <c r="D73" s="687" t="s">
        <v>206</v>
      </c>
      <c r="E73" s="700" t="s">
        <v>206</v>
      </c>
      <c r="F73" s="701" t="s">
        <v>206</v>
      </c>
      <c r="G73" s="702"/>
      <c r="H73" s="700"/>
      <c r="I73" s="700"/>
      <c r="J73" s="700" t="s">
        <v>206</v>
      </c>
      <c r="K73" s="700" t="s">
        <v>206</v>
      </c>
      <c r="L73" s="700"/>
      <c r="M73" s="700" t="s">
        <v>206</v>
      </c>
      <c r="N73" s="700"/>
      <c r="O73" s="703"/>
    </row>
    <row r="74" spans="1:15" x14ac:dyDescent="0.2">
      <c r="A74" s="713"/>
      <c r="B74" s="732" t="s">
        <v>109</v>
      </c>
      <c r="C74" s="699" t="s">
        <v>65</v>
      </c>
      <c r="D74" s="687">
        <f>E74+F74</f>
        <v>0</v>
      </c>
      <c r="E74" s="700"/>
      <c r="F74" s="701"/>
      <c r="G74" s="702"/>
      <c r="H74" s="700"/>
      <c r="I74" s="700"/>
      <c r="J74" s="700">
        <v>74</v>
      </c>
      <c r="K74" s="700"/>
      <c r="L74" s="700"/>
      <c r="M74" s="700">
        <f>K74-L74</f>
        <v>0</v>
      </c>
      <c r="N74" s="700"/>
      <c r="O74" s="703"/>
    </row>
    <row r="75" spans="1:15" x14ac:dyDescent="0.2">
      <c r="B75" s="733" t="s">
        <v>167</v>
      </c>
      <c r="C75" s="734" t="s">
        <v>48</v>
      </c>
      <c r="D75" s="692">
        <f>E75+F75</f>
        <v>0</v>
      </c>
      <c r="E75" s="735"/>
      <c r="F75" s="736"/>
      <c r="G75" s="737"/>
      <c r="H75" s="735"/>
      <c r="I75" s="735">
        <v>0.21</v>
      </c>
      <c r="J75" s="735"/>
      <c r="K75" s="735"/>
      <c r="L75" s="735"/>
      <c r="M75" s="735">
        <f>K75-L75</f>
        <v>0</v>
      </c>
      <c r="N75" s="735"/>
      <c r="O75" s="738"/>
    </row>
    <row r="76" spans="1:15" x14ac:dyDescent="0.2">
      <c r="B76" s="848" t="s">
        <v>168</v>
      </c>
      <c r="C76" s="714" t="s">
        <v>65</v>
      </c>
      <c r="D76" s="652" t="s">
        <v>206</v>
      </c>
      <c r="E76" s="653"/>
      <c r="F76" s="654" t="s">
        <v>206</v>
      </c>
      <c r="G76" s="655"/>
      <c r="H76" s="653"/>
      <c r="I76" s="653"/>
      <c r="J76" s="653"/>
      <c r="K76" s="653" t="s">
        <v>206</v>
      </c>
      <c r="L76" s="653"/>
      <c r="M76" s="653" t="s">
        <v>206</v>
      </c>
      <c r="N76" s="653"/>
      <c r="O76" s="656"/>
    </row>
    <row r="77" spans="1:15" x14ac:dyDescent="0.2">
      <c r="B77" s="849"/>
      <c r="C77" s="739" t="s">
        <v>91</v>
      </c>
      <c r="D77" s="740" t="s">
        <v>206</v>
      </c>
      <c r="E77" s="741" t="s">
        <v>206</v>
      </c>
      <c r="F77" s="742" t="s">
        <v>206</v>
      </c>
      <c r="G77" s="743"/>
      <c r="H77" s="741"/>
      <c r="I77" s="741"/>
      <c r="J77" s="741" t="s">
        <v>206</v>
      </c>
      <c r="K77" s="741" t="s">
        <v>206</v>
      </c>
      <c r="L77" s="741"/>
      <c r="M77" s="741" t="s">
        <v>206</v>
      </c>
      <c r="N77" s="741"/>
      <c r="O77" s="744"/>
    </row>
    <row r="78" spans="1:15" x14ac:dyDescent="0.2">
      <c r="B78" s="704" t="s">
        <v>92</v>
      </c>
      <c r="C78" s="699" t="s">
        <v>48</v>
      </c>
      <c r="D78" s="687">
        <f>E78+F78</f>
        <v>5275.9699999999993</v>
      </c>
      <c r="E78" s="700"/>
      <c r="F78" s="701">
        <v>5275.9699999999993</v>
      </c>
      <c r="G78" s="702"/>
      <c r="H78" s="700"/>
      <c r="I78" s="700"/>
      <c r="J78" s="700"/>
      <c r="K78" s="700">
        <v>1820.3000000000002</v>
      </c>
      <c r="L78" s="700"/>
      <c r="M78" s="700">
        <f>K78-L78</f>
        <v>1820.3000000000002</v>
      </c>
      <c r="N78" s="700"/>
      <c r="O78" s="703"/>
    </row>
    <row r="79" spans="1:15" x14ac:dyDescent="0.2">
      <c r="B79" s="834" t="s">
        <v>93</v>
      </c>
      <c r="C79" s="657" t="s">
        <v>58</v>
      </c>
      <c r="D79" s="745" t="s">
        <v>206</v>
      </c>
      <c r="E79" s="658" t="s">
        <v>206</v>
      </c>
      <c r="F79" s="659"/>
      <c r="G79" s="697"/>
      <c r="H79" s="658"/>
      <c r="I79" s="658"/>
      <c r="J79" s="658" t="s">
        <v>206</v>
      </c>
      <c r="K79" s="658"/>
      <c r="L79" s="658"/>
      <c r="M79" s="658">
        <f>K79-L79</f>
        <v>0</v>
      </c>
      <c r="N79" s="658"/>
      <c r="O79" s="662"/>
    </row>
    <row r="80" spans="1:15" x14ac:dyDescent="0.2">
      <c r="B80" s="834"/>
      <c r="C80" s="680" t="s">
        <v>51</v>
      </c>
      <c r="D80" s="682" t="s">
        <v>206</v>
      </c>
      <c r="E80" s="640"/>
      <c r="F80" s="641" t="s">
        <v>206</v>
      </c>
      <c r="G80" s="642"/>
      <c r="H80" s="640"/>
      <c r="I80" s="640"/>
      <c r="J80" s="640" t="s">
        <v>206</v>
      </c>
      <c r="K80" s="640" t="s">
        <v>206</v>
      </c>
      <c r="L80" s="640"/>
      <c r="M80" s="640" t="s">
        <v>206</v>
      </c>
      <c r="N80" s="640"/>
      <c r="O80" s="643"/>
    </row>
    <row r="81" spans="1:110" x14ac:dyDescent="0.2">
      <c r="B81" s="834"/>
      <c r="C81" s="680" t="s">
        <v>66</v>
      </c>
      <c r="D81" s="682">
        <f>E81+F81</f>
        <v>44796828.669999994</v>
      </c>
      <c r="E81" s="640">
        <v>6702040.5999999996</v>
      </c>
      <c r="F81" s="641">
        <v>38094788.069999993</v>
      </c>
      <c r="G81" s="642"/>
      <c r="H81" s="640"/>
      <c r="I81" s="640"/>
      <c r="J81" s="640"/>
      <c r="K81" s="640">
        <v>7967329.4000000004</v>
      </c>
      <c r="L81" s="640"/>
      <c r="M81" s="640">
        <f>K81-L81</f>
        <v>7967329.4000000004</v>
      </c>
      <c r="N81" s="640"/>
      <c r="O81" s="643"/>
    </row>
    <row r="82" spans="1:110" x14ac:dyDescent="0.2">
      <c r="B82" s="834"/>
      <c r="C82" s="680" t="s">
        <v>73</v>
      </c>
      <c r="D82" s="682" t="s">
        <v>206</v>
      </c>
      <c r="E82" s="640" t="s">
        <v>206</v>
      </c>
      <c r="F82" s="641"/>
      <c r="G82" s="642"/>
      <c r="H82" s="640"/>
      <c r="I82" s="640"/>
      <c r="J82" s="640" t="s">
        <v>206</v>
      </c>
      <c r="K82" s="640"/>
      <c r="L82" s="640"/>
      <c r="M82" s="640">
        <f>K82-L82</f>
        <v>0</v>
      </c>
      <c r="N82" s="640"/>
      <c r="O82" s="643"/>
    </row>
    <row r="83" spans="1:110" x14ac:dyDescent="0.2">
      <c r="B83" s="834"/>
      <c r="C83" s="680" t="s">
        <v>48</v>
      </c>
      <c r="D83" s="682" t="s">
        <v>206</v>
      </c>
      <c r="E83" s="640" t="s">
        <v>206</v>
      </c>
      <c r="F83" s="641">
        <v>6456512.1099999994</v>
      </c>
      <c r="G83" s="642"/>
      <c r="H83" s="640"/>
      <c r="I83" s="640"/>
      <c r="J83" s="640">
        <v>15449.386</v>
      </c>
      <c r="K83" s="640">
        <v>763171</v>
      </c>
      <c r="L83" s="640">
        <v>171.7</v>
      </c>
      <c r="M83" s="640">
        <f>K83-L83</f>
        <v>762999.3</v>
      </c>
      <c r="N83" s="640"/>
      <c r="O83" s="643">
        <v>0.1</v>
      </c>
    </row>
    <row r="84" spans="1:110" x14ac:dyDescent="0.2">
      <c r="B84" s="834"/>
      <c r="C84" s="680" t="s">
        <v>69</v>
      </c>
      <c r="D84" s="682">
        <f>E84+F84</f>
        <v>15325000</v>
      </c>
      <c r="E84" s="640"/>
      <c r="F84" s="641">
        <v>15325000</v>
      </c>
      <c r="G84" s="642"/>
      <c r="H84" s="640"/>
      <c r="I84" s="640"/>
      <c r="J84" s="640"/>
      <c r="K84" s="640">
        <v>3144419</v>
      </c>
      <c r="L84" s="640"/>
      <c r="M84" s="640">
        <f>K84-L84</f>
        <v>3144419</v>
      </c>
      <c r="N84" s="640"/>
      <c r="O84" s="643"/>
    </row>
    <row r="85" spans="1:110" x14ac:dyDescent="0.2">
      <c r="B85" s="834"/>
      <c r="C85" s="693" t="s">
        <v>68</v>
      </c>
      <c r="D85" s="672">
        <f>E85+F85</f>
        <v>8545872</v>
      </c>
      <c r="E85" s="649"/>
      <c r="F85" s="694">
        <v>8545872</v>
      </c>
      <c r="G85" s="695"/>
      <c r="H85" s="649"/>
      <c r="I85" s="649"/>
      <c r="J85" s="649"/>
      <c r="K85" s="649">
        <v>1597200</v>
      </c>
      <c r="L85" s="649"/>
      <c r="M85" s="649">
        <f>K85-L85</f>
        <v>1597200</v>
      </c>
      <c r="N85" s="649"/>
      <c r="O85" s="650"/>
    </row>
    <row r="86" spans="1:110" x14ac:dyDescent="0.2">
      <c r="B86" s="746" t="s">
        <v>94</v>
      </c>
      <c r="C86" s="747" t="s">
        <v>59</v>
      </c>
      <c r="D86" s="645" t="s">
        <v>206</v>
      </c>
      <c r="E86" s="720"/>
      <c r="F86" s="721" t="s">
        <v>206</v>
      </c>
      <c r="G86" s="722"/>
      <c r="H86" s="720"/>
      <c r="I86" s="720"/>
      <c r="J86" s="720"/>
      <c r="K86" s="720" t="s">
        <v>206</v>
      </c>
      <c r="L86" s="720"/>
      <c r="M86" s="720" t="s">
        <v>206</v>
      </c>
      <c r="N86" s="720"/>
      <c r="O86" s="723"/>
    </row>
    <row r="87" spans="1:110" x14ac:dyDescent="0.2">
      <c r="B87" s="748" t="s">
        <v>169</v>
      </c>
      <c r="C87" s="749" t="s">
        <v>65</v>
      </c>
      <c r="D87" s="750">
        <f>E87+F87</f>
        <v>0</v>
      </c>
      <c r="E87" s="688"/>
      <c r="F87" s="689"/>
      <c r="G87" s="690"/>
      <c r="H87" s="688"/>
      <c r="I87" s="688"/>
      <c r="J87" s="688">
        <v>43.268000000000001</v>
      </c>
      <c r="K87" s="688"/>
      <c r="L87" s="688"/>
      <c r="M87" s="667">
        <f>K87-L87</f>
        <v>0</v>
      </c>
      <c r="N87" s="688"/>
      <c r="O87" s="691"/>
    </row>
    <row r="88" spans="1:110" x14ac:dyDescent="0.2">
      <c r="B88" s="833" t="s">
        <v>170</v>
      </c>
      <c r="C88" s="657" t="s">
        <v>51</v>
      </c>
      <c r="D88" s="745" t="s">
        <v>206</v>
      </c>
      <c r="E88" s="658"/>
      <c r="F88" s="659" t="s">
        <v>206</v>
      </c>
      <c r="G88" s="697"/>
      <c r="H88" s="658"/>
      <c r="I88" s="658"/>
      <c r="J88" s="658"/>
      <c r="K88" s="658" t="s">
        <v>206</v>
      </c>
      <c r="L88" s="658"/>
      <c r="M88" s="653" t="s">
        <v>206</v>
      </c>
      <c r="N88" s="658"/>
      <c r="O88" s="662"/>
    </row>
    <row r="89" spans="1:110" x14ac:dyDescent="0.2">
      <c r="B89" s="834"/>
      <c r="C89" s="680" t="s">
        <v>48</v>
      </c>
      <c r="D89" s="682" t="s">
        <v>206</v>
      </c>
      <c r="E89" s="640"/>
      <c r="F89" s="641" t="s">
        <v>206</v>
      </c>
      <c r="G89" s="642"/>
      <c r="H89" s="640"/>
      <c r="I89" s="640"/>
      <c r="J89" s="640"/>
      <c r="K89" s="640" t="s">
        <v>206</v>
      </c>
      <c r="L89" s="640"/>
      <c r="M89" s="640" t="s">
        <v>206</v>
      </c>
      <c r="N89" s="640"/>
      <c r="O89" s="643"/>
    </row>
    <row r="90" spans="1:110" x14ac:dyDescent="0.2">
      <c r="B90" s="834"/>
      <c r="C90" s="663" t="s">
        <v>69</v>
      </c>
      <c r="D90" s="645" t="s">
        <v>206</v>
      </c>
      <c r="E90" s="646"/>
      <c r="F90" s="647" t="s">
        <v>206</v>
      </c>
      <c r="G90" s="648"/>
      <c r="H90" s="646"/>
      <c r="I90" s="646"/>
      <c r="J90" s="646"/>
      <c r="K90" s="646" t="s">
        <v>206</v>
      </c>
      <c r="L90" s="646"/>
      <c r="M90" s="646" t="s">
        <v>206</v>
      </c>
      <c r="N90" s="646"/>
      <c r="O90" s="664"/>
    </row>
    <row r="91" spans="1:110" s="753" customFormat="1" x14ac:dyDescent="0.2">
      <c r="A91" s="751"/>
      <c r="B91" s="835" t="s">
        <v>97</v>
      </c>
      <c r="C91" s="651" t="s">
        <v>56</v>
      </c>
      <c r="D91" s="652" t="s">
        <v>206</v>
      </c>
      <c r="E91" s="653" t="s">
        <v>206</v>
      </c>
      <c r="F91" s="654" t="s">
        <v>206</v>
      </c>
      <c r="G91" s="655"/>
      <c r="H91" s="653"/>
      <c r="I91" s="653" t="s">
        <v>206</v>
      </c>
      <c r="J91" s="653" t="s">
        <v>206</v>
      </c>
      <c r="K91" s="653" t="s">
        <v>206</v>
      </c>
      <c r="L91" s="653"/>
      <c r="M91" s="653" t="s">
        <v>206</v>
      </c>
      <c r="N91" s="653"/>
      <c r="O91" s="752"/>
      <c r="P91" s="624"/>
      <c r="Q91" s="617"/>
      <c r="R91" s="617"/>
      <c r="S91" s="617"/>
      <c r="T91" s="617"/>
      <c r="U91" s="617"/>
      <c r="V91" s="617"/>
      <c r="W91" s="617"/>
      <c r="X91" s="617"/>
      <c r="Y91" s="617"/>
      <c r="Z91" s="617"/>
      <c r="AA91" s="617"/>
      <c r="AB91" s="617"/>
      <c r="AC91" s="617"/>
      <c r="AD91" s="617"/>
      <c r="AE91" s="617"/>
      <c r="AF91" s="617"/>
      <c r="AG91" s="617"/>
      <c r="AH91" s="617"/>
      <c r="AI91" s="617"/>
      <c r="AJ91" s="617"/>
      <c r="AK91" s="617"/>
      <c r="AL91" s="617"/>
      <c r="AM91" s="617"/>
      <c r="AN91" s="617"/>
      <c r="AO91" s="617"/>
      <c r="AP91" s="617"/>
      <c r="AQ91" s="617"/>
      <c r="AR91" s="617"/>
      <c r="AS91" s="617"/>
      <c r="AT91" s="617"/>
      <c r="AU91" s="617"/>
      <c r="AV91" s="617"/>
      <c r="AW91" s="617"/>
      <c r="AX91" s="617"/>
      <c r="AY91" s="617"/>
      <c r="AZ91" s="617"/>
      <c r="BA91" s="617"/>
      <c r="BB91" s="617"/>
      <c r="BC91" s="617"/>
      <c r="BD91" s="617"/>
      <c r="BE91" s="617"/>
      <c r="BF91" s="617"/>
      <c r="BG91" s="617"/>
      <c r="BH91" s="617"/>
      <c r="BI91" s="617"/>
      <c r="BJ91" s="617"/>
      <c r="BK91" s="617"/>
      <c r="BL91" s="617"/>
      <c r="BM91" s="617"/>
      <c r="BN91" s="617"/>
      <c r="BO91" s="617"/>
      <c r="BP91" s="617"/>
      <c r="BQ91" s="617"/>
      <c r="BR91" s="617"/>
      <c r="BS91" s="617"/>
      <c r="BT91" s="617"/>
      <c r="BU91" s="617"/>
      <c r="BV91" s="617"/>
      <c r="BW91" s="617"/>
      <c r="BX91" s="617"/>
      <c r="BY91" s="617"/>
      <c r="BZ91" s="617"/>
      <c r="CA91" s="617"/>
      <c r="CB91" s="617"/>
      <c r="CC91" s="617"/>
      <c r="CD91" s="617"/>
      <c r="CE91" s="617"/>
      <c r="CF91" s="617"/>
      <c r="CG91" s="617"/>
      <c r="CH91" s="617"/>
      <c r="CI91" s="617"/>
      <c r="CJ91" s="617"/>
      <c r="CK91" s="617"/>
      <c r="CL91" s="617"/>
      <c r="CM91" s="617"/>
      <c r="CN91" s="617"/>
      <c r="CO91" s="617"/>
      <c r="CP91" s="617"/>
      <c r="CQ91" s="617"/>
      <c r="CR91" s="617"/>
      <c r="CS91" s="617"/>
      <c r="CT91" s="617"/>
      <c r="CU91" s="617"/>
      <c r="CV91" s="617"/>
      <c r="CW91" s="617"/>
      <c r="CX91" s="617"/>
      <c r="CY91" s="617"/>
      <c r="CZ91" s="617"/>
      <c r="DA91" s="617"/>
      <c r="DB91" s="617"/>
      <c r="DC91" s="617"/>
      <c r="DD91" s="617"/>
      <c r="DE91" s="617"/>
      <c r="DF91" s="617"/>
    </row>
    <row r="92" spans="1:110" s="754" customFormat="1" x14ac:dyDescent="0.2">
      <c r="B92" s="836"/>
      <c r="C92" s="755" t="s">
        <v>48</v>
      </c>
      <c r="D92" s="717">
        <f>E92+F92</f>
        <v>5885933.4800000004</v>
      </c>
      <c r="E92" s="676"/>
      <c r="F92" s="756">
        <v>5885933.4800000004</v>
      </c>
      <c r="G92" s="757"/>
      <c r="H92" s="676"/>
      <c r="I92" s="676"/>
      <c r="J92" s="676"/>
      <c r="K92" s="676">
        <v>491598.6</v>
      </c>
      <c r="L92" s="676">
        <v>139.05000000000001</v>
      </c>
      <c r="M92" s="676">
        <f>K92-L92</f>
        <v>491459.55</v>
      </c>
      <c r="N92" s="676"/>
      <c r="O92" s="758"/>
      <c r="P92" s="624"/>
      <c r="Q92" s="617"/>
      <c r="R92" s="617"/>
      <c r="S92" s="617"/>
      <c r="T92" s="617"/>
      <c r="U92" s="617"/>
      <c r="V92" s="617"/>
      <c r="W92" s="617"/>
      <c r="X92" s="617"/>
      <c r="Y92" s="617"/>
      <c r="Z92" s="617"/>
      <c r="AA92" s="617"/>
      <c r="AB92" s="617"/>
      <c r="AC92" s="617"/>
      <c r="AD92" s="617"/>
      <c r="AE92" s="617"/>
      <c r="AF92" s="617"/>
      <c r="AG92" s="617"/>
      <c r="AH92" s="617"/>
      <c r="AI92" s="617"/>
      <c r="AJ92" s="617"/>
      <c r="AK92" s="617"/>
      <c r="AL92" s="617"/>
      <c r="AM92" s="617"/>
      <c r="AN92" s="617"/>
      <c r="AO92" s="617"/>
      <c r="AP92" s="617"/>
      <c r="AQ92" s="617"/>
      <c r="AR92" s="617"/>
      <c r="AS92" s="617"/>
      <c r="AT92" s="617"/>
      <c r="AU92" s="617"/>
      <c r="AV92" s="617"/>
      <c r="AW92" s="617"/>
      <c r="AX92" s="617"/>
      <c r="AY92" s="617"/>
      <c r="AZ92" s="617"/>
      <c r="BA92" s="617"/>
      <c r="BB92" s="617"/>
      <c r="BC92" s="617"/>
      <c r="BD92" s="617"/>
      <c r="BE92" s="617"/>
      <c r="BF92" s="617"/>
      <c r="BG92" s="617"/>
      <c r="BH92" s="617"/>
      <c r="BI92" s="617"/>
      <c r="BJ92" s="617"/>
      <c r="BK92" s="617"/>
      <c r="BL92" s="617"/>
      <c r="BM92" s="617"/>
      <c r="BN92" s="617"/>
      <c r="BO92" s="617"/>
      <c r="BP92" s="617"/>
      <c r="BQ92" s="617"/>
      <c r="BR92" s="617"/>
      <c r="BS92" s="617"/>
      <c r="BT92" s="617"/>
      <c r="BU92" s="617"/>
      <c r="BV92" s="617"/>
      <c r="BW92" s="617"/>
      <c r="BX92" s="617"/>
      <c r="BY92" s="617"/>
      <c r="BZ92" s="617"/>
      <c r="CA92" s="617"/>
      <c r="CB92" s="617"/>
      <c r="CC92" s="617"/>
      <c r="CD92" s="617"/>
      <c r="CE92" s="617"/>
      <c r="CF92" s="617"/>
      <c r="CG92" s="617"/>
      <c r="CH92" s="617"/>
      <c r="CI92" s="617"/>
      <c r="CJ92" s="617"/>
      <c r="CK92" s="617"/>
      <c r="CL92" s="617"/>
      <c r="CM92" s="617"/>
      <c r="CN92" s="617"/>
      <c r="CO92" s="617"/>
      <c r="CP92" s="617"/>
      <c r="CQ92" s="617"/>
      <c r="CR92" s="617"/>
      <c r="CS92" s="617"/>
      <c r="CT92" s="617"/>
      <c r="CU92" s="617"/>
      <c r="CV92" s="617"/>
      <c r="CW92" s="617"/>
      <c r="CX92" s="617"/>
      <c r="CY92" s="617"/>
      <c r="CZ92" s="617"/>
      <c r="DA92" s="617"/>
      <c r="DB92" s="617"/>
      <c r="DC92" s="617"/>
      <c r="DD92" s="617"/>
      <c r="DE92" s="617"/>
      <c r="DF92" s="617"/>
    </row>
    <row r="93" spans="1:110" x14ac:dyDescent="0.2">
      <c r="B93" s="837" t="s">
        <v>98</v>
      </c>
      <c r="C93" s="657" t="s">
        <v>56</v>
      </c>
      <c r="D93" s="745" t="s">
        <v>206</v>
      </c>
      <c r="E93" s="658" t="s">
        <v>206</v>
      </c>
      <c r="F93" s="659">
        <v>54680993.209999993</v>
      </c>
      <c r="G93" s="697"/>
      <c r="H93" s="658"/>
      <c r="I93" s="658" t="s">
        <v>206</v>
      </c>
      <c r="J93" s="658"/>
      <c r="K93" s="658">
        <v>7828780.1000000006</v>
      </c>
      <c r="L93" s="658"/>
      <c r="M93" s="658">
        <f>K93-L93</f>
        <v>7828780.1000000006</v>
      </c>
      <c r="N93" s="658"/>
      <c r="O93" s="662"/>
    </row>
    <row r="94" spans="1:110" x14ac:dyDescent="0.2">
      <c r="B94" s="838"/>
      <c r="C94" s="755" t="s">
        <v>58</v>
      </c>
      <c r="D94" s="717" t="s">
        <v>206</v>
      </c>
      <c r="E94" s="676"/>
      <c r="F94" s="756" t="s">
        <v>206</v>
      </c>
      <c r="G94" s="757"/>
      <c r="H94" s="676"/>
      <c r="I94" s="676"/>
      <c r="J94" s="676"/>
      <c r="K94" s="676" t="s">
        <v>206</v>
      </c>
      <c r="L94" s="676"/>
      <c r="M94" s="676" t="s">
        <v>206</v>
      </c>
      <c r="N94" s="676"/>
      <c r="O94" s="759"/>
    </row>
    <row r="95" spans="1:110" x14ac:dyDescent="0.2">
      <c r="B95" s="704" t="s">
        <v>148</v>
      </c>
      <c r="C95" s="699" t="s">
        <v>65</v>
      </c>
      <c r="D95" s="750">
        <f>E95+F95</f>
        <v>0</v>
      </c>
      <c r="E95" s="700"/>
      <c r="F95" s="701"/>
      <c r="G95" s="702"/>
      <c r="H95" s="700"/>
      <c r="I95" s="700"/>
      <c r="J95" s="700">
        <v>9</v>
      </c>
      <c r="K95" s="700"/>
      <c r="L95" s="700"/>
      <c r="M95" s="700">
        <f t="shared" ref="M95:M100" si="6">K95-L95</f>
        <v>0</v>
      </c>
      <c r="N95" s="700"/>
      <c r="O95" s="703"/>
    </row>
    <row r="96" spans="1:110" x14ac:dyDescent="0.2">
      <c r="B96" s="733" t="s">
        <v>149</v>
      </c>
      <c r="C96" s="734" t="s">
        <v>65</v>
      </c>
      <c r="D96" s="639">
        <f>E96+F96</f>
        <v>0</v>
      </c>
      <c r="E96" s="735"/>
      <c r="F96" s="736"/>
      <c r="G96" s="737"/>
      <c r="H96" s="735"/>
      <c r="I96" s="735"/>
      <c r="J96" s="735">
        <v>37.24</v>
      </c>
      <c r="K96" s="735"/>
      <c r="L96" s="735"/>
      <c r="M96" s="735">
        <f t="shared" si="6"/>
        <v>0</v>
      </c>
      <c r="N96" s="735"/>
      <c r="O96" s="738"/>
    </row>
    <row r="97" spans="2:16" x14ac:dyDescent="0.2">
      <c r="B97" s="760" t="s">
        <v>171</v>
      </c>
      <c r="C97" s="651" t="s">
        <v>151</v>
      </c>
      <c r="D97" s="761">
        <v>0</v>
      </c>
      <c r="E97" s="688"/>
      <c r="F97" s="689"/>
      <c r="G97" s="690"/>
      <c r="H97" s="688"/>
      <c r="I97" s="688">
        <v>0.2</v>
      </c>
      <c r="J97" s="688"/>
      <c r="K97" s="688"/>
      <c r="L97" s="688"/>
      <c r="M97" s="688">
        <f t="shared" si="6"/>
        <v>0</v>
      </c>
      <c r="N97" s="688"/>
      <c r="O97" s="691"/>
    </row>
    <row r="98" spans="2:16" x14ac:dyDescent="0.2">
      <c r="B98" s="705" t="s">
        <v>172</v>
      </c>
      <c r="C98" s="734" t="s">
        <v>50</v>
      </c>
      <c r="D98" s="750">
        <f>E98+F98</f>
        <v>0</v>
      </c>
      <c r="E98" s="720"/>
      <c r="F98" s="721"/>
      <c r="G98" s="722"/>
      <c r="H98" s="720"/>
      <c r="I98" s="720"/>
      <c r="J98" s="720">
        <v>1.637</v>
      </c>
      <c r="K98" s="720"/>
      <c r="L98" s="720"/>
      <c r="M98" s="720">
        <f t="shared" si="6"/>
        <v>0</v>
      </c>
      <c r="N98" s="720"/>
      <c r="O98" s="723"/>
    </row>
    <row r="99" spans="2:16" x14ac:dyDescent="0.2">
      <c r="B99" s="762" t="s">
        <v>173</v>
      </c>
      <c r="C99" s="734" t="s">
        <v>65</v>
      </c>
      <c r="D99" s="639">
        <f>E99+F99</f>
        <v>0</v>
      </c>
      <c r="E99" s="735"/>
      <c r="F99" s="736"/>
      <c r="G99" s="737"/>
      <c r="H99" s="735"/>
      <c r="I99" s="735"/>
      <c r="J99" s="735">
        <v>73.58</v>
      </c>
      <c r="K99" s="735"/>
      <c r="L99" s="735"/>
      <c r="M99" s="735">
        <f t="shared" si="6"/>
        <v>0</v>
      </c>
      <c r="N99" s="735"/>
      <c r="O99" s="738"/>
    </row>
    <row r="100" spans="2:16" ht="13.5" thickBot="1" x14ac:dyDescent="0.25">
      <c r="B100" s="762" t="s">
        <v>174</v>
      </c>
      <c r="C100" s="734" t="s">
        <v>65</v>
      </c>
      <c r="D100" s="639">
        <f>E100+F100</f>
        <v>0</v>
      </c>
      <c r="E100" s="735"/>
      <c r="F100" s="736"/>
      <c r="G100" s="737"/>
      <c r="H100" s="735"/>
      <c r="I100" s="735"/>
      <c r="J100" s="735">
        <v>154.5</v>
      </c>
      <c r="K100" s="735"/>
      <c r="L100" s="735"/>
      <c r="M100" s="735">
        <f t="shared" si="6"/>
        <v>0</v>
      </c>
      <c r="N100" s="735"/>
      <c r="O100" s="738"/>
    </row>
    <row r="101" spans="2:16" ht="14.25" thickTop="1" thickBot="1" x14ac:dyDescent="0.25">
      <c r="B101" s="839" t="s">
        <v>100</v>
      </c>
      <c r="C101" s="840"/>
      <c r="D101" s="763">
        <v>563085268.97000003</v>
      </c>
      <c r="E101" s="763">
        <v>64629835.940000005</v>
      </c>
      <c r="F101" s="763">
        <v>498455433.02999991</v>
      </c>
      <c r="G101" s="763" t="s">
        <v>207</v>
      </c>
      <c r="H101" s="763" t="s">
        <v>206</v>
      </c>
      <c r="I101" s="763">
        <v>24666.31</v>
      </c>
      <c r="J101" s="763" t="s">
        <v>206</v>
      </c>
      <c r="K101" s="763">
        <v>73498697.729999989</v>
      </c>
      <c r="L101" s="763" t="s">
        <v>206</v>
      </c>
      <c r="M101" s="763">
        <v>73493636.029999986</v>
      </c>
      <c r="N101" s="763">
        <v>389.87799999999993</v>
      </c>
      <c r="O101" s="763" t="s">
        <v>206</v>
      </c>
      <c r="P101" s="624"/>
    </row>
    <row r="102" spans="2:16" ht="14.25" thickTop="1" thickBot="1" x14ac:dyDescent="0.25">
      <c r="B102" s="841" t="s">
        <v>101</v>
      </c>
      <c r="C102" s="842"/>
      <c r="D102" s="764">
        <v>719315462.93000054</v>
      </c>
      <c r="E102" s="765">
        <v>67209674.310000002</v>
      </c>
      <c r="F102" s="766">
        <v>652105788.62000036</v>
      </c>
      <c r="G102" s="767" t="s">
        <v>207</v>
      </c>
      <c r="H102" s="765" t="s">
        <v>206</v>
      </c>
      <c r="I102" s="765">
        <v>32749.31</v>
      </c>
      <c r="J102" s="765" t="s">
        <v>206</v>
      </c>
      <c r="K102" s="765">
        <v>318947813.71999973</v>
      </c>
      <c r="L102" s="765" t="s">
        <v>206</v>
      </c>
      <c r="M102" s="765">
        <v>318926000.14999968</v>
      </c>
      <c r="N102" s="767" t="s">
        <v>208</v>
      </c>
      <c r="O102" s="768" t="s">
        <v>206</v>
      </c>
    </row>
    <row r="103" spans="2:16" ht="15.75" thickTop="1" x14ac:dyDescent="0.25">
      <c r="B103" s="136"/>
      <c r="C103" s="136"/>
      <c r="D103" s="137"/>
      <c r="E103" s="137"/>
      <c r="F103" s="137"/>
      <c r="G103" s="137"/>
      <c r="H103" s="769"/>
      <c r="I103" s="137"/>
      <c r="J103" s="769"/>
      <c r="K103" s="137"/>
      <c r="L103" s="137"/>
      <c r="M103" s="137"/>
      <c r="N103" s="769"/>
      <c r="O103" s="137"/>
    </row>
    <row r="104" spans="2:16" x14ac:dyDescent="0.2">
      <c r="B104" s="615" t="s">
        <v>102</v>
      </c>
    </row>
    <row r="105" spans="2:16" x14ac:dyDescent="0.2">
      <c r="B105" s="625" t="s">
        <v>203</v>
      </c>
      <c r="H105" s="770"/>
      <c r="K105" s="770"/>
      <c r="L105" s="770"/>
      <c r="M105" s="770"/>
    </row>
  </sheetData>
  <mergeCells count="24">
    <mergeCell ref="B76:B77"/>
    <mergeCell ref="B79:B85"/>
    <mergeCell ref="B11:B12"/>
    <mergeCell ref="B13:B17"/>
    <mergeCell ref="B18:B30"/>
    <mergeCell ref="B31:B45"/>
    <mergeCell ref="B47:B49"/>
    <mergeCell ref="B52:B53"/>
    <mergeCell ref="B1:O1"/>
    <mergeCell ref="B56:B62"/>
    <mergeCell ref="B63:B64"/>
    <mergeCell ref="B65:B67"/>
    <mergeCell ref="B68:B71"/>
    <mergeCell ref="B3:B4"/>
    <mergeCell ref="C3:C4"/>
    <mergeCell ref="D3:F3"/>
    <mergeCell ref="G3:O3"/>
    <mergeCell ref="B5:B7"/>
    <mergeCell ref="B8:B10"/>
    <mergeCell ref="B88:B90"/>
    <mergeCell ref="B91:B92"/>
    <mergeCell ref="B93:B94"/>
    <mergeCell ref="B101:C101"/>
    <mergeCell ref="B102:C102"/>
  </mergeCells>
  <pageMargins left="0.75" right="0.75" top="1" bottom="1" header="0" footer="0"/>
  <pageSetup paperSize="9" scale="32" orientation="portrait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4"/>
  <sheetViews>
    <sheetView showGridLines="0" zoomScale="70" zoomScaleNormal="70" zoomScaleSheetLayoutView="70" workbookViewId="0">
      <selection activeCell="D14" sqref="D14:I14"/>
    </sheetView>
  </sheetViews>
  <sheetFormatPr baseColWidth="10" defaultRowHeight="12.75" x14ac:dyDescent="0.2"/>
  <cols>
    <col min="1" max="1" width="2.28515625" style="441" customWidth="1"/>
    <col min="2" max="2" width="28.140625" style="467" customWidth="1"/>
    <col min="3" max="3" width="26.28515625" style="468" bestFit="1" customWidth="1"/>
    <col min="4" max="4" width="20" style="468" customWidth="1"/>
    <col min="5" max="5" width="17.85546875" style="468" customWidth="1"/>
    <col min="6" max="6" width="20" style="468" customWidth="1"/>
    <col min="7" max="7" width="21.5703125" style="468" customWidth="1"/>
    <col min="8" max="9" width="16.140625" style="468" customWidth="1"/>
    <col min="10" max="10" width="20.140625" style="468" bestFit="1" customWidth="1"/>
    <col min="11" max="11" width="18.5703125" style="468" customWidth="1"/>
    <col min="12" max="12" width="26.28515625" style="468" bestFit="1" customWidth="1"/>
    <col min="13" max="13" width="17.7109375" style="468" customWidth="1"/>
    <col min="14" max="14" width="16.140625" style="468" customWidth="1"/>
    <col min="15" max="17" width="27.140625" style="441" bestFit="1" customWidth="1"/>
    <col min="18" max="18" width="17.7109375" style="441" bestFit="1" customWidth="1"/>
    <col min="19" max="19" width="14" style="441" bestFit="1" customWidth="1"/>
    <col min="20" max="20" width="17.42578125" style="441" bestFit="1" customWidth="1"/>
    <col min="21" max="21" width="14.28515625" style="441" bestFit="1" customWidth="1"/>
    <col min="22" max="22" width="17.42578125" style="441" bestFit="1" customWidth="1"/>
    <col min="23" max="23" width="14.28515625" style="441" bestFit="1" customWidth="1"/>
    <col min="24" max="24" width="17.42578125" style="441" bestFit="1" customWidth="1"/>
    <col min="25" max="25" width="14.28515625" style="441" bestFit="1" customWidth="1"/>
    <col min="26" max="26" width="17.7109375" style="441" bestFit="1" customWidth="1"/>
    <col min="27" max="27" width="14.5703125" style="441" bestFit="1" customWidth="1"/>
    <col min="28" max="28" width="17.42578125" style="441" bestFit="1" customWidth="1"/>
    <col min="29" max="29" width="14.28515625" style="441" bestFit="1" customWidth="1"/>
    <col min="30" max="30" width="17.42578125" style="441" bestFit="1" customWidth="1"/>
    <col min="31" max="31" width="14.28515625" style="441" bestFit="1" customWidth="1"/>
    <col min="32" max="32" width="15.42578125" style="441" bestFit="1" customWidth="1"/>
    <col min="33" max="33" width="12.42578125" style="441" bestFit="1" customWidth="1"/>
    <col min="34" max="34" width="15.140625" style="441" bestFit="1" customWidth="1"/>
    <col min="35" max="35" width="12.140625" style="441" bestFit="1" customWidth="1"/>
    <col min="36" max="36" width="14.42578125" style="441" bestFit="1" customWidth="1"/>
    <col min="37" max="256" width="11.42578125" style="441"/>
    <col min="257" max="257" width="2.28515625" style="441" customWidth="1"/>
    <col min="258" max="258" width="28.140625" style="441" customWidth="1"/>
    <col min="259" max="259" width="26.28515625" style="441" bestFit="1" customWidth="1"/>
    <col min="260" max="260" width="20" style="441" customWidth="1"/>
    <col min="261" max="261" width="17.85546875" style="441" customWidth="1"/>
    <col min="262" max="262" width="20" style="441" customWidth="1"/>
    <col min="263" max="263" width="21.5703125" style="441" customWidth="1"/>
    <col min="264" max="265" width="16.140625" style="441" customWidth="1"/>
    <col min="266" max="266" width="20.140625" style="441" bestFit="1" customWidth="1"/>
    <col min="267" max="267" width="18.5703125" style="441" customWidth="1"/>
    <col min="268" max="268" width="26.28515625" style="441" bestFit="1" customWidth="1"/>
    <col min="269" max="269" width="17.7109375" style="441" customWidth="1"/>
    <col min="270" max="270" width="16.140625" style="441" customWidth="1"/>
    <col min="271" max="273" width="27.140625" style="441" bestFit="1" customWidth="1"/>
    <col min="274" max="274" width="17.7109375" style="441" bestFit="1" customWidth="1"/>
    <col min="275" max="275" width="14" style="441" bestFit="1" customWidth="1"/>
    <col min="276" max="276" width="17.42578125" style="441" bestFit="1" customWidth="1"/>
    <col min="277" max="277" width="14.28515625" style="441" bestFit="1" customWidth="1"/>
    <col min="278" max="278" width="17.42578125" style="441" bestFit="1" customWidth="1"/>
    <col min="279" max="279" width="14.28515625" style="441" bestFit="1" customWidth="1"/>
    <col min="280" max="280" width="17.42578125" style="441" bestFit="1" customWidth="1"/>
    <col min="281" max="281" width="14.28515625" style="441" bestFit="1" customWidth="1"/>
    <col min="282" max="282" width="17.7109375" style="441" bestFit="1" customWidth="1"/>
    <col min="283" max="283" width="14.5703125" style="441" bestFit="1" customWidth="1"/>
    <col min="284" max="284" width="17.42578125" style="441" bestFit="1" customWidth="1"/>
    <col min="285" max="285" width="14.28515625" style="441" bestFit="1" customWidth="1"/>
    <col min="286" max="286" width="17.42578125" style="441" bestFit="1" customWidth="1"/>
    <col min="287" max="287" width="14.28515625" style="441" bestFit="1" customWidth="1"/>
    <col min="288" max="288" width="15.42578125" style="441" bestFit="1" customWidth="1"/>
    <col min="289" max="289" width="12.42578125" style="441" bestFit="1" customWidth="1"/>
    <col min="290" max="290" width="15.140625" style="441" bestFit="1" customWidth="1"/>
    <col min="291" max="291" width="12.140625" style="441" bestFit="1" customWidth="1"/>
    <col min="292" max="292" width="14.42578125" style="441" bestFit="1" customWidth="1"/>
    <col min="293" max="512" width="11.42578125" style="441"/>
    <col min="513" max="513" width="2.28515625" style="441" customWidth="1"/>
    <col min="514" max="514" width="28.140625" style="441" customWidth="1"/>
    <col min="515" max="515" width="26.28515625" style="441" bestFit="1" customWidth="1"/>
    <col min="516" max="516" width="20" style="441" customWidth="1"/>
    <col min="517" max="517" width="17.85546875" style="441" customWidth="1"/>
    <col min="518" max="518" width="20" style="441" customWidth="1"/>
    <col min="519" max="519" width="21.5703125" style="441" customWidth="1"/>
    <col min="520" max="521" width="16.140625" style="441" customWidth="1"/>
    <col min="522" max="522" width="20.140625" style="441" bestFit="1" customWidth="1"/>
    <col min="523" max="523" width="18.5703125" style="441" customWidth="1"/>
    <col min="524" max="524" width="26.28515625" style="441" bestFit="1" customWidth="1"/>
    <col min="525" max="525" width="17.7109375" style="441" customWidth="1"/>
    <col min="526" max="526" width="16.140625" style="441" customWidth="1"/>
    <col min="527" max="529" width="27.140625" style="441" bestFit="1" customWidth="1"/>
    <col min="530" max="530" width="17.7109375" style="441" bestFit="1" customWidth="1"/>
    <col min="531" max="531" width="14" style="441" bestFit="1" customWidth="1"/>
    <col min="532" max="532" width="17.42578125" style="441" bestFit="1" customWidth="1"/>
    <col min="533" max="533" width="14.28515625" style="441" bestFit="1" customWidth="1"/>
    <col min="534" max="534" width="17.42578125" style="441" bestFit="1" customWidth="1"/>
    <col min="535" max="535" width="14.28515625" style="441" bestFit="1" customWidth="1"/>
    <col min="536" max="536" width="17.42578125" style="441" bestFit="1" customWidth="1"/>
    <col min="537" max="537" width="14.28515625" style="441" bestFit="1" customWidth="1"/>
    <col min="538" max="538" width="17.7109375" style="441" bestFit="1" customWidth="1"/>
    <col min="539" max="539" width="14.5703125" style="441" bestFit="1" customWidth="1"/>
    <col min="540" max="540" width="17.42578125" style="441" bestFit="1" customWidth="1"/>
    <col min="541" max="541" width="14.28515625" style="441" bestFit="1" customWidth="1"/>
    <col min="542" max="542" width="17.42578125" style="441" bestFit="1" customWidth="1"/>
    <col min="543" max="543" width="14.28515625" style="441" bestFit="1" customWidth="1"/>
    <col min="544" max="544" width="15.42578125" style="441" bestFit="1" customWidth="1"/>
    <col min="545" max="545" width="12.42578125" style="441" bestFit="1" customWidth="1"/>
    <col min="546" max="546" width="15.140625" style="441" bestFit="1" customWidth="1"/>
    <col min="547" max="547" width="12.140625" style="441" bestFit="1" customWidth="1"/>
    <col min="548" max="548" width="14.42578125" style="441" bestFit="1" customWidth="1"/>
    <col min="549" max="768" width="11.42578125" style="441"/>
    <col min="769" max="769" width="2.28515625" style="441" customWidth="1"/>
    <col min="770" max="770" width="28.140625" style="441" customWidth="1"/>
    <col min="771" max="771" width="26.28515625" style="441" bestFit="1" customWidth="1"/>
    <col min="772" max="772" width="20" style="441" customWidth="1"/>
    <col min="773" max="773" width="17.85546875" style="441" customWidth="1"/>
    <col min="774" max="774" width="20" style="441" customWidth="1"/>
    <col min="775" max="775" width="21.5703125" style="441" customWidth="1"/>
    <col min="776" max="777" width="16.140625" style="441" customWidth="1"/>
    <col min="778" max="778" width="20.140625" style="441" bestFit="1" customWidth="1"/>
    <col min="779" max="779" width="18.5703125" style="441" customWidth="1"/>
    <col min="780" max="780" width="26.28515625" style="441" bestFit="1" customWidth="1"/>
    <col min="781" max="781" width="17.7109375" style="441" customWidth="1"/>
    <col min="782" max="782" width="16.140625" style="441" customWidth="1"/>
    <col min="783" max="785" width="27.140625" style="441" bestFit="1" customWidth="1"/>
    <col min="786" max="786" width="17.7109375" style="441" bestFit="1" customWidth="1"/>
    <col min="787" max="787" width="14" style="441" bestFit="1" customWidth="1"/>
    <col min="788" max="788" width="17.42578125" style="441" bestFit="1" customWidth="1"/>
    <col min="789" max="789" width="14.28515625" style="441" bestFit="1" customWidth="1"/>
    <col min="790" max="790" width="17.42578125" style="441" bestFit="1" customWidth="1"/>
    <col min="791" max="791" width="14.28515625" style="441" bestFit="1" customWidth="1"/>
    <col min="792" max="792" width="17.42578125" style="441" bestFit="1" customWidth="1"/>
    <col min="793" max="793" width="14.28515625" style="441" bestFit="1" customWidth="1"/>
    <col min="794" max="794" width="17.7109375" style="441" bestFit="1" customWidth="1"/>
    <col min="795" max="795" width="14.5703125" style="441" bestFit="1" customWidth="1"/>
    <col min="796" max="796" width="17.42578125" style="441" bestFit="1" customWidth="1"/>
    <col min="797" max="797" width="14.28515625" style="441" bestFit="1" customWidth="1"/>
    <col min="798" max="798" width="17.42578125" style="441" bestFit="1" customWidth="1"/>
    <col min="799" max="799" width="14.28515625" style="441" bestFit="1" customWidth="1"/>
    <col min="800" max="800" width="15.42578125" style="441" bestFit="1" customWidth="1"/>
    <col min="801" max="801" width="12.42578125" style="441" bestFit="1" customWidth="1"/>
    <col min="802" max="802" width="15.140625" style="441" bestFit="1" customWidth="1"/>
    <col min="803" max="803" width="12.140625" style="441" bestFit="1" customWidth="1"/>
    <col min="804" max="804" width="14.42578125" style="441" bestFit="1" customWidth="1"/>
    <col min="805" max="1024" width="11.42578125" style="441"/>
    <col min="1025" max="1025" width="2.28515625" style="441" customWidth="1"/>
    <col min="1026" max="1026" width="28.140625" style="441" customWidth="1"/>
    <col min="1027" max="1027" width="26.28515625" style="441" bestFit="1" customWidth="1"/>
    <col min="1028" max="1028" width="20" style="441" customWidth="1"/>
    <col min="1029" max="1029" width="17.85546875" style="441" customWidth="1"/>
    <col min="1030" max="1030" width="20" style="441" customWidth="1"/>
    <col min="1031" max="1031" width="21.5703125" style="441" customWidth="1"/>
    <col min="1032" max="1033" width="16.140625" style="441" customWidth="1"/>
    <col min="1034" max="1034" width="20.140625" style="441" bestFit="1" customWidth="1"/>
    <col min="1035" max="1035" width="18.5703125" style="441" customWidth="1"/>
    <col min="1036" max="1036" width="26.28515625" style="441" bestFit="1" customWidth="1"/>
    <col min="1037" max="1037" width="17.7109375" style="441" customWidth="1"/>
    <col min="1038" max="1038" width="16.140625" style="441" customWidth="1"/>
    <col min="1039" max="1041" width="27.140625" style="441" bestFit="1" customWidth="1"/>
    <col min="1042" max="1042" width="17.7109375" style="441" bestFit="1" customWidth="1"/>
    <col min="1043" max="1043" width="14" style="441" bestFit="1" customWidth="1"/>
    <col min="1044" max="1044" width="17.42578125" style="441" bestFit="1" customWidth="1"/>
    <col min="1045" max="1045" width="14.28515625" style="441" bestFit="1" customWidth="1"/>
    <col min="1046" max="1046" width="17.42578125" style="441" bestFit="1" customWidth="1"/>
    <col min="1047" max="1047" width="14.28515625" style="441" bestFit="1" customWidth="1"/>
    <col min="1048" max="1048" width="17.42578125" style="441" bestFit="1" customWidth="1"/>
    <col min="1049" max="1049" width="14.28515625" style="441" bestFit="1" customWidth="1"/>
    <col min="1050" max="1050" width="17.7109375" style="441" bestFit="1" customWidth="1"/>
    <col min="1051" max="1051" width="14.5703125" style="441" bestFit="1" customWidth="1"/>
    <col min="1052" max="1052" width="17.42578125" style="441" bestFit="1" customWidth="1"/>
    <col min="1053" max="1053" width="14.28515625" style="441" bestFit="1" customWidth="1"/>
    <col min="1054" max="1054" width="17.42578125" style="441" bestFit="1" customWidth="1"/>
    <col min="1055" max="1055" width="14.28515625" style="441" bestFit="1" customWidth="1"/>
    <col min="1056" max="1056" width="15.42578125" style="441" bestFit="1" customWidth="1"/>
    <col min="1057" max="1057" width="12.42578125" style="441" bestFit="1" customWidth="1"/>
    <col min="1058" max="1058" width="15.140625" style="441" bestFit="1" customWidth="1"/>
    <col min="1059" max="1059" width="12.140625" style="441" bestFit="1" customWidth="1"/>
    <col min="1060" max="1060" width="14.42578125" style="441" bestFit="1" customWidth="1"/>
    <col min="1061" max="1280" width="11.42578125" style="441"/>
    <col min="1281" max="1281" width="2.28515625" style="441" customWidth="1"/>
    <col min="1282" max="1282" width="28.140625" style="441" customWidth="1"/>
    <col min="1283" max="1283" width="26.28515625" style="441" bestFit="1" customWidth="1"/>
    <col min="1284" max="1284" width="20" style="441" customWidth="1"/>
    <col min="1285" max="1285" width="17.85546875" style="441" customWidth="1"/>
    <col min="1286" max="1286" width="20" style="441" customWidth="1"/>
    <col min="1287" max="1287" width="21.5703125" style="441" customWidth="1"/>
    <col min="1288" max="1289" width="16.140625" style="441" customWidth="1"/>
    <col min="1290" max="1290" width="20.140625" style="441" bestFit="1" customWidth="1"/>
    <col min="1291" max="1291" width="18.5703125" style="441" customWidth="1"/>
    <col min="1292" max="1292" width="26.28515625" style="441" bestFit="1" customWidth="1"/>
    <col min="1293" max="1293" width="17.7109375" style="441" customWidth="1"/>
    <col min="1294" max="1294" width="16.140625" style="441" customWidth="1"/>
    <col min="1295" max="1297" width="27.140625" style="441" bestFit="1" customWidth="1"/>
    <col min="1298" max="1298" width="17.7109375" style="441" bestFit="1" customWidth="1"/>
    <col min="1299" max="1299" width="14" style="441" bestFit="1" customWidth="1"/>
    <col min="1300" max="1300" width="17.42578125" style="441" bestFit="1" customWidth="1"/>
    <col min="1301" max="1301" width="14.28515625" style="441" bestFit="1" customWidth="1"/>
    <col min="1302" max="1302" width="17.42578125" style="441" bestFit="1" customWidth="1"/>
    <col min="1303" max="1303" width="14.28515625" style="441" bestFit="1" customWidth="1"/>
    <col min="1304" max="1304" width="17.42578125" style="441" bestFit="1" customWidth="1"/>
    <col min="1305" max="1305" width="14.28515625" style="441" bestFit="1" customWidth="1"/>
    <col min="1306" max="1306" width="17.7109375" style="441" bestFit="1" customWidth="1"/>
    <col min="1307" max="1307" width="14.5703125" style="441" bestFit="1" customWidth="1"/>
    <col min="1308" max="1308" width="17.42578125" style="441" bestFit="1" customWidth="1"/>
    <col min="1309" max="1309" width="14.28515625" style="441" bestFit="1" customWidth="1"/>
    <col min="1310" max="1310" width="17.42578125" style="441" bestFit="1" customWidth="1"/>
    <col min="1311" max="1311" width="14.28515625" style="441" bestFit="1" customWidth="1"/>
    <col min="1312" max="1312" width="15.42578125" style="441" bestFit="1" customWidth="1"/>
    <col min="1313" max="1313" width="12.42578125" style="441" bestFit="1" customWidth="1"/>
    <col min="1314" max="1314" width="15.140625" style="441" bestFit="1" customWidth="1"/>
    <col min="1315" max="1315" width="12.140625" style="441" bestFit="1" customWidth="1"/>
    <col min="1316" max="1316" width="14.42578125" style="441" bestFit="1" customWidth="1"/>
    <col min="1317" max="1536" width="11.42578125" style="441"/>
    <col min="1537" max="1537" width="2.28515625" style="441" customWidth="1"/>
    <col min="1538" max="1538" width="28.140625" style="441" customWidth="1"/>
    <col min="1539" max="1539" width="26.28515625" style="441" bestFit="1" customWidth="1"/>
    <col min="1540" max="1540" width="20" style="441" customWidth="1"/>
    <col min="1541" max="1541" width="17.85546875" style="441" customWidth="1"/>
    <col min="1542" max="1542" width="20" style="441" customWidth="1"/>
    <col min="1543" max="1543" width="21.5703125" style="441" customWidth="1"/>
    <col min="1544" max="1545" width="16.140625" style="441" customWidth="1"/>
    <col min="1546" max="1546" width="20.140625" style="441" bestFit="1" customWidth="1"/>
    <col min="1547" max="1547" width="18.5703125" style="441" customWidth="1"/>
    <col min="1548" max="1548" width="26.28515625" style="441" bestFit="1" customWidth="1"/>
    <col min="1549" max="1549" width="17.7109375" style="441" customWidth="1"/>
    <col min="1550" max="1550" width="16.140625" style="441" customWidth="1"/>
    <col min="1551" max="1553" width="27.140625" style="441" bestFit="1" customWidth="1"/>
    <col min="1554" max="1554" width="17.7109375" style="441" bestFit="1" customWidth="1"/>
    <col min="1555" max="1555" width="14" style="441" bestFit="1" customWidth="1"/>
    <col min="1556" max="1556" width="17.42578125" style="441" bestFit="1" customWidth="1"/>
    <col min="1557" max="1557" width="14.28515625" style="441" bestFit="1" customWidth="1"/>
    <col min="1558" max="1558" width="17.42578125" style="441" bestFit="1" customWidth="1"/>
    <col min="1559" max="1559" width="14.28515625" style="441" bestFit="1" customWidth="1"/>
    <col min="1560" max="1560" width="17.42578125" style="441" bestFit="1" customWidth="1"/>
    <col min="1561" max="1561" width="14.28515625" style="441" bestFit="1" customWidth="1"/>
    <col min="1562" max="1562" width="17.7109375" style="441" bestFit="1" customWidth="1"/>
    <col min="1563" max="1563" width="14.5703125" style="441" bestFit="1" customWidth="1"/>
    <col min="1564" max="1564" width="17.42578125" style="441" bestFit="1" customWidth="1"/>
    <col min="1565" max="1565" width="14.28515625" style="441" bestFit="1" customWidth="1"/>
    <col min="1566" max="1566" width="17.42578125" style="441" bestFit="1" customWidth="1"/>
    <col min="1567" max="1567" width="14.28515625" style="441" bestFit="1" customWidth="1"/>
    <col min="1568" max="1568" width="15.42578125" style="441" bestFit="1" customWidth="1"/>
    <col min="1569" max="1569" width="12.42578125" style="441" bestFit="1" customWidth="1"/>
    <col min="1570" max="1570" width="15.140625" style="441" bestFit="1" customWidth="1"/>
    <col min="1571" max="1571" width="12.140625" style="441" bestFit="1" customWidth="1"/>
    <col min="1572" max="1572" width="14.42578125" style="441" bestFit="1" customWidth="1"/>
    <col min="1573" max="1792" width="11.42578125" style="441"/>
    <col min="1793" max="1793" width="2.28515625" style="441" customWidth="1"/>
    <col min="1794" max="1794" width="28.140625" style="441" customWidth="1"/>
    <col min="1795" max="1795" width="26.28515625" style="441" bestFit="1" customWidth="1"/>
    <col min="1796" max="1796" width="20" style="441" customWidth="1"/>
    <col min="1797" max="1797" width="17.85546875" style="441" customWidth="1"/>
    <col min="1798" max="1798" width="20" style="441" customWidth="1"/>
    <col min="1799" max="1799" width="21.5703125" style="441" customWidth="1"/>
    <col min="1800" max="1801" width="16.140625" style="441" customWidth="1"/>
    <col min="1802" max="1802" width="20.140625" style="441" bestFit="1" customWidth="1"/>
    <col min="1803" max="1803" width="18.5703125" style="441" customWidth="1"/>
    <col min="1804" max="1804" width="26.28515625" style="441" bestFit="1" customWidth="1"/>
    <col min="1805" max="1805" width="17.7109375" style="441" customWidth="1"/>
    <col min="1806" max="1806" width="16.140625" style="441" customWidth="1"/>
    <col min="1807" max="1809" width="27.140625" style="441" bestFit="1" customWidth="1"/>
    <col min="1810" max="1810" width="17.7109375" style="441" bestFit="1" customWidth="1"/>
    <col min="1811" max="1811" width="14" style="441" bestFit="1" customWidth="1"/>
    <col min="1812" max="1812" width="17.42578125" style="441" bestFit="1" customWidth="1"/>
    <col min="1813" max="1813" width="14.28515625" style="441" bestFit="1" customWidth="1"/>
    <col min="1814" max="1814" width="17.42578125" style="441" bestFit="1" customWidth="1"/>
    <col min="1815" max="1815" width="14.28515625" style="441" bestFit="1" customWidth="1"/>
    <col min="1816" max="1816" width="17.42578125" style="441" bestFit="1" customWidth="1"/>
    <col min="1817" max="1817" width="14.28515625" style="441" bestFit="1" customWidth="1"/>
    <col min="1818" max="1818" width="17.7109375" style="441" bestFit="1" customWidth="1"/>
    <col min="1819" max="1819" width="14.5703125" style="441" bestFit="1" customWidth="1"/>
    <col min="1820" max="1820" width="17.42578125" style="441" bestFit="1" customWidth="1"/>
    <col min="1821" max="1821" width="14.28515625" style="441" bestFit="1" customWidth="1"/>
    <col min="1822" max="1822" width="17.42578125" style="441" bestFit="1" customWidth="1"/>
    <col min="1823" max="1823" width="14.28515625" style="441" bestFit="1" customWidth="1"/>
    <col min="1824" max="1824" width="15.42578125" style="441" bestFit="1" customWidth="1"/>
    <col min="1825" max="1825" width="12.42578125" style="441" bestFit="1" customWidth="1"/>
    <col min="1826" max="1826" width="15.140625" style="441" bestFit="1" customWidth="1"/>
    <col min="1827" max="1827" width="12.140625" style="441" bestFit="1" customWidth="1"/>
    <col min="1828" max="1828" width="14.42578125" style="441" bestFit="1" customWidth="1"/>
    <col min="1829" max="2048" width="11.42578125" style="441"/>
    <col min="2049" max="2049" width="2.28515625" style="441" customWidth="1"/>
    <col min="2050" max="2050" width="28.140625" style="441" customWidth="1"/>
    <col min="2051" max="2051" width="26.28515625" style="441" bestFit="1" customWidth="1"/>
    <col min="2052" max="2052" width="20" style="441" customWidth="1"/>
    <col min="2053" max="2053" width="17.85546875" style="441" customWidth="1"/>
    <col min="2054" max="2054" width="20" style="441" customWidth="1"/>
    <col min="2055" max="2055" width="21.5703125" style="441" customWidth="1"/>
    <col min="2056" max="2057" width="16.140625" style="441" customWidth="1"/>
    <col min="2058" max="2058" width="20.140625" style="441" bestFit="1" customWidth="1"/>
    <col min="2059" max="2059" width="18.5703125" style="441" customWidth="1"/>
    <col min="2060" max="2060" width="26.28515625" style="441" bestFit="1" customWidth="1"/>
    <col min="2061" max="2061" width="17.7109375" style="441" customWidth="1"/>
    <col min="2062" max="2062" width="16.140625" style="441" customWidth="1"/>
    <col min="2063" max="2065" width="27.140625" style="441" bestFit="1" customWidth="1"/>
    <col min="2066" max="2066" width="17.7109375" style="441" bestFit="1" customWidth="1"/>
    <col min="2067" max="2067" width="14" style="441" bestFit="1" customWidth="1"/>
    <col min="2068" max="2068" width="17.42578125" style="441" bestFit="1" customWidth="1"/>
    <col min="2069" max="2069" width="14.28515625" style="441" bestFit="1" customWidth="1"/>
    <col min="2070" max="2070" width="17.42578125" style="441" bestFit="1" customWidth="1"/>
    <col min="2071" max="2071" width="14.28515625" style="441" bestFit="1" customWidth="1"/>
    <col min="2072" max="2072" width="17.42578125" style="441" bestFit="1" customWidth="1"/>
    <col min="2073" max="2073" width="14.28515625" style="441" bestFit="1" customWidth="1"/>
    <col min="2074" max="2074" width="17.7109375" style="441" bestFit="1" customWidth="1"/>
    <col min="2075" max="2075" width="14.5703125" style="441" bestFit="1" customWidth="1"/>
    <col min="2076" max="2076" width="17.42578125" style="441" bestFit="1" customWidth="1"/>
    <col min="2077" max="2077" width="14.28515625" style="441" bestFit="1" customWidth="1"/>
    <col min="2078" max="2078" width="17.42578125" style="441" bestFit="1" customWidth="1"/>
    <col min="2079" max="2079" width="14.28515625" style="441" bestFit="1" customWidth="1"/>
    <col min="2080" max="2080" width="15.42578125" style="441" bestFit="1" customWidth="1"/>
    <col min="2081" max="2081" width="12.42578125" style="441" bestFit="1" customWidth="1"/>
    <col min="2082" max="2082" width="15.140625" style="441" bestFit="1" customWidth="1"/>
    <col min="2083" max="2083" width="12.140625" style="441" bestFit="1" customWidth="1"/>
    <col min="2084" max="2084" width="14.42578125" style="441" bestFit="1" customWidth="1"/>
    <col min="2085" max="2304" width="11.42578125" style="441"/>
    <col min="2305" max="2305" width="2.28515625" style="441" customWidth="1"/>
    <col min="2306" max="2306" width="28.140625" style="441" customWidth="1"/>
    <col min="2307" max="2307" width="26.28515625" style="441" bestFit="1" customWidth="1"/>
    <col min="2308" max="2308" width="20" style="441" customWidth="1"/>
    <col min="2309" max="2309" width="17.85546875" style="441" customWidth="1"/>
    <col min="2310" max="2310" width="20" style="441" customWidth="1"/>
    <col min="2311" max="2311" width="21.5703125" style="441" customWidth="1"/>
    <col min="2312" max="2313" width="16.140625" style="441" customWidth="1"/>
    <col min="2314" max="2314" width="20.140625" style="441" bestFit="1" customWidth="1"/>
    <col min="2315" max="2315" width="18.5703125" style="441" customWidth="1"/>
    <col min="2316" max="2316" width="26.28515625" style="441" bestFit="1" customWidth="1"/>
    <col min="2317" max="2317" width="17.7109375" style="441" customWidth="1"/>
    <col min="2318" max="2318" width="16.140625" style="441" customWidth="1"/>
    <col min="2319" max="2321" width="27.140625" style="441" bestFit="1" customWidth="1"/>
    <col min="2322" max="2322" width="17.7109375" style="441" bestFit="1" customWidth="1"/>
    <col min="2323" max="2323" width="14" style="441" bestFit="1" customWidth="1"/>
    <col min="2324" max="2324" width="17.42578125" style="441" bestFit="1" customWidth="1"/>
    <col min="2325" max="2325" width="14.28515625" style="441" bestFit="1" customWidth="1"/>
    <col min="2326" max="2326" width="17.42578125" style="441" bestFit="1" customWidth="1"/>
    <col min="2327" max="2327" width="14.28515625" style="441" bestFit="1" customWidth="1"/>
    <col min="2328" max="2328" width="17.42578125" style="441" bestFit="1" customWidth="1"/>
    <col min="2329" max="2329" width="14.28515625" style="441" bestFit="1" customWidth="1"/>
    <col min="2330" max="2330" width="17.7109375" style="441" bestFit="1" customWidth="1"/>
    <col min="2331" max="2331" width="14.5703125" style="441" bestFit="1" customWidth="1"/>
    <col min="2332" max="2332" width="17.42578125" style="441" bestFit="1" customWidth="1"/>
    <col min="2333" max="2333" width="14.28515625" style="441" bestFit="1" customWidth="1"/>
    <col min="2334" max="2334" width="17.42578125" style="441" bestFit="1" customWidth="1"/>
    <col min="2335" max="2335" width="14.28515625" style="441" bestFit="1" customWidth="1"/>
    <col min="2336" max="2336" width="15.42578125" style="441" bestFit="1" customWidth="1"/>
    <col min="2337" max="2337" width="12.42578125" style="441" bestFit="1" customWidth="1"/>
    <col min="2338" max="2338" width="15.140625" style="441" bestFit="1" customWidth="1"/>
    <col min="2339" max="2339" width="12.140625" style="441" bestFit="1" customWidth="1"/>
    <col min="2340" max="2340" width="14.42578125" style="441" bestFit="1" customWidth="1"/>
    <col min="2341" max="2560" width="11.42578125" style="441"/>
    <col min="2561" max="2561" width="2.28515625" style="441" customWidth="1"/>
    <col min="2562" max="2562" width="28.140625" style="441" customWidth="1"/>
    <col min="2563" max="2563" width="26.28515625" style="441" bestFit="1" customWidth="1"/>
    <col min="2564" max="2564" width="20" style="441" customWidth="1"/>
    <col min="2565" max="2565" width="17.85546875" style="441" customWidth="1"/>
    <col min="2566" max="2566" width="20" style="441" customWidth="1"/>
    <col min="2567" max="2567" width="21.5703125" style="441" customWidth="1"/>
    <col min="2568" max="2569" width="16.140625" style="441" customWidth="1"/>
    <col min="2570" max="2570" width="20.140625" style="441" bestFit="1" customWidth="1"/>
    <col min="2571" max="2571" width="18.5703125" style="441" customWidth="1"/>
    <col min="2572" max="2572" width="26.28515625" style="441" bestFit="1" customWidth="1"/>
    <col min="2573" max="2573" width="17.7109375" style="441" customWidth="1"/>
    <col min="2574" max="2574" width="16.140625" style="441" customWidth="1"/>
    <col min="2575" max="2577" width="27.140625" style="441" bestFit="1" customWidth="1"/>
    <col min="2578" max="2578" width="17.7109375" style="441" bestFit="1" customWidth="1"/>
    <col min="2579" max="2579" width="14" style="441" bestFit="1" customWidth="1"/>
    <col min="2580" max="2580" width="17.42578125" style="441" bestFit="1" customWidth="1"/>
    <col min="2581" max="2581" width="14.28515625" style="441" bestFit="1" customWidth="1"/>
    <col min="2582" max="2582" width="17.42578125" style="441" bestFit="1" customWidth="1"/>
    <col min="2583" max="2583" width="14.28515625" style="441" bestFit="1" customWidth="1"/>
    <col min="2584" max="2584" width="17.42578125" style="441" bestFit="1" customWidth="1"/>
    <col min="2585" max="2585" width="14.28515625" style="441" bestFit="1" customWidth="1"/>
    <col min="2586" max="2586" width="17.7109375" style="441" bestFit="1" customWidth="1"/>
    <col min="2587" max="2587" width="14.5703125" style="441" bestFit="1" customWidth="1"/>
    <col min="2588" max="2588" width="17.42578125" style="441" bestFit="1" customWidth="1"/>
    <col min="2589" max="2589" width="14.28515625" style="441" bestFit="1" customWidth="1"/>
    <col min="2590" max="2590" width="17.42578125" style="441" bestFit="1" customWidth="1"/>
    <col min="2591" max="2591" width="14.28515625" style="441" bestFit="1" customWidth="1"/>
    <col min="2592" max="2592" width="15.42578125" style="441" bestFit="1" customWidth="1"/>
    <col min="2593" max="2593" width="12.42578125" style="441" bestFit="1" customWidth="1"/>
    <col min="2594" max="2594" width="15.140625" style="441" bestFit="1" customWidth="1"/>
    <col min="2595" max="2595" width="12.140625" style="441" bestFit="1" customWidth="1"/>
    <col min="2596" max="2596" width="14.42578125" style="441" bestFit="1" customWidth="1"/>
    <col min="2597" max="2816" width="11.42578125" style="441"/>
    <col min="2817" max="2817" width="2.28515625" style="441" customWidth="1"/>
    <col min="2818" max="2818" width="28.140625" style="441" customWidth="1"/>
    <col min="2819" max="2819" width="26.28515625" style="441" bestFit="1" customWidth="1"/>
    <col min="2820" max="2820" width="20" style="441" customWidth="1"/>
    <col min="2821" max="2821" width="17.85546875" style="441" customWidth="1"/>
    <col min="2822" max="2822" width="20" style="441" customWidth="1"/>
    <col min="2823" max="2823" width="21.5703125" style="441" customWidth="1"/>
    <col min="2824" max="2825" width="16.140625" style="441" customWidth="1"/>
    <col min="2826" max="2826" width="20.140625" style="441" bestFit="1" customWidth="1"/>
    <col min="2827" max="2827" width="18.5703125" style="441" customWidth="1"/>
    <col min="2828" max="2828" width="26.28515625" style="441" bestFit="1" customWidth="1"/>
    <col min="2829" max="2829" width="17.7109375" style="441" customWidth="1"/>
    <col min="2830" max="2830" width="16.140625" style="441" customWidth="1"/>
    <col min="2831" max="2833" width="27.140625" style="441" bestFit="1" customWidth="1"/>
    <col min="2834" max="2834" width="17.7109375" style="441" bestFit="1" customWidth="1"/>
    <col min="2835" max="2835" width="14" style="441" bestFit="1" customWidth="1"/>
    <col min="2836" max="2836" width="17.42578125" style="441" bestFit="1" customWidth="1"/>
    <col min="2837" max="2837" width="14.28515625" style="441" bestFit="1" customWidth="1"/>
    <col min="2838" max="2838" width="17.42578125" style="441" bestFit="1" customWidth="1"/>
    <col min="2839" max="2839" width="14.28515625" style="441" bestFit="1" customWidth="1"/>
    <col min="2840" max="2840" width="17.42578125" style="441" bestFit="1" customWidth="1"/>
    <col min="2841" max="2841" width="14.28515625" style="441" bestFit="1" customWidth="1"/>
    <col min="2842" max="2842" width="17.7109375" style="441" bestFit="1" customWidth="1"/>
    <col min="2843" max="2843" width="14.5703125" style="441" bestFit="1" customWidth="1"/>
    <col min="2844" max="2844" width="17.42578125" style="441" bestFit="1" customWidth="1"/>
    <col min="2845" max="2845" width="14.28515625" style="441" bestFit="1" customWidth="1"/>
    <col min="2846" max="2846" width="17.42578125" style="441" bestFit="1" customWidth="1"/>
    <col min="2847" max="2847" width="14.28515625" style="441" bestFit="1" customWidth="1"/>
    <col min="2848" max="2848" width="15.42578125" style="441" bestFit="1" customWidth="1"/>
    <col min="2849" max="2849" width="12.42578125" style="441" bestFit="1" customWidth="1"/>
    <col min="2850" max="2850" width="15.140625" style="441" bestFit="1" customWidth="1"/>
    <col min="2851" max="2851" width="12.140625" style="441" bestFit="1" customWidth="1"/>
    <col min="2852" max="2852" width="14.42578125" style="441" bestFit="1" customWidth="1"/>
    <col min="2853" max="3072" width="11.42578125" style="441"/>
    <col min="3073" max="3073" width="2.28515625" style="441" customWidth="1"/>
    <col min="3074" max="3074" width="28.140625" style="441" customWidth="1"/>
    <col min="3075" max="3075" width="26.28515625" style="441" bestFit="1" customWidth="1"/>
    <col min="3076" max="3076" width="20" style="441" customWidth="1"/>
    <col min="3077" max="3077" width="17.85546875" style="441" customWidth="1"/>
    <col min="3078" max="3078" width="20" style="441" customWidth="1"/>
    <col min="3079" max="3079" width="21.5703125" style="441" customWidth="1"/>
    <col min="3080" max="3081" width="16.140625" style="441" customWidth="1"/>
    <col min="3082" max="3082" width="20.140625" style="441" bestFit="1" customWidth="1"/>
    <col min="3083" max="3083" width="18.5703125" style="441" customWidth="1"/>
    <col min="3084" max="3084" width="26.28515625" style="441" bestFit="1" customWidth="1"/>
    <col min="3085" max="3085" width="17.7109375" style="441" customWidth="1"/>
    <col min="3086" max="3086" width="16.140625" style="441" customWidth="1"/>
    <col min="3087" max="3089" width="27.140625" style="441" bestFit="1" customWidth="1"/>
    <col min="3090" max="3090" width="17.7109375" style="441" bestFit="1" customWidth="1"/>
    <col min="3091" max="3091" width="14" style="441" bestFit="1" customWidth="1"/>
    <col min="3092" max="3092" width="17.42578125" style="441" bestFit="1" customWidth="1"/>
    <col min="3093" max="3093" width="14.28515625" style="441" bestFit="1" customWidth="1"/>
    <col min="3094" max="3094" width="17.42578125" style="441" bestFit="1" customWidth="1"/>
    <col min="3095" max="3095" width="14.28515625" style="441" bestFit="1" customWidth="1"/>
    <col min="3096" max="3096" width="17.42578125" style="441" bestFit="1" customWidth="1"/>
    <col min="3097" max="3097" width="14.28515625" style="441" bestFit="1" customWidth="1"/>
    <col min="3098" max="3098" width="17.7109375" style="441" bestFit="1" customWidth="1"/>
    <col min="3099" max="3099" width="14.5703125" style="441" bestFit="1" customWidth="1"/>
    <col min="3100" max="3100" width="17.42578125" style="441" bestFit="1" customWidth="1"/>
    <col min="3101" max="3101" width="14.28515625" style="441" bestFit="1" customWidth="1"/>
    <col min="3102" max="3102" width="17.42578125" style="441" bestFit="1" customWidth="1"/>
    <col min="3103" max="3103" width="14.28515625" style="441" bestFit="1" customWidth="1"/>
    <col min="3104" max="3104" width="15.42578125" style="441" bestFit="1" customWidth="1"/>
    <col min="3105" max="3105" width="12.42578125" style="441" bestFit="1" customWidth="1"/>
    <col min="3106" max="3106" width="15.140625" style="441" bestFit="1" customWidth="1"/>
    <col min="3107" max="3107" width="12.140625" style="441" bestFit="1" customWidth="1"/>
    <col min="3108" max="3108" width="14.42578125" style="441" bestFit="1" customWidth="1"/>
    <col min="3109" max="3328" width="11.42578125" style="441"/>
    <col min="3329" max="3329" width="2.28515625" style="441" customWidth="1"/>
    <col min="3330" max="3330" width="28.140625" style="441" customWidth="1"/>
    <col min="3331" max="3331" width="26.28515625" style="441" bestFit="1" customWidth="1"/>
    <col min="3332" max="3332" width="20" style="441" customWidth="1"/>
    <col min="3333" max="3333" width="17.85546875" style="441" customWidth="1"/>
    <col min="3334" max="3334" width="20" style="441" customWidth="1"/>
    <col min="3335" max="3335" width="21.5703125" style="441" customWidth="1"/>
    <col min="3336" max="3337" width="16.140625" style="441" customWidth="1"/>
    <col min="3338" max="3338" width="20.140625" style="441" bestFit="1" customWidth="1"/>
    <col min="3339" max="3339" width="18.5703125" style="441" customWidth="1"/>
    <col min="3340" max="3340" width="26.28515625" style="441" bestFit="1" customWidth="1"/>
    <col min="3341" max="3341" width="17.7109375" style="441" customWidth="1"/>
    <col min="3342" max="3342" width="16.140625" style="441" customWidth="1"/>
    <col min="3343" max="3345" width="27.140625" style="441" bestFit="1" customWidth="1"/>
    <col min="3346" max="3346" width="17.7109375" style="441" bestFit="1" customWidth="1"/>
    <col min="3347" max="3347" width="14" style="441" bestFit="1" customWidth="1"/>
    <col min="3348" max="3348" width="17.42578125" style="441" bestFit="1" customWidth="1"/>
    <col min="3349" max="3349" width="14.28515625" style="441" bestFit="1" customWidth="1"/>
    <col min="3350" max="3350" width="17.42578125" style="441" bestFit="1" customWidth="1"/>
    <col min="3351" max="3351" width="14.28515625" style="441" bestFit="1" customWidth="1"/>
    <col min="3352" max="3352" width="17.42578125" style="441" bestFit="1" customWidth="1"/>
    <col min="3353" max="3353" width="14.28515625" style="441" bestFit="1" customWidth="1"/>
    <col min="3354" max="3354" width="17.7109375" style="441" bestFit="1" customWidth="1"/>
    <col min="3355" max="3355" width="14.5703125" style="441" bestFit="1" customWidth="1"/>
    <col min="3356" max="3356" width="17.42578125" style="441" bestFit="1" customWidth="1"/>
    <col min="3357" max="3357" width="14.28515625" style="441" bestFit="1" customWidth="1"/>
    <col min="3358" max="3358" width="17.42578125" style="441" bestFit="1" customWidth="1"/>
    <col min="3359" max="3359" width="14.28515625" style="441" bestFit="1" customWidth="1"/>
    <col min="3360" max="3360" width="15.42578125" style="441" bestFit="1" customWidth="1"/>
    <col min="3361" max="3361" width="12.42578125" style="441" bestFit="1" customWidth="1"/>
    <col min="3362" max="3362" width="15.140625" style="441" bestFit="1" customWidth="1"/>
    <col min="3363" max="3363" width="12.140625" style="441" bestFit="1" customWidth="1"/>
    <col min="3364" max="3364" width="14.42578125" style="441" bestFit="1" customWidth="1"/>
    <col min="3365" max="3584" width="11.42578125" style="441"/>
    <col min="3585" max="3585" width="2.28515625" style="441" customWidth="1"/>
    <col min="3586" max="3586" width="28.140625" style="441" customWidth="1"/>
    <col min="3587" max="3587" width="26.28515625" style="441" bestFit="1" customWidth="1"/>
    <col min="3588" max="3588" width="20" style="441" customWidth="1"/>
    <col min="3589" max="3589" width="17.85546875" style="441" customWidth="1"/>
    <col min="3590" max="3590" width="20" style="441" customWidth="1"/>
    <col min="3591" max="3591" width="21.5703125" style="441" customWidth="1"/>
    <col min="3592" max="3593" width="16.140625" style="441" customWidth="1"/>
    <col min="3594" max="3594" width="20.140625" style="441" bestFit="1" customWidth="1"/>
    <col min="3595" max="3595" width="18.5703125" style="441" customWidth="1"/>
    <col min="3596" max="3596" width="26.28515625" style="441" bestFit="1" customWidth="1"/>
    <col min="3597" max="3597" width="17.7109375" style="441" customWidth="1"/>
    <col min="3598" max="3598" width="16.140625" style="441" customWidth="1"/>
    <col min="3599" max="3601" width="27.140625" style="441" bestFit="1" customWidth="1"/>
    <col min="3602" max="3602" width="17.7109375" style="441" bestFit="1" customWidth="1"/>
    <col min="3603" max="3603" width="14" style="441" bestFit="1" customWidth="1"/>
    <col min="3604" max="3604" width="17.42578125" style="441" bestFit="1" customWidth="1"/>
    <col min="3605" max="3605" width="14.28515625" style="441" bestFit="1" customWidth="1"/>
    <col min="3606" max="3606" width="17.42578125" style="441" bestFit="1" customWidth="1"/>
    <col min="3607" max="3607" width="14.28515625" style="441" bestFit="1" customWidth="1"/>
    <col min="3608" max="3608" width="17.42578125" style="441" bestFit="1" customWidth="1"/>
    <col min="3609" max="3609" width="14.28515625" style="441" bestFit="1" customWidth="1"/>
    <col min="3610" max="3610" width="17.7109375" style="441" bestFit="1" customWidth="1"/>
    <col min="3611" max="3611" width="14.5703125" style="441" bestFit="1" customWidth="1"/>
    <col min="3612" max="3612" width="17.42578125" style="441" bestFit="1" customWidth="1"/>
    <col min="3613" max="3613" width="14.28515625" style="441" bestFit="1" customWidth="1"/>
    <col min="3614" max="3614" width="17.42578125" style="441" bestFit="1" customWidth="1"/>
    <col min="3615" max="3615" width="14.28515625" style="441" bestFit="1" customWidth="1"/>
    <col min="3616" max="3616" width="15.42578125" style="441" bestFit="1" customWidth="1"/>
    <col min="3617" max="3617" width="12.42578125" style="441" bestFit="1" customWidth="1"/>
    <col min="3618" max="3618" width="15.140625" style="441" bestFit="1" customWidth="1"/>
    <col min="3619" max="3619" width="12.140625" style="441" bestFit="1" customWidth="1"/>
    <col min="3620" max="3620" width="14.42578125" style="441" bestFit="1" customWidth="1"/>
    <col min="3621" max="3840" width="11.42578125" style="441"/>
    <col min="3841" max="3841" width="2.28515625" style="441" customWidth="1"/>
    <col min="3842" max="3842" width="28.140625" style="441" customWidth="1"/>
    <col min="3843" max="3843" width="26.28515625" style="441" bestFit="1" customWidth="1"/>
    <col min="3844" max="3844" width="20" style="441" customWidth="1"/>
    <col min="3845" max="3845" width="17.85546875" style="441" customWidth="1"/>
    <col min="3846" max="3846" width="20" style="441" customWidth="1"/>
    <col min="3847" max="3847" width="21.5703125" style="441" customWidth="1"/>
    <col min="3848" max="3849" width="16.140625" style="441" customWidth="1"/>
    <col min="3850" max="3850" width="20.140625" style="441" bestFit="1" customWidth="1"/>
    <col min="3851" max="3851" width="18.5703125" style="441" customWidth="1"/>
    <col min="3852" max="3852" width="26.28515625" style="441" bestFit="1" customWidth="1"/>
    <col min="3853" max="3853" width="17.7109375" style="441" customWidth="1"/>
    <col min="3854" max="3854" width="16.140625" style="441" customWidth="1"/>
    <col min="3855" max="3857" width="27.140625" style="441" bestFit="1" customWidth="1"/>
    <col min="3858" max="3858" width="17.7109375" style="441" bestFit="1" customWidth="1"/>
    <col min="3859" max="3859" width="14" style="441" bestFit="1" customWidth="1"/>
    <col min="3860" max="3860" width="17.42578125" style="441" bestFit="1" customWidth="1"/>
    <col min="3861" max="3861" width="14.28515625" style="441" bestFit="1" customWidth="1"/>
    <col min="3862" max="3862" width="17.42578125" style="441" bestFit="1" customWidth="1"/>
    <col min="3863" max="3863" width="14.28515625" style="441" bestFit="1" customWidth="1"/>
    <col min="3864" max="3864" width="17.42578125" style="441" bestFit="1" customWidth="1"/>
    <col min="3865" max="3865" width="14.28515625" style="441" bestFit="1" customWidth="1"/>
    <col min="3866" max="3866" width="17.7109375" style="441" bestFit="1" customWidth="1"/>
    <col min="3867" max="3867" width="14.5703125" style="441" bestFit="1" customWidth="1"/>
    <col min="3868" max="3868" width="17.42578125" style="441" bestFit="1" customWidth="1"/>
    <col min="3869" max="3869" width="14.28515625" style="441" bestFit="1" customWidth="1"/>
    <col min="3870" max="3870" width="17.42578125" style="441" bestFit="1" customWidth="1"/>
    <col min="3871" max="3871" width="14.28515625" style="441" bestFit="1" customWidth="1"/>
    <col min="3872" max="3872" width="15.42578125" style="441" bestFit="1" customWidth="1"/>
    <col min="3873" max="3873" width="12.42578125" style="441" bestFit="1" customWidth="1"/>
    <col min="3874" max="3874" width="15.140625" style="441" bestFit="1" customWidth="1"/>
    <col min="3875" max="3875" width="12.140625" style="441" bestFit="1" customWidth="1"/>
    <col min="3876" max="3876" width="14.42578125" style="441" bestFit="1" customWidth="1"/>
    <col min="3877" max="4096" width="11.42578125" style="441"/>
    <col min="4097" max="4097" width="2.28515625" style="441" customWidth="1"/>
    <col min="4098" max="4098" width="28.140625" style="441" customWidth="1"/>
    <col min="4099" max="4099" width="26.28515625" style="441" bestFit="1" customWidth="1"/>
    <col min="4100" max="4100" width="20" style="441" customWidth="1"/>
    <col min="4101" max="4101" width="17.85546875" style="441" customWidth="1"/>
    <col min="4102" max="4102" width="20" style="441" customWidth="1"/>
    <col min="4103" max="4103" width="21.5703125" style="441" customWidth="1"/>
    <col min="4104" max="4105" width="16.140625" style="441" customWidth="1"/>
    <col min="4106" max="4106" width="20.140625" style="441" bestFit="1" customWidth="1"/>
    <col min="4107" max="4107" width="18.5703125" style="441" customWidth="1"/>
    <col min="4108" max="4108" width="26.28515625" style="441" bestFit="1" customWidth="1"/>
    <col min="4109" max="4109" width="17.7109375" style="441" customWidth="1"/>
    <col min="4110" max="4110" width="16.140625" style="441" customWidth="1"/>
    <col min="4111" max="4113" width="27.140625" style="441" bestFit="1" customWidth="1"/>
    <col min="4114" max="4114" width="17.7109375" style="441" bestFit="1" customWidth="1"/>
    <col min="4115" max="4115" width="14" style="441" bestFit="1" customWidth="1"/>
    <col min="4116" max="4116" width="17.42578125" style="441" bestFit="1" customWidth="1"/>
    <col min="4117" max="4117" width="14.28515625" style="441" bestFit="1" customWidth="1"/>
    <col min="4118" max="4118" width="17.42578125" style="441" bestFit="1" customWidth="1"/>
    <col min="4119" max="4119" width="14.28515625" style="441" bestFit="1" customWidth="1"/>
    <col min="4120" max="4120" width="17.42578125" style="441" bestFit="1" customWidth="1"/>
    <col min="4121" max="4121" width="14.28515625" style="441" bestFit="1" customWidth="1"/>
    <col min="4122" max="4122" width="17.7109375" style="441" bestFit="1" customWidth="1"/>
    <col min="4123" max="4123" width="14.5703125" style="441" bestFit="1" customWidth="1"/>
    <col min="4124" max="4124" width="17.42578125" style="441" bestFit="1" customWidth="1"/>
    <col min="4125" max="4125" width="14.28515625" style="441" bestFit="1" customWidth="1"/>
    <col min="4126" max="4126" width="17.42578125" style="441" bestFit="1" customWidth="1"/>
    <col min="4127" max="4127" width="14.28515625" style="441" bestFit="1" customWidth="1"/>
    <col min="4128" max="4128" width="15.42578125" style="441" bestFit="1" customWidth="1"/>
    <col min="4129" max="4129" width="12.42578125" style="441" bestFit="1" customWidth="1"/>
    <col min="4130" max="4130" width="15.140625" style="441" bestFit="1" customWidth="1"/>
    <col min="4131" max="4131" width="12.140625" style="441" bestFit="1" customWidth="1"/>
    <col min="4132" max="4132" width="14.42578125" style="441" bestFit="1" customWidth="1"/>
    <col min="4133" max="4352" width="11.42578125" style="441"/>
    <col min="4353" max="4353" width="2.28515625" style="441" customWidth="1"/>
    <col min="4354" max="4354" width="28.140625" style="441" customWidth="1"/>
    <col min="4355" max="4355" width="26.28515625" style="441" bestFit="1" customWidth="1"/>
    <col min="4356" max="4356" width="20" style="441" customWidth="1"/>
    <col min="4357" max="4357" width="17.85546875" style="441" customWidth="1"/>
    <col min="4358" max="4358" width="20" style="441" customWidth="1"/>
    <col min="4359" max="4359" width="21.5703125" style="441" customWidth="1"/>
    <col min="4360" max="4361" width="16.140625" style="441" customWidth="1"/>
    <col min="4362" max="4362" width="20.140625" style="441" bestFit="1" customWidth="1"/>
    <col min="4363" max="4363" width="18.5703125" style="441" customWidth="1"/>
    <col min="4364" max="4364" width="26.28515625" style="441" bestFit="1" customWidth="1"/>
    <col min="4365" max="4365" width="17.7109375" style="441" customWidth="1"/>
    <col min="4366" max="4366" width="16.140625" style="441" customWidth="1"/>
    <col min="4367" max="4369" width="27.140625" style="441" bestFit="1" customWidth="1"/>
    <col min="4370" max="4370" width="17.7109375" style="441" bestFit="1" customWidth="1"/>
    <col min="4371" max="4371" width="14" style="441" bestFit="1" customWidth="1"/>
    <col min="4372" max="4372" width="17.42578125" style="441" bestFit="1" customWidth="1"/>
    <col min="4373" max="4373" width="14.28515625" style="441" bestFit="1" customWidth="1"/>
    <col min="4374" max="4374" width="17.42578125" style="441" bestFit="1" customWidth="1"/>
    <col min="4375" max="4375" width="14.28515625" style="441" bestFit="1" customWidth="1"/>
    <col min="4376" max="4376" width="17.42578125" style="441" bestFit="1" customWidth="1"/>
    <col min="4377" max="4377" width="14.28515625" style="441" bestFit="1" customWidth="1"/>
    <col min="4378" max="4378" width="17.7109375" style="441" bestFit="1" customWidth="1"/>
    <col min="4379" max="4379" width="14.5703125" style="441" bestFit="1" customWidth="1"/>
    <col min="4380" max="4380" width="17.42578125" style="441" bestFit="1" customWidth="1"/>
    <col min="4381" max="4381" width="14.28515625" style="441" bestFit="1" customWidth="1"/>
    <col min="4382" max="4382" width="17.42578125" style="441" bestFit="1" customWidth="1"/>
    <col min="4383" max="4383" width="14.28515625" style="441" bestFit="1" customWidth="1"/>
    <col min="4384" max="4384" width="15.42578125" style="441" bestFit="1" customWidth="1"/>
    <col min="4385" max="4385" width="12.42578125" style="441" bestFit="1" customWidth="1"/>
    <col min="4386" max="4386" width="15.140625" style="441" bestFit="1" customWidth="1"/>
    <col min="4387" max="4387" width="12.140625" style="441" bestFit="1" customWidth="1"/>
    <col min="4388" max="4388" width="14.42578125" style="441" bestFit="1" customWidth="1"/>
    <col min="4389" max="4608" width="11.42578125" style="441"/>
    <col min="4609" max="4609" width="2.28515625" style="441" customWidth="1"/>
    <col min="4610" max="4610" width="28.140625" style="441" customWidth="1"/>
    <col min="4611" max="4611" width="26.28515625" style="441" bestFit="1" customWidth="1"/>
    <col min="4612" max="4612" width="20" style="441" customWidth="1"/>
    <col min="4613" max="4613" width="17.85546875" style="441" customWidth="1"/>
    <col min="4614" max="4614" width="20" style="441" customWidth="1"/>
    <col min="4615" max="4615" width="21.5703125" style="441" customWidth="1"/>
    <col min="4616" max="4617" width="16.140625" style="441" customWidth="1"/>
    <col min="4618" max="4618" width="20.140625" style="441" bestFit="1" customWidth="1"/>
    <col min="4619" max="4619" width="18.5703125" style="441" customWidth="1"/>
    <col min="4620" max="4620" width="26.28515625" style="441" bestFit="1" customWidth="1"/>
    <col min="4621" max="4621" width="17.7109375" style="441" customWidth="1"/>
    <col min="4622" max="4622" width="16.140625" style="441" customWidth="1"/>
    <col min="4623" max="4625" width="27.140625" style="441" bestFit="1" customWidth="1"/>
    <col min="4626" max="4626" width="17.7109375" style="441" bestFit="1" customWidth="1"/>
    <col min="4627" max="4627" width="14" style="441" bestFit="1" customWidth="1"/>
    <col min="4628" max="4628" width="17.42578125" style="441" bestFit="1" customWidth="1"/>
    <col min="4629" max="4629" width="14.28515625" style="441" bestFit="1" customWidth="1"/>
    <col min="4630" max="4630" width="17.42578125" style="441" bestFit="1" customWidth="1"/>
    <col min="4631" max="4631" width="14.28515625" style="441" bestFit="1" customWidth="1"/>
    <col min="4632" max="4632" width="17.42578125" style="441" bestFit="1" customWidth="1"/>
    <col min="4633" max="4633" width="14.28515625" style="441" bestFit="1" customWidth="1"/>
    <col min="4634" max="4634" width="17.7109375" style="441" bestFit="1" customWidth="1"/>
    <col min="4635" max="4635" width="14.5703125" style="441" bestFit="1" customWidth="1"/>
    <col min="4636" max="4636" width="17.42578125" style="441" bestFit="1" customWidth="1"/>
    <col min="4637" max="4637" width="14.28515625" style="441" bestFit="1" customWidth="1"/>
    <col min="4638" max="4638" width="17.42578125" style="441" bestFit="1" customWidth="1"/>
    <col min="4639" max="4639" width="14.28515625" style="441" bestFit="1" customWidth="1"/>
    <col min="4640" max="4640" width="15.42578125" style="441" bestFit="1" customWidth="1"/>
    <col min="4641" max="4641" width="12.42578125" style="441" bestFit="1" customWidth="1"/>
    <col min="4642" max="4642" width="15.140625" style="441" bestFit="1" customWidth="1"/>
    <col min="4643" max="4643" width="12.140625" style="441" bestFit="1" customWidth="1"/>
    <col min="4644" max="4644" width="14.42578125" style="441" bestFit="1" customWidth="1"/>
    <col min="4645" max="4864" width="11.42578125" style="441"/>
    <col min="4865" max="4865" width="2.28515625" style="441" customWidth="1"/>
    <col min="4866" max="4866" width="28.140625" style="441" customWidth="1"/>
    <col min="4867" max="4867" width="26.28515625" style="441" bestFit="1" customWidth="1"/>
    <col min="4868" max="4868" width="20" style="441" customWidth="1"/>
    <col min="4869" max="4869" width="17.85546875" style="441" customWidth="1"/>
    <col min="4870" max="4870" width="20" style="441" customWidth="1"/>
    <col min="4871" max="4871" width="21.5703125" style="441" customWidth="1"/>
    <col min="4872" max="4873" width="16.140625" style="441" customWidth="1"/>
    <col min="4874" max="4874" width="20.140625" style="441" bestFit="1" customWidth="1"/>
    <col min="4875" max="4875" width="18.5703125" style="441" customWidth="1"/>
    <col min="4876" max="4876" width="26.28515625" style="441" bestFit="1" customWidth="1"/>
    <col min="4877" max="4877" width="17.7109375" style="441" customWidth="1"/>
    <col min="4878" max="4878" width="16.140625" style="441" customWidth="1"/>
    <col min="4879" max="4881" width="27.140625" style="441" bestFit="1" customWidth="1"/>
    <col min="4882" max="4882" width="17.7109375" style="441" bestFit="1" customWidth="1"/>
    <col min="4883" max="4883" width="14" style="441" bestFit="1" customWidth="1"/>
    <col min="4884" max="4884" width="17.42578125" style="441" bestFit="1" customWidth="1"/>
    <col min="4885" max="4885" width="14.28515625" style="441" bestFit="1" customWidth="1"/>
    <col min="4886" max="4886" width="17.42578125" style="441" bestFit="1" customWidth="1"/>
    <col min="4887" max="4887" width="14.28515625" style="441" bestFit="1" customWidth="1"/>
    <col min="4888" max="4888" width="17.42578125" style="441" bestFit="1" customWidth="1"/>
    <col min="4889" max="4889" width="14.28515625" style="441" bestFit="1" customWidth="1"/>
    <col min="4890" max="4890" width="17.7109375" style="441" bestFit="1" customWidth="1"/>
    <col min="4891" max="4891" width="14.5703125" style="441" bestFit="1" customWidth="1"/>
    <col min="4892" max="4892" width="17.42578125" style="441" bestFit="1" customWidth="1"/>
    <col min="4893" max="4893" width="14.28515625" style="441" bestFit="1" customWidth="1"/>
    <col min="4894" max="4894" width="17.42578125" style="441" bestFit="1" customWidth="1"/>
    <col min="4895" max="4895" width="14.28515625" style="441" bestFit="1" customWidth="1"/>
    <col min="4896" max="4896" width="15.42578125" style="441" bestFit="1" customWidth="1"/>
    <col min="4897" max="4897" width="12.42578125" style="441" bestFit="1" customWidth="1"/>
    <col min="4898" max="4898" width="15.140625" style="441" bestFit="1" customWidth="1"/>
    <col min="4899" max="4899" width="12.140625" style="441" bestFit="1" customWidth="1"/>
    <col min="4900" max="4900" width="14.42578125" style="441" bestFit="1" customWidth="1"/>
    <col min="4901" max="5120" width="11.42578125" style="441"/>
    <col min="5121" max="5121" width="2.28515625" style="441" customWidth="1"/>
    <col min="5122" max="5122" width="28.140625" style="441" customWidth="1"/>
    <col min="5123" max="5123" width="26.28515625" style="441" bestFit="1" customWidth="1"/>
    <col min="5124" max="5124" width="20" style="441" customWidth="1"/>
    <col min="5125" max="5125" width="17.85546875" style="441" customWidth="1"/>
    <col min="5126" max="5126" width="20" style="441" customWidth="1"/>
    <col min="5127" max="5127" width="21.5703125" style="441" customWidth="1"/>
    <col min="5128" max="5129" width="16.140625" style="441" customWidth="1"/>
    <col min="5130" max="5130" width="20.140625" style="441" bestFit="1" customWidth="1"/>
    <col min="5131" max="5131" width="18.5703125" style="441" customWidth="1"/>
    <col min="5132" max="5132" width="26.28515625" style="441" bestFit="1" customWidth="1"/>
    <col min="5133" max="5133" width="17.7109375" style="441" customWidth="1"/>
    <col min="5134" max="5134" width="16.140625" style="441" customWidth="1"/>
    <col min="5135" max="5137" width="27.140625" style="441" bestFit="1" customWidth="1"/>
    <col min="5138" max="5138" width="17.7109375" style="441" bestFit="1" customWidth="1"/>
    <col min="5139" max="5139" width="14" style="441" bestFit="1" customWidth="1"/>
    <col min="5140" max="5140" width="17.42578125" style="441" bestFit="1" customWidth="1"/>
    <col min="5141" max="5141" width="14.28515625" style="441" bestFit="1" customWidth="1"/>
    <col min="5142" max="5142" width="17.42578125" style="441" bestFit="1" customWidth="1"/>
    <col min="5143" max="5143" width="14.28515625" style="441" bestFit="1" customWidth="1"/>
    <col min="5144" max="5144" width="17.42578125" style="441" bestFit="1" customWidth="1"/>
    <col min="5145" max="5145" width="14.28515625" style="441" bestFit="1" customWidth="1"/>
    <col min="5146" max="5146" width="17.7109375" style="441" bestFit="1" customWidth="1"/>
    <col min="5147" max="5147" width="14.5703125" style="441" bestFit="1" customWidth="1"/>
    <col min="5148" max="5148" width="17.42578125" style="441" bestFit="1" customWidth="1"/>
    <col min="5149" max="5149" width="14.28515625" style="441" bestFit="1" customWidth="1"/>
    <col min="5150" max="5150" width="17.42578125" style="441" bestFit="1" customWidth="1"/>
    <col min="5151" max="5151" width="14.28515625" style="441" bestFit="1" customWidth="1"/>
    <col min="5152" max="5152" width="15.42578125" style="441" bestFit="1" customWidth="1"/>
    <col min="5153" max="5153" width="12.42578125" style="441" bestFit="1" customWidth="1"/>
    <col min="5154" max="5154" width="15.140625" style="441" bestFit="1" customWidth="1"/>
    <col min="5155" max="5155" width="12.140625" style="441" bestFit="1" customWidth="1"/>
    <col min="5156" max="5156" width="14.42578125" style="441" bestFit="1" customWidth="1"/>
    <col min="5157" max="5376" width="11.42578125" style="441"/>
    <col min="5377" max="5377" width="2.28515625" style="441" customWidth="1"/>
    <col min="5378" max="5378" width="28.140625" style="441" customWidth="1"/>
    <col min="5379" max="5379" width="26.28515625" style="441" bestFit="1" customWidth="1"/>
    <col min="5380" max="5380" width="20" style="441" customWidth="1"/>
    <col min="5381" max="5381" width="17.85546875" style="441" customWidth="1"/>
    <col min="5382" max="5382" width="20" style="441" customWidth="1"/>
    <col min="5383" max="5383" width="21.5703125" style="441" customWidth="1"/>
    <col min="5384" max="5385" width="16.140625" style="441" customWidth="1"/>
    <col min="5386" max="5386" width="20.140625" style="441" bestFit="1" customWidth="1"/>
    <col min="5387" max="5387" width="18.5703125" style="441" customWidth="1"/>
    <col min="5388" max="5388" width="26.28515625" style="441" bestFit="1" customWidth="1"/>
    <col min="5389" max="5389" width="17.7109375" style="441" customWidth="1"/>
    <col min="5390" max="5390" width="16.140625" style="441" customWidth="1"/>
    <col min="5391" max="5393" width="27.140625" style="441" bestFit="1" customWidth="1"/>
    <col min="5394" max="5394" width="17.7109375" style="441" bestFit="1" customWidth="1"/>
    <col min="5395" max="5395" width="14" style="441" bestFit="1" customWidth="1"/>
    <col min="5396" max="5396" width="17.42578125" style="441" bestFit="1" customWidth="1"/>
    <col min="5397" max="5397" width="14.28515625" style="441" bestFit="1" customWidth="1"/>
    <col min="5398" max="5398" width="17.42578125" style="441" bestFit="1" customWidth="1"/>
    <col min="5399" max="5399" width="14.28515625" style="441" bestFit="1" customWidth="1"/>
    <col min="5400" max="5400" width="17.42578125" style="441" bestFit="1" customWidth="1"/>
    <col min="5401" max="5401" width="14.28515625" style="441" bestFit="1" customWidth="1"/>
    <col min="5402" max="5402" width="17.7109375" style="441" bestFit="1" customWidth="1"/>
    <col min="5403" max="5403" width="14.5703125" style="441" bestFit="1" customWidth="1"/>
    <col min="5404" max="5404" width="17.42578125" style="441" bestFit="1" customWidth="1"/>
    <col min="5405" max="5405" width="14.28515625" style="441" bestFit="1" customWidth="1"/>
    <col min="5406" max="5406" width="17.42578125" style="441" bestFit="1" customWidth="1"/>
    <col min="5407" max="5407" width="14.28515625" style="441" bestFit="1" customWidth="1"/>
    <col min="5408" max="5408" width="15.42578125" style="441" bestFit="1" customWidth="1"/>
    <col min="5409" max="5409" width="12.42578125" style="441" bestFit="1" customWidth="1"/>
    <col min="5410" max="5410" width="15.140625" style="441" bestFit="1" customWidth="1"/>
    <col min="5411" max="5411" width="12.140625" style="441" bestFit="1" customWidth="1"/>
    <col min="5412" max="5412" width="14.42578125" style="441" bestFit="1" customWidth="1"/>
    <col min="5413" max="5632" width="11.42578125" style="441"/>
    <col min="5633" max="5633" width="2.28515625" style="441" customWidth="1"/>
    <col min="5634" max="5634" width="28.140625" style="441" customWidth="1"/>
    <col min="5635" max="5635" width="26.28515625" style="441" bestFit="1" customWidth="1"/>
    <col min="5636" max="5636" width="20" style="441" customWidth="1"/>
    <col min="5637" max="5637" width="17.85546875" style="441" customWidth="1"/>
    <col min="5638" max="5638" width="20" style="441" customWidth="1"/>
    <col min="5639" max="5639" width="21.5703125" style="441" customWidth="1"/>
    <col min="5640" max="5641" width="16.140625" style="441" customWidth="1"/>
    <col min="5642" max="5642" width="20.140625" style="441" bestFit="1" customWidth="1"/>
    <col min="5643" max="5643" width="18.5703125" style="441" customWidth="1"/>
    <col min="5644" max="5644" width="26.28515625" style="441" bestFit="1" customWidth="1"/>
    <col min="5645" max="5645" width="17.7109375" style="441" customWidth="1"/>
    <col min="5646" max="5646" width="16.140625" style="441" customWidth="1"/>
    <col min="5647" max="5649" width="27.140625" style="441" bestFit="1" customWidth="1"/>
    <col min="5650" max="5650" width="17.7109375" style="441" bestFit="1" customWidth="1"/>
    <col min="5651" max="5651" width="14" style="441" bestFit="1" customWidth="1"/>
    <col min="5652" max="5652" width="17.42578125" style="441" bestFit="1" customWidth="1"/>
    <col min="5653" max="5653" width="14.28515625" style="441" bestFit="1" customWidth="1"/>
    <col min="5654" max="5654" width="17.42578125" style="441" bestFit="1" customWidth="1"/>
    <col min="5655" max="5655" width="14.28515625" style="441" bestFit="1" customWidth="1"/>
    <col min="5656" max="5656" width="17.42578125" style="441" bestFit="1" customWidth="1"/>
    <col min="5657" max="5657" width="14.28515625" style="441" bestFit="1" customWidth="1"/>
    <col min="5658" max="5658" width="17.7109375" style="441" bestFit="1" customWidth="1"/>
    <col min="5659" max="5659" width="14.5703125" style="441" bestFit="1" customWidth="1"/>
    <col min="5660" max="5660" width="17.42578125" style="441" bestFit="1" customWidth="1"/>
    <col min="5661" max="5661" width="14.28515625" style="441" bestFit="1" customWidth="1"/>
    <col min="5662" max="5662" width="17.42578125" style="441" bestFit="1" customWidth="1"/>
    <col min="5663" max="5663" width="14.28515625" style="441" bestFit="1" customWidth="1"/>
    <col min="5664" max="5664" width="15.42578125" style="441" bestFit="1" customWidth="1"/>
    <col min="5665" max="5665" width="12.42578125" style="441" bestFit="1" customWidth="1"/>
    <col min="5666" max="5666" width="15.140625" style="441" bestFit="1" customWidth="1"/>
    <col min="5667" max="5667" width="12.140625" style="441" bestFit="1" customWidth="1"/>
    <col min="5668" max="5668" width="14.42578125" style="441" bestFit="1" customWidth="1"/>
    <col min="5669" max="5888" width="11.42578125" style="441"/>
    <col min="5889" max="5889" width="2.28515625" style="441" customWidth="1"/>
    <col min="5890" max="5890" width="28.140625" style="441" customWidth="1"/>
    <col min="5891" max="5891" width="26.28515625" style="441" bestFit="1" customWidth="1"/>
    <col min="5892" max="5892" width="20" style="441" customWidth="1"/>
    <col min="5893" max="5893" width="17.85546875" style="441" customWidth="1"/>
    <col min="5894" max="5894" width="20" style="441" customWidth="1"/>
    <col min="5895" max="5895" width="21.5703125" style="441" customWidth="1"/>
    <col min="5896" max="5897" width="16.140625" style="441" customWidth="1"/>
    <col min="5898" max="5898" width="20.140625" style="441" bestFit="1" customWidth="1"/>
    <col min="5899" max="5899" width="18.5703125" style="441" customWidth="1"/>
    <col min="5900" max="5900" width="26.28515625" style="441" bestFit="1" customWidth="1"/>
    <col min="5901" max="5901" width="17.7109375" style="441" customWidth="1"/>
    <col min="5902" max="5902" width="16.140625" style="441" customWidth="1"/>
    <col min="5903" max="5905" width="27.140625" style="441" bestFit="1" customWidth="1"/>
    <col min="5906" max="5906" width="17.7109375" style="441" bestFit="1" customWidth="1"/>
    <col min="5907" max="5907" width="14" style="441" bestFit="1" customWidth="1"/>
    <col min="5908" max="5908" width="17.42578125" style="441" bestFit="1" customWidth="1"/>
    <col min="5909" max="5909" width="14.28515625" style="441" bestFit="1" customWidth="1"/>
    <col min="5910" max="5910" width="17.42578125" style="441" bestFit="1" customWidth="1"/>
    <col min="5911" max="5911" width="14.28515625" style="441" bestFit="1" customWidth="1"/>
    <col min="5912" max="5912" width="17.42578125" style="441" bestFit="1" customWidth="1"/>
    <col min="5913" max="5913" width="14.28515625" style="441" bestFit="1" customWidth="1"/>
    <col min="5914" max="5914" width="17.7109375" style="441" bestFit="1" customWidth="1"/>
    <col min="5915" max="5915" width="14.5703125" style="441" bestFit="1" customWidth="1"/>
    <col min="5916" max="5916" width="17.42578125" style="441" bestFit="1" customWidth="1"/>
    <col min="5917" max="5917" width="14.28515625" style="441" bestFit="1" customWidth="1"/>
    <col min="5918" max="5918" width="17.42578125" style="441" bestFit="1" customWidth="1"/>
    <col min="5919" max="5919" width="14.28515625" style="441" bestFit="1" customWidth="1"/>
    <col min="5920" max="5920" width="15.42578125" style="441" bestFit="1" customWidth="1"/>
    <col min="5921" max="5921" width="12.42578125" style="441" bestFit="1" customWidth="1"/>
    <col min="5922" max="5922" width="15.140625" style="441" bestFit="1" customWidth="1"/>
    <col min="5923" max="5923" width="12.140625" style="441" bestFit="1" customWidth="1"/>
    <col min="5924" max="5924" width="14.42578125" style="441" bestFit="1" customWidth="1"/>
    <col min="5925" max="6144" width="11.42578125" style="441"/>
    <col min="6145" max="6145" width="2.28515625" style="441" customWidth="1"/>
    <col min="6146" max="6146" width="28.140625" style="441" customWidth="1"/>
    <col min="6147" max="6147" width="26.28515625" style="441" bestFit="1" customWidth="1"/>
    <col min="6148" max="6148" width="20" style="441" customWidth="1"/>
    <col min="6149" max="6149" width="17.85546875" style="441" customWidth="1"/>
    <col min="6150" max="6150" width="20" style="441" customWidth="1"/>
    <col min="6151" max="6151" width="21.5703125" style="441" customWidth="1"/>
    <col min="6152" max="6153" width="16.140625" style="441" customWidth="1"/>
    <col min="6154" max="6154" width="20.140625" style="441" bestFit="1" customWidth="1"/>
    <col min="6155" max="6155" width="18.5703125" style="441" customWidth="1"/>
    <col min="6156" max="6156" width="26.28515625" style="441" bestFit="1" customWidth="1"/>
    <col min="6157" max="6157" width="17.7109375" style="441" customWidth="1"/>
    <col min="6158" max="6158" width="16.140625" style="441" customWidth="1"/>
    <col min="6159" max="6161" width="27.140625" style="441" bestFit="1" customWidth="1"/>
    <col min="6162" max="6162" width="17.7109375" style="441" bestFit="1" customWidth="1"/>
    <col min="6163" max="6163" width="14" style="441" bestFit="1" customWidth="1"/>
    <col min="6164" max="6164" width="17.42578125" style="441" bestFit="1" customWidth="1"/>
    <col min="6165" max="6165" width="14.28515625" style="441" bestFit="1" customWidth="1"/>
    <col min="6166" max="6166" width="17.42578125" style="441" bestFit="1" customWidth="1"/>
    <col min="6167" max="6167" width="14.28515625" style="441" bestFit="1" customWidth="1"/>
    <col min="6168" max="6168" width="17.42578125" style="441" bestFit="1" customWidth="1"/>
    <col min="6169" max="6169" width="14.28515625" style="441" bestFit="1" customWidth="1"/>
    <col min="6170" max="6170" width="17.7109375" style="441" bestFit="1" customWidth="1"/>
    <col min="6171" max="6171" width="14.5703125" style="441" bestFit="1" customWidth="1"/>
    <col min="6172" max="6172" width="17.42578125" style="441" bestFit="1" customWidth="1"/>
    <col min="6173" max="6173" width="14.28515625" style="441" bestFit="1" customWidth="1"/>
    <col min="6174" max="6174" width="17.42578125" style="441" bestFit="1" customWidth="1"/>
    <col min="6175" max="6175" width="14.28515625" style="441" bestFit="1" customWidth="1"/>
    <col min="6176" max="6176" width="15.42578125" style="441" bestFit="1" customWidth="1"/>
    <col min="6177" max="6177" width="12.42578125" style="441" bestFit="1" customWidth="1"/>
    <col min="6178" max="6178" width="15.140625" style="441" bestFit="1" customWidth="1"/>
    <col min="6179" max="6179" width="12.140625" style="441" bestFit="1" customWidth="1"/>
    <col min="6180" max="6180" width="14.42578125" style="441" bestFit="1" customWidth="1"/>
    <col min="6181" max="6400" width="11.42578125" style="441"/>
    <col min="6401" max="6401" width="2.28515625" style="441" customWidth="1"/>
    <col min="6402" max="6402" width="28.140625" style="441" customWidth="1"/>
    <col min="6403" max="6403" width="26.28515625" style="441" bestFit="1" customWidth="1"/>
    <col min="6404" max="6404" width="20" style="441" customWidth="1"/>
    <col min="6405" max="6405" width="17.85546875" style="441" customWidth="1"/>
    <col min="6406" max="6406" width="20" style="441" customWidth="1"/>
    <col min="6407" max="6407" width="21.5703125" style="441" customWidth="1"/>
    <col min="6408" max="6409" width="16.140625" style="441" customWidth="1"/>
    <col min="6410" max="6410" width="20.140625" style="441" bestFit="1" customWidth="1"/>
    <col min="6411" max="6411" width="18.5703125" style="441" customWidth="1"/>
    <col min="6412" max="6412" width="26.28515625" style="441" bestFit="1" customWidth="1"/>
    <col min="6413" max="6413" width="17.7109375" style="441" customWidth="1"/>
    <col min="6414" max="6414" width="16.140625" style="441" customWidth="1"/>
    <col min="6415" max="6417" width="27.140625" style="441" bestFit="1" customWidth="1"/>
    <col min="6418" max="6418" width="17.7109375" style="441" bestFit="1" customWidth="1"/>
    <col min="6419" max="6419" width="14" style="441" bestFit="1" customWidth="1"/>
    <col min="6420" max="6420" width="17.42578125" style="441" bestFit="1" customWidth="1"/>
    <col min="6421" max="6421" width="14.28515625" style="441" bestFit="1" customWidth="1"/>
    <col min="6422" max="6422" width="17.42578125" style="441" bestFit="1" customWidth="1"/>
    <col min="6423" max="6423" width="14.28515625" style="441" bestFit="1" customWidth="1"/>
    <col min="6424" max="6424" width="17.42578125" style="441" bestFit="1" customWidth="1"/>
    <col min="6425" max="6425" width="14.28515625" style="441" bestFit="1" customWidth="1"/>
    <col min="6426" max="6426" width="17.7109375" style="441" bestFit="1" customWidth="1"/>
    <col min="6427" max="6427" width="14.5703125" style="441" bestFit="1" customWidth="1"/>
    <col min="6428" max="6428" width="17.42578125" style="441" bestFit="1" customWidth="1"/>
    <col min="6429" max="6429" width="14.28515625" style="441" bestFit="1" customWidth="1"/>
    <col min="6430" max="6430" width="17.42578125" style="441" bestFit="1" customWidth="1"/>
    <col min="6431" max="6431" width="14.28515625" style="441" bestFit="1" customWidth="1"/>
    <col min="6432" max="6432" width="15.42578125" style="441" bestFit="1" customWidth="1"/>
    <col min="6433" max="6433" width="12.42578125" style="441" bestFit="1" customWidth="1"/>
    <col min="6434" max="6434" width="15.140625" style="441" bestFit="1" customWidth="1"/>
    <col min="6435" max="6435" width="12.140625" style="441" bestFit="1" customWidth="1"/>
    <col min="6436" max="6436" width="14.42578125" style="441" bestFit="1" customWidth="1"/>
    <col min="6437" max="6656" width="11.42578125" style="441"/>
    <col min="6657" max="6657" width="2.28515625" style="441" customWidth="1"/>
    <col min="6658" max="6658" width="28.140625" style="441" customWidth="1"/>
    <col min="6659" max="6659" width="26.28515625" style="441" bestFit="1" customWidth="1"/>
    <col min="6660" max="6660" width="20" style="441" customWidth="1"/>
    <col min="6661" max="6661" width="17.85546875" style="441" customWidth="1"/>
    <col min="6662" max="6662" width="20" style="441" customWidth="1"/>
    <col min="6663" max="6663" width="21.5703125" style="441" customWidth="1"/>
    <col min="6664" max="6665" width="16.140625" style="441" customWidth="1"/>
    <col min="6666" max="6666" width="20.140625" style="441" bestFit="1" customWidth="1"/>
    <col min="6667" max="6667" width="18.5703125" style="441" customWidth="1"/>
    <col min="6668" max="6668" width="26.28515625" style="441" bestFit="1" customWidth="1"/>
    <col min="6669" max="6669" width="17.7109375" style="441" customWidth="1"/>
    <col min="6670" max="6670" width="16.140625" style="441" customWidth="1"/>
    <col min="6671" max="6673" width="27.140625" style="441" bestFit="1" customWidth="1"/>
    <col min="6674" max="6674" width="17.7109375" style="441" bestFit="1" customWidth="1"/>
    <col min="6675" max="6675" width="14" style="441" bestFit="1" customWidth="1"/>
    <col min="6676" max="6676" width="17.42578125" style="441" bestFit="1" customWidth="1"/>
    <col min="6677" max="6677" width="14.28515625" style="441" bestFit="1" customWidth="1"/>
    <col min="6678" max="6678" width="17.42578125" style="441" bestFit="1" customWidth="1"/>
    <col min="6679" max="6679" width="14.28515625" style="441" bestFit="1" customWidth="1"/>
    <col min="6680" max="6680" width="17.42578125" style="441" bestFit="1" customWidth="1"/>
    <col min="6681" max="6681" width="14.28515625" style="441" bestFit="1" customWidth="1"/>
    <col min="6682" max="6682" width="17.7109375" style="441" bestFit="1" customWidth="1"/>
    <col min="6683" max="6683" width="14.5703125" style="441" bestFit="1" customWidth="1"/>
    <col min="6684" max="6684" width="17.42578125" style="441" bestFit="1" customWidth="1"/>
    <col min="6685" max="6685" width="14.28515625" style="441" bestFit="1" customWidth="1"/>
    <col min="6686" max="6686" width="17.42578125" style="441" bestFit="1" customWidth="1"/>
    <col min="6687" max="6687" width="14.28515625" style="441" bestFit="1" customWidth="1"/>
    <col min="6688" max="6688" width="15.42578125" style="441" bestFit="1" customWidth="1"/>
    <col min="6689" max="6689" width="12.42578125" style="441" bestFit="1" customWidth="1"/>
    <col min="6690" max="6690" width="15.140625" style="441" bestFit="1" customWidth="1"/>
    <col min="6691" max="6691" width="12.140625" style="441" bestFit="1" customWidth="1"/>
    <col min="6692" max="6692" width="14.42578125" style="441" bestFit="1" customWidth="1"/>
    <col min="6693" max="6912" width="11.42578125" style="441"/>
    <col min="6913" max="6913" width="2.28515625" style="441" customWidth="1"/>
    <col min="6914" max="6914" width="28.140625" style="441" customWidth="1"/>
    <col min="6915" max="6915" width="26.28515625" style="441" bestFit="1" customWidth="1"/>
    <col min="6916" max="6916" width="20" style="441" customWidth="1"/>
    <col min="6917" max="6917" width="17.85546875" style="441" customWidth="1"/>
    <col min="6918" max="6918" width="20" style="441" customWidth="1"/>
    <col min="6919" max="6919" width="21.5703125" style="441" customWidth="1"/>
    <col min="6920" max="6921" width="16.140625" style="441" customWidth="1"/>
    <col min="6922" max="6922" width="20.140625" style="441" bestFit="1" customWidth="1"/>
    <col min="6923" max="6923" width="18.5703125" style="441" customWidth="1"/>
    <col min="6924" max="6924" width="26.28515625" style="441" bestFit="1" customWidth="1"/>
    <col min="6925" max="6925" width="17.7109375" style="441" customWidth="1"/>
    <col min="6926" max="6926" width="16.140625" style="441" customWidth="1"/>
    <col min="6927" max="6929" width="27.140625" style="441" bestFit="1" customWidth="1"/>
    <col min="6930" max="6930" width="17.7109375" style="441" bestFit="1" customWidth="1"/>
    <col min="6931" max="6931" width="14" style="441" bestFit="1" customWidth="1"/>
    <col min="6932" max="6932" width="17.42578125" style="441" bestFit="1" customWidth="1"/>
    <col min="6933" max="6933" width="14.28515625" style="441" bestFit="1" customWidth="1"/>
    <col min="6934" max="6934" width="17.42578125" style="441" bestFit="1" customWidth="1"/>
    <col min="6935" max="6935" width="14.28515625" style="441" bestFit="1" customWidth="1"/>
    <col min="6936" max="6936" width="17.42578125" style="441" bestFit="1" customWidth="1"/>
    <col min="6937" max="6937" width="14.28515625" style="441" bestFit="1" customWidth="1"/>
    <col min="6938" max="6938" width="17.7109375" style="441" bestFit="1" customWidth="1"/>
    <col min="6939" max="6939" width="14.5703125" style="441" bestFit="1" customWidth="1"/>
    <col min="6940" max="6940" width="17.42578125" style="441" bestFit="1" customWidth="1"/>
    <col min="6941" max="6941" width="14.28515625" style="441" bestFit="1" customWidth="1"/>
    <col min="6942" max="6942" width="17.42578125" style="441" bestFit="1" customWidth="1"/>
    <col min="6943" max="6943" width="14.28515625" style="441" bestFit="1" customWidth="1"/>
    <col min="6944" max="6944" width="15.42578125" style="441" bestFit="1" customWidth="1"/>
    <col min="6945" max="6945" width="12.42578125" style="441" bestFit="1" customWidth="1"/>
    <col min="6946" max="6946" width="15.140625" style="441" bestFit="1" customWidth="1"/>
    <col min="6947" max="6947" width="12.140625" style="441" bestFit="1" customWidth="1"/>
    <col min="6948" max="6948" width="14.42578125" style="441" bestFit="1" customWidth="1"/>
    <col min="6949" max="7168" width="11.42578125" style="441"/>
    <col min="7169" max="7169" width="2.28515625" style="441" customWidth="1"/>
    <col min="7170" max="7170" width="28.140625" style="441" customWidth="1"/>
    <col min="7171" max="7171" width="26.28515625" style="441" bestFit="1" customWidth="1"/>
    <col min="7172" max="7172" width="20" style="441" customWidth="1"/>
    <col min="7173" max="7173" width="17.85546875" style="441" customWidth="1"/>
    <col min="7174" max="7174" width="20" style="441" customWidth="1"/>
    <col min="7175" max="7175" width="21.5703125" style="441" customWidth="1"/>
    <col min="7176" max="7177" width="16.140625" style="441" customWidth="1"/>
    <col min="7178" max="7178" width="20.140625" style="441" bestFit="1" customWidth="1"/>
    <col min="7179" max="7179" width="18.5703125" style="441" customWidth="1"/>
    <col min="7180" max="7180" width="26.28515625" style="441" bestFit="1" customWidth="1"/>
    <col min="7181" max="7181" width="17.7109375" style="441" customWidth="1"/>
    <col min="7182" max="7182" width="16.140625" style="441" customWidth="1"/>
    <col min="7183" max="7185" width="27.140625" style="441" bestFit="1" customWidth="1"/>
    <col min="7186" max="7186" width="17.7109375" style="441" bestFit="1" customWidth="1"/>
    <col min="7187" max="7187" width="14" style="441" bestFit="1" customWidth="1"/>
    <col min="7188" max="7188" width="17.42578125" style="441" bestFit="1" customWidth="1"/>
    <col min="7189" max="7189" width="14.28515625" style="441" bestFit="1" customWidth="1"/>
    <col min="7190" max="7190" width="17.42578125" style="441" bestFit="1" customWidth="1"/>
    <col min="7191" max="7191" width="14.28515625" style="441" bestFit="1" customWidth="1"/>
    <col min="7192" max="7192" width="17.42578125" style="441" bestFit="1" customWidth="1"/>
    <col min="7193" max="7193" width="14.28515625" style="441" bestFit="1" customWidth="1"/>
    <col min="7194" max="7194" width="17.7109375" style="441" bestFit="1" customWidth="1"/>
    <col min="7195" max="7195" width="14.5703125" style="441" bestFit="1" customWidth="1"/>
    <col min="7196" max="7196" width="17.42578125" style="441" bestFit="1" customWidth="1"/>
    <col min="7197" max="7197" width="14.28515625" style="441" bestFit="1" customWidth="1"/>
    <col min="7198" max="7198" width="17.42578125" style="441" bestFit="1" customWidth="1"/>
    <col min="7199" max="7199" width="14.28515625" style="441" bestFit="1" customWidth="1"/>
    <col min="7200" max="7200" width="15.42578125" style="441" bestFit="1" customWidth="1"/>
    <col min="7201" max="7201" width="12.42578125" style="441" bestFit="1" customWidth="1"/>
    <col min="7202" max="7202" width="15.140625" style="441" bestFit="1" customWidth="1"/>
    <col min="7203" max="7203" width="12.140625" style="441" bestFit="1" customWidth="1"/>
    <col min="7204" max="7204" width="14.42578125" style="441" bestFit="1" customWidth="1"/>
    <col min="7205" max="7424" width="11.42578125" style="441"/>
    <col min="7425" max="7425" width="2.28515625" style="441" customWidth="1"/>
    <col min="7426" max="7426" width="28.140625" style="441" customWidth="1"/>
    <col min="7427" max="7427" width="26.28515625" style="441" bestFit="1" customWidth="1"/>
    <col min="7428" max="7428" width="20" style="441" customWidth="1"/>
    <col min="7429" max="7429" width="17.85546875" style="441" customWidth="1"/>
    <col min="7430" max="7430" width="20" style="441" customWidth="1"/>
    <col min="7431" max="7431" width="21.5703125" style="441" customWidth="1"/>
    <col min="7432" max="7433" width="16.140625" style="441" customWidth="1"/>
    <col min="7434" max="7434" width="20.140625" style="441" bestFit="1" customWidth="1"/>
    <col min="7435" max="7435" width="18.5703125" style="441" customWidth="1"/>
    <col min="7436" max="7436" width="26.28515625" style="441" bestFit="1" customWidth="1"/>
    <col min="7437" max="7437" width="17.7109375" style="441" customWidth="1"/>
    <col min="7438" max="7438" width="16.140625" style="441" customWidth="1"/>
    <col min="7439" max="7441" width="27.140625" style="441" bestFit="1" customWidth="1"/>
    <col min="7442" max="7442" width="17.7109375" style="441" bestFit="1" customWidth="1"/>
    <col min="7443" max="7443" width="14" style="441" bestFit="1" customWidth="1"/>
    <col min="7444" max="7444" width="17.42578125" style="441" bestFit="1" customWidth="1"/>
    <col min="7445" max="7445" width="14.28515625" style="441" bestFit="1" customWidth="1"/>
    <col min="7446" max="7446" width="17.42578125" style="441" bestFit="1" customWidth="1"/>
    <col min="7447" max="7447" width="14.28515625" style="441" bestFit="1" customWidth="1"/>
    <col min="7448" max="7448" width="17.42578125" style="441" bestFit="1" customWidth="1"/>
    <col min="7449" max="7449" width="14.28515625" style="441" bestFit="1" customWidth="1"/>
    <col min="7450" max="7450" width="17.7109375" style="441" bestFit="1" customWidth="1"/>
    <col min="7451" max="7451" width="14.5703125" style="441" bestFit="1" customWidth="1"/>
    <col min="7452" max="7452" width="17.42578125" style="441" bestFit="1" customWidth="1"/>
    <col min="7453" max="7453" width="14.28515625" style="441" bestFit="1" customWidth="1"/>
    <col min="7454" max="7454" width="17.42578125" style="441" bestFit="1" customWidth="1"/>
    <col min="7455" max="7455" width="14.28515625" style="441" bestFit="1" customWidth="1"/>
    <col min="7456" max="7456" width="15.42578125" style="441" bestFit="1" customWidth="1"/>
    <col min="7457" max="7457" width="12.42578125" style="441" bestFit="1" customWidth="1"/>
    <col min="7458" max="7458" width="15.140625" style="441" bestFit="1" customWidth="1"/>
    <col min="7459" max="7459" width="12.140625" style="441" bestFit="1" customWidth="1"/>
    <col min="7460" max="7460" width="14.42578125" style="441" bestFit="1" customWidth="1"/>
    <col min="7461" max="7680" width="11.42578125" style="441"/>
    <col min="7681" max="7681" width="2.28515625" style="441" customWidth="1"/>
    <col min="7682" max="7682" width="28.140625" style="441" customWidth="1"/>
    <col min="7683" max="7683" width="26.28515625" style="441" bestFit="1" customWidth="1"/>
    <col min="7684" max="7684" width="20" style="441" customWidth="1"/>
    <col min="7685" max="7685" width="17.85546875" style="441" customWidth="1"/>
    <col min="7686" max="7686" width="20" style="441" customWidth="1"/>
    <col min="7687" max="7687" width="21.5703125" style="441" customWidth="1"/>
    <col min="7688" max="7689" width="16.140625" style="441" customWidth="1"/>
    <col min="7690" max="7690" width="20.140625" style="441" bestFit="1" customWidth="1"/>
    <col min="7691" max="7691" width="18.5703125" style="441" customWidth="1"/>
    <col min="7692" max="7692" width="26.28515625" style="441" bestFit="1" customWidth="1"/>
    <col min="7693" max="7693" width="17.7109375" style="441" customWidth="1"/>
    <col min="7694" max="7694" width="16.140625" style="441" customWidth="1"/>
    <col min="7695" max="7697" width="27.140625" style="441" bestFit="1" customWidth="1"/>
    <col min="7698" max="7698" width="17.7109375" style="441" bestFit="1" customWidth="1"/>
    <col min="7699" max="7699" width="14" style="441" bestFit="1" customWidth="1"/>
    <col min="7700" max="7700" width="17.42578125" style="441" bestFit="1" customWidth="1"/>
    <col min="7701" max="7701" width="14.28515625" style="441" bestFit="1" customWidth="1"/>
    <col min="7702" max="7702" width="17.42578125" style="441" bestFit="1" customWidth="1"/>
    <col min="7703" max="7703" width="14.28515625" style="441" bestFit="1" customWidth="1"/>
    <col min="7704" max="7704" width="17.42578125" style="441" bestFit="1" customWidth="1"/>
    <col min="7705" max="7705" width="14.28515625" style="441" bestFit="1" customWidth="1"/>
    <col min="7706" max="7706" width="17.7109375" style="441" bestFit="1" customWidth="1"/>
    <col min="7707" max="7707" width="14.5703125" style="441" bestFit="1" customWidth="1"/>
    <col min="7708" max="7708" width="17.42578125" style="441" bestFit="1" customWidth="1"/>
    <col min="7709" max="7709" width="14.28515625" style="441" bestFit="1" customWidth="1"/>
    <col min="7710" max="7710" width="17.42578125" style="441" bestFit="1" customWidth="1"/>
    <col min="7711" max="7711" width="14.28515625" style="441" bestFit="1" customWidth="1"/>
    <col min="7712" max="7712" width="15.42578125" style="441" bestFit="1" customWidth="1"/>
    <col min="7713" max="7713" width="12.42578125" style="441" bestFit="1" customWidth="1"/>
    <col min="7714" max="7714" width="15.140625" style="441" bestFit="1" customWidth="1"/>
    <col min="7715" max="7715" width="12.140625" style="441" bestFit="1" customWidth="1"/>
    <col min="7716" max="7716" width="14.42578125" style="441" bestFit="1" customWidth="1"/>
    <col min="7717" max="7936" width="11.42578125" style="441"/>
    <col min="7937" max="7937" width="2.28515625" style="441" customWidth="1"/>
    <col min="7938" max="7938" width="28.140625" style="441" customWidth="1"/>
    <col min="7939" max="7939" width="26.28515625" style="441" bestFit="1" customWidth="1"/>
    <col min="7940" max="7940" width="20" style="441" customWidth="1"/>
    <col min="7941" max="7941" width="17.85546875" style="441" customWidth="1"/>
    <col min="7942" max="7942" width="20" style="441" customWidth="1"/>
    <col min="7943" max="7943" width="21.5703125" style="441" customWidth="1"/>
    <col min="7944" max="7945" width="16.140625" style="441" customWidth="1"/>
    <col min="7946" max="7946" width="20.140625" style="441" bestFit="1" customWidth="1"/>
    <col min="7947" max="7947" width="18.5703125" style="441" customWidth="1"/>
    <col min="7948" max="7948" width="26.28515625" style="441" bestFit="1" customWidth="1"/>
    <col min="7949" max="7949" width="17.7109375" style="441" customWidth="1"/>
    <col min="7950" max="7950" width="16.140625" style="441" customWidth="1"/>
    <col min="7951" max="7953" width="27.140625" style="441" bestFit="1" customWidth="1"/>
    <col min="7954" max="7954" width="17.7109375" style="441" bestFit="1" customWidth="1"/>
    <col min="7955" max="7955" width="14" style="441" bestFit="1" customWidth="1"/>
    <col min="7956" max="7956" width="17.42578125" style="441" bestFit="1" customWidth="1"/>
    <col min="7957" max="7957" width="14.28515625" style="441" bestFit="1" customWidth="1"/>
    <col min="7958" max="7958" width="17.42578125" style="441" bestFit="1" customWidth="1"/>
    <col min="7959" max="7959" width="14.28515625" style="441" bestFit="1" customWidth="1"/>
    <col min="7960" max="7960" width="17.42578125" style="441" bestFit="1" customWidth="1"/>
    <col min="7961" max="7961" width="14.28515625" style="441" bestFit="1" customWidth="1"/>
    <col min="7962" max="7962" width="17.7109375" style="441" bestFit="1" customWidth="1"/>
    <col min="7963" max="7963" width="14.5703125" style="441" bestFit="1" customWidth="1"/>
    <col min="7964" max="7964" width="17.42578125" style="441" bestFit="1" customWidth="1"/>
    <col min="7965" max="7965" width="14.28515625" style="441" bestFit="1" customWidth="1"/>
    <col min="7966" max="7966" width="17.42578125" style="441" bestFit="1" customWidth="1"/>
    <col min="7967" max="7967" width="14.28515625" style="441" bestFit="1" customWidth="1"/>
    <col min="7968" max="7968" width="15.42578125" style="441" bestFit="1" customWidth="1"/>
    <col min="7969" max="7969" width="12.42578125" style="441" bestFit="1" customWidth="1"/>
    <col min="7970" max="7970" width="15.140625" style="441" bestFit="1" customWidth="1"/>
    <col min="7971" max="7971" width="12.140625" style="441" bestFit="1" customWidth="1"/>
    <col min="7972" max="7972" width="14.42578125" style="441" bestFit="1" customWidth="1"/>
    <col min="7973" max="8192" width="11.42578125" style="441"/>
    <col min="8193" max="8193" width="2.28515625" style="441" customWidth="1"/>
    <col min="8194" max="8194" width="28.140625" style="441" customWidth="1"/>
    <col min="8195" max="8195" width="26.28515625" style="441" bestFit="1" customWidth="1"/>
    <col min="8196" max="8196" width="20" style="441" customWidth="1"/>
    <col min="8197" max="8197" width="17.85546875" style="441" customWidth="1"/>
    <col min="8198" max="8198" width="20" style="441" customWidth="1"/>
    <col min="8199" max="8199" width="21.5703125" style="441" customWidth="1"/>
    <col min="8200" max="8201" width="16.140625" style="441" customWidth="1"/>
    <col min="8202" max="8202" width="20.140625" style="441" bestFit="1" customWidth="1"/>
    <col min="8203" max="8203" width="18.5703125" style="441" customWidth="1"/>
    <col min="8204" max="8204" width="26.28515625" style="441" bestFit="1" customWidth="1"/>
    <col min="8205" max="8205" width="17.7109375" style="441" customWidth="1"/>
    <col min="8206" max="8206" width="16.140625" style="441" customWidth="1"/>
    <col min="8207" max="8209" width="27.140625" style="441" bestFit="1" customWidth="1"/>
    <col min="8210" max="8210" width="17.7109375" style="441" bestFit="1" customWidth="1"/>
    <col min="8211" max="8211" width="14" style="441" bestFit="1" customWidth="1"/>
    <col min="8212" max="8212" width="17.42578125" style="441" bestFit="1" customWidth="1"/>
    <col min="8213" max="8213" width="14.28515625" style="441" bestFit="1" customWidth="1"/>
    <col min="8214" max="8214" width="17.42578125" style="441" bestFit="1" customWidth="1"/>
    <col min="8215" max="8215" width="14.28515625" style="441" bestFit="1" customWidth="1"/>
    <col min="8216" max="8216" width="17.42578125" style="441" bestFit="1" customWidth="1"/>
    <col min="8217" max="8217" width="14.28515625" style="441" bestFit="1" customWidth="1"/>
    <col min="8218" max="8218" width="17.7109375" style="441" bestFit="1" customWidth="1"/>
    <col min="8219" max="8219" width="14.5703125" style="441" bestFit="1" customWidth="1"/>
    <col min="8220" max="8220" width="17.42578125" style="441" bestFit="1" customWidth="1"/>
    <col min="8221" max="8221" width="14.28515625" style="441" bestFit="1" customWidth="1"/>
    <col min="8222" max="8222" width="17.42578125" style="441" bestFit="1" customWidth="1"/>
    <col min="8223" max="8223" width="14.28515625" style="441" bestFit="1" customWidth="1"/>
    <col min="8224" max="8224" width="15.42578125" style="441" bestFit="1" customWidth="1"/>
    <col min="8225" max="8225" width="12.42578125" style="441" bestFit="1" customWidth="1"/>
    <col min="8226" max="8226" width="15.140625" style="441" bestFit="1" customWidth="1"/>
    <col min="8227" max="8227" width="12.140625" style="441" bestFit="1" customWidth="1"/>
    <col min="8228" max="8228" width="14.42578125" style="441" bestFit="1" customWidth="1"/>
    <col min="8229" max="8448" width="11.42578125" style="441"/>
    <col min="8449" max="8449" width="2.28515625" style="441" customWidth="1"/>
    <col min="8450" max="8450" width="28.140625" style="441" customWidth="1"/>
    <col min="8451" max="8451" width="26.28515625" style="441" bestFit="1" customWidth="1"/>
    <col min="8452" max="8452" width="20" style="441" customWidth="1"/>
    <col min="8453" max="8453" width="17.85546875" style="441" customWidth="1"/>
    <col min="8454" max="8454" width="20" style="441" customWidth="1"/>
    <col min="8455" max="8455" width="21.5703125" style="441" customWidth="1"/>
    <col min="8456" max="8457" width="16.140625" style="441" customWidth="1"/>
    <col min="8458" max="8458" width="20.140625" style="441" bestFit="1" customWidth="1"/>
    <col min="8459" max="8459" width="18.5703125" style="441" customWidth="1"/>
    <col min="8460" max="8460" width="26.28515625" style="441" bestFit="1" customWidth="1"/>
    <col min="8461" max="8461" width="17.7109375" style="441" customWidth="1"/>
    <col min="8462" max="8462" width="16.140625" style="441" customWidth="1"/>
    <col min="8463" max="8465" width="27.140625" style="441" bestFit="1" customWidth="1"/>
    <col min="8466" max="8466" width="17.7109375" style="441" bestFit="1" customWidth="1"/>
    <col min="8467" max="8467" width="14" style="441" bestFit="1" customWidth="1"/>
    <col min="8468" max="8468" width="17.42578125" style="441" bestFit="1" customWidth="1"/>
    <col min="8469" max="8469" width="14.28515625" style="441" bestFit="1" customWidth="1"/>
    <col min="8470" max="8470" width="17.42578125" style="441" bestFit="1" customWidth="1"/>
    <col min="8471" max="8471" width="14.28515625" style="441" bestFit="1" customWidth="1"/>
    <col min="8472" max="8472" width="17.42578125" style="441" bestFit="1" customWidth="1"/>
    <col min="8473" max="8473" width="14.28515625" style="441" bestFit="1" customWidth="1"/>
    <col min="8474" max="8474" width="17.7109375" style="441" bestFit="1" customWidth="1"/>
    <col min="8475" max="8475" width="14.5703125" style="441" bestFit="1" customWidth="1"/>
    <col min="8476" max="8476" width="17.42578125" style="441" bestFit="1" customWidth="1"/>
    <col min="8477" max="8477" width="14.28515625" style="441" bestFit="1" customWidth="1"/>
    <col min="8478" max="8478" width="17.42578125" style="441" bestFit="1" customWidth="1"/>
    <col min="8479" max="8479" width="14.28515625" style="441" bestFit="1" customWidth="1"/>
    <col min="8480" max="8480" width="15.42578125" style="441" bestFit="1" customWidth="1"/>
    <col min="8481" max="8481" width="12.42578125" style="441" bestFit="1" customWidth="1"/>
    <col min="8482" max="8482" width="15.140625" style="441" bestFit="1" customWidth="1"/>
    <col min="8483" max="8483" width="12.140625" style="441" bestFit="1" customWidth="1"/>
    <col min="8484" max="8484" width="14.42578125" style="441" bestFit="1" customWidth="1"/>
    <col min="8485" max="8704" width="11.42578125" style="441"/>
    <col min="8705" max="8705" width="2.28515625" style="441" customWidth="1"/>
    <col min="8706" max="8706" width="28.140625" style="441" customWidth="1"/>
    <col min="8707" max="8707" width="26.28515625" style="441" bestFit="1" customWidth="1"/>
    <col min="8708" max="8708" width="20" style="441" customWidth="1"/>
    <col min="8709" max="8709" width="17.85546875" style="441" customWidth="1"/>
    <col min="8710" max="8710" width="20" style="441" customWidth="1"/>
    <col min="8711" max="8711" width="21.5703125" style="441" customWidth="1"/>
    <col min="8712" max="8713" width="16.140625" style="441" customWidth="1"/>
    <col min="8714" max="8714" width="20.140625" style="441" bestFit="1" customWidth="1"/>
    <col min="8715" max="8715" width="18.5703125" style="441" customWidth="1"/>
    <col min="8716" max="8716" width="26.28515625" style="441" bestFit="1" customWidth="1"/>
    <col min="8717" max="8717" width="17.7109375" style="441" customWidth="1"/>
    <col min="8718" max="8718" width="16.140625" style="441" customWidth="1"/>
    <col min="8719" max="8721" width="27.140625" style="441" bestFit="1" customWidth="1"/>
    <col min="8722" max="8722" width="17.7109375" style="441" bestFit="1" customWidth="1"/>
    <col min="8723" max="8723" width="14" style="441" bestFit="1" customWidth="1"/>
    <col min="8724" max="8724" width="17.42578125" style="441" bestFit="1" customWidth="1"/>
    <col min="8725" max="8725" width="14.28515625" style="441" bestFit="1" customWidth="1"/>
    <col min="8726" max="8726" width="17.42578125" style="441" bestFit="1" customWidth="1"/>
    <col min="8727" max="8727" width="14.28515625" style="441" bestFit="1" customWidth="1"/>
    <col min="8728" max="8728" width="17.42578125" style="441" bestFit="1" customWidth="1"/>
    <col min="8729" max="8729" width="14.28515625" style="441" bestFit="1" customWidth="1"/>
    <col min="8730" max="8730" width="17.7109375" style="441" bestFit="1" customWidth="1"/>
    <col min="8731" max="8731" width="14.5703125" style="441" bestFit="1" customWidth="1"/>
    <col min="8732" max="8732" width="17.42578125" style="441" bestFit="1" customWidth="1"/>
    <col min="8733" max="8733" width="14.28515625" style="441" bestFit="1" customWidth="1"/>
    <col min="8734" max="8734" width="17.42578125" style="441" bestFit="1" customWidth="1"/>
    <col min="8735" max="8735" width="14.28515625" style="441" bestFit="1" customWidth="1"/>
    <col min="8736" max="8736" width="15.42578125" style="441" bestFit="1" customWidth="1"/>
    <col min="8737" max="8737" width="12.42578125" style="441" bestFit="1" customWidth="1"/>
    <col min="8738" max="8738" width="15.140625" style="441" bestFit="1" customWidth="1"/>
    <col min="8739" max="8739" width="12.140625" style="441" bestFit="1" customWidth="1"/>
    <col min="8740" max="8740" width="14.42578125" style="441" bestFit="1" customWidth="1"/>
    <col min="8741" max="8960" width="11.42578125" style="441"/>
    <col min="8961" max="8961" width="2.28515625" style="441" customWidth="1"/>
    <col min="8962" max="8962" width="28.140625" style="441" customWidth="1"/>
    <col min="8963" max="8963" width="26.28515625" style="441" bestFit="1" customWidth="1"/>
    <col min="8964" max="8964" width="20" style="441" customWidth="1"/>
    <col min="8965" max="8965" width="17.85546875" style="441" customWidth="1"/>
    <col min="8966" max="8966" width="20" style="441" customWidth="1"/>
    <col min="8967" max="8967" width="21.5703125" style="441" customWidth="1"/>
    <col min="8968" max="8969" width="16.140625" style="441" customWidth="1"/>
    <col min="8970" max="8970" width="20.140625" style="441" bestFit="1" customWidth="1"/>
    <col min="8971" max="8971" width="18.5703125" style="441" customWidth="1"/>
    <col min="8972" max="8972" width="26.28515625" style="441" bestFit="1" customWidth="1"/>
    <col min="8973" max="8973" width="17.7109375" style="441" customWidth="1"/>
    <col min="8974" max="8974" width="16.140625" style="441" customWidth="1"/>
    <col min="8975" max="8977" width="27.140625" style="441" bestFit="1" customWidth="1"/>
    <col min="8978" max="8978" width="17.7109375" style="441" bestFit="1" customWidth="1"/>
    <col min="8979" max="8979" width="14" style="441" bestFit="1" customWidth="1"/>
    <col min="8980" max="8980" width="17.42578125" style="441" bestFit="1" customWidth="1"/>
    <col min="8981" max="8981" width="14.28515625" style="441" bestFit="1" customWidth="1"/>
    <col min="8982" max="8982" width="17.42578125" style="441" bestFit="1" customWidth="1"/>
    <col min="8983" max="8983" width="14.28515625" style="441" bestFit="1" customWidth="1"/>
    <col min="8984" max="8984" width="17.42578125" style="441" bestFit="1" customWidth="1"/>
    <col min="8985" max="8985" width="14.28515625" style="441" bestFit="1" customWidth="1"/>
    <col min="8986" max="8986" width="17.7109375" style="441" bestFit="1" customWidth="1"/>
    <col min="8987" max="8987" width="14.5703125" style="441" bestFit="1" customWidth="1"/>
    <col min="8988" max="8988" width="17.42578125" style="441" bestFit="1" customWidth="1"/>
    <col min="8989" max="8989" width="14.28515625" style="441" bestFit="1" customWidth="1"/>
    <col min="8990" max="8990" width="17.42578125" style="441" bestFit="1" customWidth="1"/>
    <col min="8991" max="8991" width="14.28515625" style="441" bestFit="1" customWidth="1"/>
    <col min="8992" max="8992" width="15.42578125" style="441" bestFit="1" customWidth="1"/>
    <col min="8993" max="8993" width="12.42578125" style="441" bestFit="1" customWidth="1"/>
    <col min="8994" max="8994" width="15.140625" style="441" bestFit="1" customWidth="1"/>
    <col min="8995" max="8995" width="12.140625" style="441" bestFit="1" customWidth="1"/>
    <col min="8996" max="8996" width="14.42578125" style="441" bestFit="1" customWidth="1"/>
    <col min="8997" max="9216" width="11.42578125" style="441"/>
    <col min="9217" max="9217" width="2.28515625" style="441" customWidth="1"/>
    <col min="9218" max="9218" width="28.140625" style="441" customWidth="1"/>
    <col min="9219" max="9219" width="26.28515625" style="441" bestFit="1" customWidth="1"/>
    <col min="9220" max="9220" width="20" style="441" customWidth="1"/>
    <col min="9221" max="9221" width="17.85546875" style="441" customWidth="1"/>
    <col min="9222" max="9222" width="20" style="441" customWidth="1"/>
    <col min="9223" max="9223" width="21.5703125" style="441" customWidth="1"/>
    <col min="9224" max="9225" width="16.140625" style="441" customWidth="1"/>
    <col min="9226" max="9226" width="20.140625" style="441" bestFit="1" customWidth="1"/>
    <col min="9227" max="9227" width="18.5703125" style="441" customWidth="1"/>
    <col min="9228" max="9228" width="26.28515625" style="441" bestFit="1" customWidth="1"/>
    <col min="9229" max="9229" width="17.7109375" style="441" customWidth="1"/>
    <col min="9230" max="9230" width="16.140625" style="441" customWidth="1"/>
    <col min="9231" max="9233" width="27.140625" style="441" bestFit="1" customWidth="1"/>
    <col min="9234" max="9234" width="17.7109375" style="441" bestFit="1" customWidth="1"/>
    <col min="9235" max="9235" width="14" style="441" bestFit="1" customWidth="1"/>
    <col min="9236" max="9236" width="17.42578125" style="441" bestFit="1" customWidth="1"/>
    <col min="9237" max="9237" width="14.28515625" style="441" bestFit="1" customWidth="1"/>
    <col min="9238" max="9238" width="17.42578125" style="441" bestFit="1" customWidth="1"/>
    <col min="9239" max="9239" width="14.28515625" style="441" bestFit="1" customWidth="1"/>
    <col min="9240" max="9240" width="17.42578125" style="441" bestFit="1" customWidth="1"/>
    <col min="9241" max="9241" width="14.28515625" style="441" bestFit="1" customWidth="1"/>
    <col min="9242" max="9242" width="17.7109375" style="441" bestFit="1" customWidth="1"/>
    <col min="9243" max="9243" width="14.5703125" style="441" bestFit="1" customWidth="1"/>
    <col min="9244" max="9244" width="17.42578125" style="441" bestFit="1" customWidth="1"/>
    <col min="9245" max="9245" width="14.28515625" style="441" bestFit="1" customWidth="1"/>
    <col min="9246" max="9246" width="17.42578125" style="441" bestFit="1" customWidth="1"/>
    <col min="9247" max="9247" width="14.28515625" style="441" bestFit="1" customWidth="1"/>
    <col min="9248" max="9248" width="15.42578125" style="441" bestFit="1" customWidth="1"/>
    <col min="9249" max="9249" width="12.42578125" style="441" bestFit="1" customWidth="1"/>
    <col min="9250" max="9250" width="15.140625" style="441" bestFit="1" customWidth="1"/>
    <col min="9251" max="9251" width="12.140625" style="441" bestFit="1" customWidth="1"/>
    <col min="9252" max="9252" width="14.42578125" style="441" bestFit="1" customWidth="1"/>
    <col min="9253" max="9472" width="11.42578125" style="441"/>
    <col min="9473" max="9473" width="2.28515625" style="441" customWidth="1"/>
    <col min="9474" max="9474" width="28.140625" style="441" customWidth="1"/>
    <col min="9475" max="9475" width="26.28515625" style="441" bestFit="1" customWidth="1"/>
    <col min="9476" max="9476" width="20" style="441" customWidth="1"/>
    <col min="9477" max="9477" width="17.85546875" style="441" customWidth="1"/>
    <col min="9478" max="9478" width="20" style="441" customWidth="1"/>
    <col min="9479" max="9479" width="21.5703125" style="441" customWidth="1"/>
    <col min="9480" max="9481" width="16.140625" style="441" customWidth="1"/>
    <col min="9482" max="9482" width="20.140625" style="441" bestFit="1" customWidth="1"/>
    <col min="9483" max="9483" width="18.5703125" style="441" customWidth="1"/>
    <col min="9484" max="9484" width="26.28515625" style="441" bestFit="1" customWidth="1"/>
    <col min="9485" max="9485" width="17.7109375" style="441" customWidth="1"/>
    <col min="9486" max="9486" width="16.140625" style="441" customWidth="1"/>
    <col min="9487" max="9489" width="27.140625" style="441" bestFit="1" customWidth="1"/>
    <col min="9490" max="9490" width="17.7109375" style="441" bestFit="1" customWidth="1"/>
    <col min="9491" max="9491" width="14" style="441" bestFit="1" customWidth="1"/>
    <col min="9492" max="9492" width="17.42578125" style="441" bestFit="1" customWidth="1"/>
    <col min="9493" max="9493" width="14.28515625" style="441" bestFit="1" customWidth="1"/>
    <col min="9494" max="9494" width="17.42578125" style="441" bestFit="1" customWidth="1"/>
    <col min="9495" max="9495" width="14.28515625" style="441" bestFit="1" customWidth="1"/>
    <col min="9496" max="9496" width="17.42578125" style="441" bestFit="1" customWidth="1"/>
    <col min="9497" max="9497" width="14.28515625" style="441" bestFit="1" customWidth="1"/>
    <col min="9498" max="9498" width="17.7109375" style="441" bestFit="1" customWidth="1"/>
    <col min="9499" max="9499" width="14.5703125" style="441" bestFit="1" customWidth="1"/>
    <col min="9500" max="9500" width="17.42578125" style="441" bestFit="1" customWidth="1"/>
    <col min="9501" max="9501" width="14.28515625" style="441" bestFit="1" customWidth="1"/>
    <col min="9502" max="9502" width="17.42578125" style="441" bestFit="1" customWidth="1"/>
    <col min="9503" max="9503" width="14.28515625" style="441" bestFit="1" customWidth="1"/>
    <col min="9504" max="9504" width="15.42578125" style="441" bestFit="1" customWidth="1"/>
    <col min="9505" max="9505" width="12.42578125" style="441" bestFit="1" customWidth="1"/>
    <col min="9506" max="9506" width="15.140625" style="441" bestFit="1" customWidth="1"/>
    <col min="9507" max="9507" width="12.140625" style="441" bestFit="1" customWidth="1"/>
    <col min="9508" max="9508" width="14.42578125" style="441" bestFit="1" customWidth="1"/>
    <col min="9509" max="9728" width="11.42578125" style="441"/>
    <col min="9729" max="9729" width="2.28515625" style="441" customWidth="1"/>
    <col min="9730" max="9730" width="28.140625" style="441" customWidth="1"/>
    <col min="9731" max="9731" width="26.28515625" style="441" bestFit="1" customWidth="1"/>
    <col min="9732" max="9732" width="20" style="441" customWidth="1"/>
    <col min="9733" max="9733" width="17.85546875" style="441" customWidth="1"/>
    <col min="9734" max="9734" width="20" style="441" customWidth="1"/>
    <col min="9735" max="9735" width="21.5703125" style="441" customWidth="1"/>
    <col min="9736" max="9737" width="16.140625" style="441" customWidth="1"/>
    <col min="9738" max="9738" width="20.140625" style="441" bestFit="1" customWidth="1"/>
    <col min="9739" max="9739" width="18.5703125" style="441" customWidth="1"/>
    <col min="9740" max="9740" width="26.28515625" style="441" bestFit="1" customWidth="1"/>
    <col min="9741" max="9741" width="17.7109375" style="441" customWidth="1"/>
    <col min="9742" max="9742" width="16.140625" style="441" customWidth="1"/>
    <col min="9743" max="9745" width="27.140625" style="441" bestFit="1" customWidth="1"/>
    <col min="9746" max="9746" width="17.7109375" style="441" bestFit="1" customWidth="1"/>
    <col min="9747" max="9747" width="14" style="441" bestFit="1" customWidth="1"/>
    <col min="9748" max="9748" width="17.42578125" style="441" bestFit="1" customWidth="1"/>
    <col min="9749" max="9749" width="14.28515625" style="441" bestFit="1" customWidth="1"/>
    <col min="9750" max="9750" width="17.42578125" style="441" bestFit="1" customWidth="1"/>
    <col min="9751" max="9751" width="14.28515625" style="441" bestFit="1" customWidth="1"/>
    <col min="9752" max="9752" width="17.42578125" style="441" bestFit="1" customWidth="1"/>
    <col min="9753" max="9753" width="14.28515625" style="441" bestFit="1" customWidth="1"/>
    <col min="9754" max="9754" width="17.7109375" style="441" bestFit="1" customWidth="1"/>
    <col min="9755" max="9755" width="14.5703125" style="441" bestFit="1" customWidth="1"/>
    <col min="9756" max="9756" width="17.42578125" style="441" bestFit="1" customWidth="1"/>
    <col min="9757" max="9757" width="14.28515625" style="441" bestFit="1" customWidth="1"/>
    <col min="9758" max="9758" width="17.42578125" style="441" bestFit="1" customWidth="1"/>
    <col min="9759" max="9759" width="14.28515625" style="441" bestFit="1" customWidth="1"/>
    <col min="9760" max="9760" width="15.42578125" style="441" bestFit="1" customWidth="1"/>
    <col min="9761" max="9761" width="12.42578125" style="441" bestFit="1" customWidth="1"/>
    <col min="9762" max="9762" width="15.140625" style="441" bestFit="1" customWidth="1"/>
    <col min="9763" max="9763" width="12.140625" style="441" bestFit="1" customWidth="1"/>
    <col min="9764" max="9764" width="14.42578125" style="441" bestFit="1" customWidth="1"/>
    <col min="9765" max="9984" width="11.42578125" style="441"/>
    <col min="9985" max="9985" width="2.28515625" style="441" customWidth="1"/>
    <col min="9986" max="9986" width="28.140625" style="441" customWidth="1"/>
    <col min="9987" max="9987" width="26.28515625" style="441" bestFit="1" customWidth="1"/>
    <col min="9988" max="9988" width="20" style="441" customWidth="1"/>
    <col min="9989" max="9989" width="17.85546875" style="441" customWidth="1"/>
    <col min="9990" max="9990" width="20" style="441" customWidth="1"/>
    <col min="9991" max="9991" width="21.5703125" style="441" customWidth="1"/>
    <col min="9992" max="9993" width="16.140625" style="441" customWidth="1"/>
    <col min="9994" max="9994" width="20.140625" style="441" bestFit="1" customWidth="1"/>
    <col min="9995" max="9995" width="18.5703125" style="441" customWidth="1"/>
    <col min="9996" max="9996" width="26.28515625" style="441" bestFit="1" customWidth="1"/>
    <col min="9997" max="9997" width="17.7109375" style="441" customWidth="1"/>
    <col min="9998" max="9998" width="16.140625" style="441" customWidth="1"/>
    <col min="9999" max="10001" width="27.140625" style="441" bestFit="1" customWidth="1"/>
    <col min="10002" max="10002" width="17.7109375" style="441" bestFit="1" customWidth="1"/>
    <col min="10003" max="10003" width="14" style="441" bestFit="1" customWidth="1"/>
    <col min="10004" max="10004" width="17.42578125" style="441" bestFit="1" customWidth="1"/>
    <col min="10005" max="10005" width="14.28515625" style="441" bestFit="1" customWidth="1"/>
    <col min="10006" max="10006" width="17.42578125" style="441" bestFit="1" customWidth="1"/>
    <col min="10007" max="10007" width="14.28515625" style="441" bestFit="1" customWidth="1"/>
    <col min="10008" max="10008" width="17.42578125" style="441" bestFit="1" customWidth="1"/>
    <col min="10009" max="10009" width="14.28515625" style="441" bestFit="1" customWidth="1"/>
    <col min="10010" max="10010" width="17.7109375" style="441" bestFit="1" customWidth="1"/>
    <col min="10011" max="10011" width="14.5703125" style="441" bestFit="1" customWidth="1"/>
    <col min="10012" max="10012" width="17.42578125" style="441" bestFit="1" customWidth="1"/>
    <col min="10013" max="10013" width="14.28515625" style="441" bestFit="1" customWidth="1"/>
    <col min="10014" max="10014" width="17.42578125" style="441" bestFit="1" customWidth="1"/>
    <col min="10015" max="10015" width="14.28515625" style="441" bestFit="1" customWidth="1"/>
    <col min="10016" max="10016" width="15.42578125" style="441" bestFit="1" customWidth="1"/>
    <col min="10017" max="10017" width="12.42578125" style="441" bestFit="1" customWidth="1"/>
    <col min="10018" max="10018" width="15.140625" style="441" bestFit="1" customWidth="1"/>
    <col min="10019" max="10019" width="12.140625" style="441" bestFit="1" customWidth="1"/>
    <col min="10020" max="10020" width="14.42578125" style="441" bestFit="1" customWidth="1"/>
    <col min="10021" max="10240" width="11.42578125" style="441"/>
    <col min="10241" max="10241" width="2.28515625" style="441" customWidth="1"/>
    <col min="10242" max="10242" width="28.140625" style="441" customWidth="1"/>
    <col min="10243" max="10243" width="26.28515625" style="441" bestFit="1" customWidth="1"/>
    <col min="10244" max="10244" width="20" style="441" customWidth="1"/>
    <col min="10245" max="10245" width="17.85546875" style="441" customWidth="1"/>
    <col min="10246" max="10246" width="20" style="441" customWidth="1"/>
    <col min="10247" max="10247" width="21.5703125" style="441" customWidth="1"/>
    <col min="10248" max="10249" width="16.140625" style="441" customWidth="1"/>
    <col min="10250" max="10250" width="20.140625" style="441" bestFit="1" customWidth="1"/>
    <col min="10251" max="10251" width="18.5703125" style="441" customWidth="1"/>
    <col min="10252" max="10252" width="26.28515625" style="441" bestFit="1" customWidth="1"/>
    <col min="10253" max="10253" width="17.7109375" style="441" customWidth="1"/>
    <col min="10254" max="10254" width="16.140625" style="441" customWidth="1"/>
    <col min="10255" max="10257" width="27.140625" style="441" bestFit="1" customWidth="1"/>
    <col min="10258" max="10258" width="17.7109375" style="441" bestFit="1" customWidth="1"/>
    <col min="10259" max="10259" width="14" style="441" bestFit="1" customWidth="1"/>
    <col min="10260" max="10260" width="17.42578125" style="441" bestFit="1" customWidth="1"/>
    <col min="10261" max="10261" width="14.28515625" style="441" bestFit="1" customWidth="1"/>
    <col min="10262" max="10262" width="17.42578125" style="441" bestFit="1" customWidth="1"/>
    <col min="10263" max="10263" width="14.28515625" style="441" bestFit="1" customWidth="1"/>
    <col min="10264" max="10264" width="17.42578125" style="441" bestFit="1" customWidth="1"/>
    <col min="10265" max="10265" width="14.28515625" style="441" bestFit="1" customWidth="1"/>
    <col min="10266" max="10266" width="17.7109375" style="441" bestFit="1" customWidth="1"/>
    <col min="10267" max="10267" width="14.5703125" style="441" bestFit="1" customWidth="1"/>
    <col min="10268" max="10268" width="17.42578125" style="441" bestFit="1" customWidth="1"/>
    <col min="10269" max="10269" width="14.28515625" style="441" bestFit="1" customWidth="1"/>
    <col min="10270" max="10270" width="17.42578125" style="441" bestFit="1" customWidth="1"/>
    <col min="10271" max="10271" width="14.28515625" style="441" bestFit="1" customWidth="1"/>
    <col min="10272" max="10272" width="15.42578125" style="441" bestFit="1" customWidth="1"/>
    <col min="10273" max="10273" width="12.42578125" style="441" bestFit="1" customWidth="1"/>
    <col min="10274" max="10274" width="15.140625" style="441" bestFit="1" customWidth="1"/>
    <col min="10275" max="10275" width="12.140625" style="441" bestFit="1" customWidth="1"/>
    <col min="10276" max="10276" width="14.42578125" style="441" bestFit="1" customWidth="1"/>
    <col min="10277" max="10496" width="11.42578125" style="441"/>
    <col min="10497" max="10497" width="2.28515625" style="441" customWidth="1"/>
    <col min="10498" max="10498" width="28.140625" style="441" customWidth="1"/>
    <col min="10499" max="10499" width="26.28515625" style="441" bestFit="1" customWidth="1"/>
    <col min="10500" max="10500" width="20" style="441" customWidth="1"/>
    <col min="10501" max="10501" width="17.85546875" style="441" customWidth="1"/>
    <col min="10502" max="10502" width="20" style="441" customWidth="1"/>
    <col min="10503" max="10503" width="21.5703125" style="441" customWidth="1"/>
    <col min="10504" max="10505" width="16.140625" style="441" customWidth="1"/>
    <col min="10506" max="10506" width="20.140625" style="441" bestFit="1" customWidth="1"/>
    <col min="10507" max="10507" width="18.5703125" style="441" customWidth="1"/>
    <col min="10508" max="10508" width="26.28515625" style="441" bestFit="1" customWidth="1"/>
    <col min="10509" max="10509" width="17.7109375" style="441" customWidth="1"/>
    <col min="10510" max="10510" width="16.140625" style="441" customWidth="1"/>
    <col min="10511" max="10513" width="27.140625" style="441" bestFit="1" customWidth="1"/>
    <col min="10514" max="10514" width="17.7109375" style="441" bestFit="1" customWidth="1"/>
    <col min="10515" max="10515" width="14" style="441" bestFit="1" customWidth="1"/>
    <col min="10516" max="10516" width="17.42578125" style="441" bestFit="1" customWidth="1"/>
    <col min="10517" max="10517" width="14.28515625" style="441" bestFit="1" customWidth="1"/>
    <col min="10518" max="10518" width="17.42578125" style="441" bestFit="1" customWidth="1"/>
    <col min="10519" max="10519" width="14.28515625" style="441" bestFit="1" customWidth="1"/>
    <col min="10520" max="10520" width="17.42578125" style="441" bestFit="1" customWidth="1"/>
    <col min="10521" max="10521" width="14.28515625" style="441" bestFit="1" customWidth="1"/>
    <col min="10522" max="10522" width="17.7109375" style="441" bestFit="1" customWidth="1"/>
    <col min="10523" max="10523" width="14.5703125" style="441" bestFit="1" customWidth="1"/>
    <col min="10524" max="10524" width="17.42578125" style="441" bestFit="1" customWidth="1"/>
    <col min="10525" max="10525" width="14.28515625" style="441" bestFit="1" customWidth="1"/>
    <col min="10526" max="10526" width="17.42578125" style="441" bestFit="1" customWidth="1"/>
    <col min="10527" max="10527" width="14.28515625" style="441" bestFit="1" customWidth="1"/>
    <col min="10528" max="10528" width="15.42578125" style="441" bestFit="1" customWidth="1"/>
    <col min="10529" max="10529" width="12.42578125" style="441" bestFit="1" customWidth="1"/>
    <col min="10530" max="10530" width="15.140625" style="441" bestFit="1" customWidth="1"/>
    <col min="10531" max="10531" width="12.140625" style="441" bestFit="1" customWidth="1"/>
    <col min="10532" max="10532" width="14.42578125" style="441" bestFit="1" customWidth="1"/>
    <col min="10533" max="10752" width="11.42578125" style="441"/>
    <col min="10753" max="10753" width="2.28515625" style="441" customWidth="1"/>
    <col min="10754" max="10754" width="28.140625" style="441" customWidth="1"/>
    <col min="10755" max="10755" width="26.28515625" style="441" bestFit="1" customWidth="1"/>
    <col min="10756" max="10756" width="20" style="441" customWidth="1"/>
    <col min="10757" max="10757" width="17.85546875" style="441" customWidth="1"/>
    <col min="10758" max="10758" width="20" style="441" customWidth="1"/>
    <col min="10759" max="10759" width="21.5703125" style="441" customWidth="1"/>
    <col min="10760" max="10761" width="16.140625" style="441" customWidth="1"/>
    <col min="10762" max="10762" width="20.140625" style="441" bestFit="1" customWidth="1"/>
    <col min="10763" max="10763" width="18.5703125" style="441" customWidth="1"/>
    <col min="10764" max="10764" width="26.28515625" style="441" bestFit="1" customWidth="1"/>
    <col min="10765" max="10765" width="17.7109375" style="441" customWidth="1"/>
    <col min="10766" max="10766" width="16.140625" style="441" customWidth="1"/>
    <col min="10767" max="10769" width="27.140625" style="441" bestFit="1" customWidth="1"/>
    <col min="10770" max="10770" width="17.7109375" style="441" bestFit="1" customWidth="1"/>
    <col min="10771" max="10771" width="14" style="441" bestFit="1" customWidth="1"/>
    <col min="10772" max="10772" width="17.42578125" style="441" bestFit="1" customWidth="1"/>
    <col min="10773" max="10773" width="14.28515625" style="441" bestFit="1" customWidth="1"/>
    <col min="10774" max="10774" width="17.42578125" style="441" bestFit="1" customWidth="1"/>
    <col min="10775" max="10775" width="14.28515625" style="441" bestFit="1" customWidth="1"/>
    <col min="10776" max="10776" width="17.42578125" style="441" bestFit="1" customWidth="1"/>
    <col min="10777" max="10777" width="14.28515625" style="441" bestFit="1" customWidth="1"/>
    <col min="10778" max="10778" width="17.7109375" style="441" bestFit="1" customWidth="1"/>
    <col min="10779" max="10779" width="14.5703125" style="441" bestFit="1" customWidth="1"/>
    <col min="10780" max="10780" width="17.42578125" style="441" bestFit="1" customWidth="1"/>
    <col min="10781" max="10781" width="14.28515625" style="441" bestFit="1" customWidth="1"/>
    <col min="10782" max="10782" width="17.42578125" style="441" bestFit="1" customWidth="1"/>
    <col min="10783" max="10783" width="14.28515625" style="441" bestFit="1" customWidth="1"/>
    <col min="10784" max="10784" width="15.42578125" style="441" bestFit="1" customWidth="1"/>
    <col min="10785" max="10785" width="12.42578125" style="441" bestFit="1" customWidth="1"/>
    <col min="10786" max="10786" width="15.140625" style="441" bestFit="1" customWidth="1"/>
    <col min="10787" max="10787" width="12.140625" style="441" bestFit="1" customWidth="1"/>
    <col min="10788" max="10788" width="14.42578125" style="441" bestFit="1" customWidth="1"/>
    <col min="10789" max="11008" width="11.42578125" style="441"/>
    <col min="11009" max="11009" width="2.28515625" style="441" customWidth="1"/>
    <col min="11010" max="11010" width="28.140625" style="441" customWidth="1"/>
    <col min="11011" max="11011" width="26.28515625" style="441" bestFit="1" customWidth="1"/>
    <col min="11012" max="11012" width="20" style="441" customWidth="1"/>
    <col min="11013" max="11013" width="17.85546875" style="441" customWidth="1"/>
    <col min="11014" max="11014" width="20" style="441" customWidth="1"/>
    <col min="11015" max="11015" width="21.5703125" style="441" customWidth="1"/>
    <col min="11016" max="11017" width="16.140625" style="441" customWidth="1"/>
    <col min="11018" max="11018" width="20.140625" style="441" bestFit="1" customWidth="1"/>
    <col min="11019" max="11019" width="18.5703125" style="441" customWidth="1"/>
    <col min="11020" max="11020" width="26.28515625" style="441" bestFit="1" customWidth="1"/>
    <col min="11021" max="11021" width="17.7109375" style="441" customWidth="1"/>
    <col min="11022" max="11022" width="16.140625" style="441" customWidth="1"/>
    <col min="11023" max="11025" width="27.140625" style="441" bestFit="1" customWidth="1"/>
    <col min="11026" max="11026" width="17.7109375" style="441" bestFit="1" customWidth="1"/>
    <col min="11027" max="11027" width="14" style="441" bestFit="1" customWidth="1"/>
    <col min="11028" max="11028" width="17.42578125" style="441" bestFit="1" customWidth="1"/>
    <col min="11029" max="11029" width="14.28515625" style="441" bestFit="1" customWidth="1"/>
    <col min="11030" max="11030" width="17.42578125" style="441" bestFit="1" customWidth="1"/>
    <col min="11031" max="11031" width="14.28515625" style="441" bestFit="1" customWidth="1"/>
    <col min="11032" max="11032" width="17.42578125" style="441" bestFit="1" customWidth="1"/>
    <col min="11033" max="11033" width="14.28515625" style="441" bestFit="1" customWidth="1"/>
    <col min="11034" max="11034" width="17.7109375" style="441" bestFit="1" customWidth="1"/>
    <col min="11035" max="11035" width="14.5703125" style="441" bestFit="1" customWidth="1"/>
    <col min="11036" max="11036" width="17.42578125" style="441" bestFit="1" customWidth="1"/>
    <col min="11037" max="11037" width="14.28515625" style="441" bestFit="1" customWidth="1"/>
    <col min="11038" max="11038" width="17.42578125" style="441" bestFit="1" customWidth="1"/>
    <col min="11039" max="11039" width="14.28515625" style="441" bestFit="1" customWidth="1"/>
    <col min="11040" max="11040" width="15.42578125" style="441" bestFit="1" customWidth="1"/>
    <col min="11041" max="11041" width="12.42578125" style="441" bestFit="1" customWidth="1"/>
    <col min="11042" max="11042" width="15.140625" style="441" bestFit="1" customWidth="1"/>
    <col min="11043" max="11043" width="12.140625" style="441" bestFit="1" customWidth="1"/>
    <col min="11044" max="11044" width="14.42578125" style="441" bestFit="1" customWidth="1"/>
    <col min="11045" max="11264" width="11.42578125" style="441"/>
    <col min="11265" max="11265" width="2.28515625" style="441" customWidth="1"/>
    <col min="11266" max="11266" width="28.140625" style="441" customWidth="1"/>
    <col min="11267" max="11267" width="26.28515625" style="441" bestFit="1" customWidth="1"/>
    <col min="11268" max="11268" width="20" style="441" customWidth="1"/>
    <col min="11269" max="11269" width="17.85546875" style="441" customWidth="1"/>
    <col min="11270" max="11270" width="20" style="441" customWidth="1"/>
    <col min="11271" max="11271" width="21.5703125" style="441" customWidth="1"/>
    <col min="11272" max="11273" width="16.140625" style="441" customWidth="1"/>
    <col min="11274" max="11274" width="20.140625" style="441" bestFit="1" customWidth="1"/>
    <col min="11275" max="11275" width="18.5703125" style="441" customWidth="1"/>
    <col min="11276" max="11276" width="26.28515625" style="441" bestFit="1" customWidth="1"/>
    <col min="11277" max="11277" width="17.7109375" style="441" customWidth="1"/>
    <col min="11278" max="11278" width="16.140625" style="441" customWidth="1"/>
    <col min="11279" max="11281" width="27.140625" style="441" bestFit="1" customWidth="1"/>
    <col min="11282" max="11282" width="17.7109375" style="441" bestFit="1" customWidth="1"/>
    <col min="11283" max="11283" width="14" style="441" bestFit="1" customWidth="1"/>
    <col min="11284" max="11284" width="17.42578125" style="441" bestFit="1" customWidth="1"/>
    <col min="11285" max="11285" width="14.28515625" style="441" bestFit="1" customWidth="1"/>
    <col min="11286" max="11286" width="17.42578125" style="441" bestFit="1" customWidth="1"/>
    <col min="11287" max="11287" width="14.28515625" style="441" bestFit="1" customWidth="1"/>
    <col min="11288" max="11288" width="17.42578125" style="441" bestFit="1" customWidth="1"/>
    <col min="11289" max="11289" width="14.28515625" style="441" bestFit="1" customWidth="1"/>
    <col min="11290" max="11290" width="17.7109375" style="441" bestFit="1" customWidth="1"/>
    <col min="11291" max="11291" width="14.5703125" style="441" bestFit="1" customWidth="1"/>
    <col min="11292" max="11292" width="17.42578125" style="441" bestFit="1" customWidth="1"/>
    <col min="11293" max="11293" width="14.28515625" style="441" bestFit="1" customWidth="1"/>
    <col min="11294" max="11294" width="17.42578125" style="441" bestFit="1" customWidth="1"/>
    <col min="11295" max="11295" width="14.28515625" style="441" bestFit="1" customWidth="1"/>
    <col min="11296" max="11296" width="15.42578125" style="441" bestFit="1" customWidth="1"/>
    <col min="11297" max="11297" width="12.42578125" style="441" bestFit="1" customWidth="1"/>
    <col min="11298" max="11298" width="15.140625" style="441" bestFit="1" customWidth="1"/>
    <col min="11299" max="11299" width="12.140625" style="441" bestFit="1" customWidth="1"/>
    <col min="11300" max="11300" width="14.42578125" style="441" bestFit="1" customWidth="1"/>
    <col min="11301" max="11520" width="11.42578125" style="441"/>
    <col min="11521" max="11521" width="2.28515625" style="441" customWidth="1"/>
    <col min="11522" max="11522" width="28.140625" style="441" customWidth="1"/>
    <col min="11523" max="11523" width="26.28515625" style="441" bestFit="1" customWidth="1"/>
    <col min="11524" max="11524" width="20" style="441" customWidth="1"/>
    <col min="11525" max="11525" width="17.85546875" style="441" customWidth="1"/>
    <col min="11526" max="11526" width="20" style="441" customWidth="1"/>
    <col min="11527" max="11527" width="21.5703125" style="441" customWidth="1"/>
    <col min="11528" max="11529" width="16.140625" style="441" customWidth="1"/>
    <col min="11530" max="11530" width="20.140625" style="441" bestFit="1" customWidth="1"/>
    <col min="11531" max="11531" width="18.5703125" style="441" customWidth="1"/>
    <col min="11532" max="11532" width="26.28515625" style="441" bestFit="1" customWidth="1"/>
    <col min="11533" max="11533" width="17.7109375" style="441" customWidth="1"/>
    <col min="11534" max="11534" width="16.140625" style="441" customWidth="1"/>
    <col min="11535" max="11537" width="27.140625" style="441" bestFit="1" customWidth="1"/>
    <col min="11538" max="11538" width="17.7109375" style="441" bestFit="1" customWidth="1"/>
    <col min="11539" max="11539" width="14" style="441" bestFit="1" customWidth="1"/>
    <col min="11540" max="11540" width="17.42578125" style="441" bestFit="1" customWidth="1"/>
    <col min="11541" max="11541" width="14.28515625" style="441" bestFit="1" customWidth="1"/>
    <col min="11542" max="11542" width="17.42578125" style="441" bestFit="1" customWidth="1"/>
    <col min="11543" max="11543" width="14.28515625" style="441" bestFit="1" customWidth="1"/>
    <col min="11544" max="11544" width="17.42578125" style="441" bestFit="1" customWidth="1"/>
    <col min="11545" max="11545" width="14.28515625" style="441" bestFit="1" customWidth="1"/>
    <col min="11546" max="11546" width="17.7109375" style="441" bestFit="1" customWidth="1"/>
    <col min="11547" max="11547" width="14.5703125" style="441" bestFit="1" customWidth="1"/>
    <col min="11548" max="11548" width="17.42578125" style="441" bestFit="1" customWidth="1"/>
    <col min="11549" max="11549" width="14.28515625" style="441" bestFit="1" customWidth="1"/>
    <col min="11550" max="11550" width="17.42578125" style="441" bestFit="1" customWidth="1"/>
    <col min="11551" max="11551" width="14.28515625" style="441" bestFit="1" customWidth="1"/>
    <col min="11552" max="11552" width="15.42578125" style="441" bestFit="1" customWidth="1"/>
    <col min="11553" max="11553" width="12.42578125" style="441" bestFit="1" customWidth="1"/>
    <col min="11554" max="11554" width="15.140625" style="441" bestFit="1" customWidth="1"/>
    <col min="11555" max="11555" width="12.140625" style="441" bestFit="1" customWidth="1"/>
    <col min="11556" max="11556" width="14.42578125" style="441" bestFit="1" customWidth="1"/>
    <col min="11557" max="11776" width="11.42578125" style="441"/>
    <col min="11777" max="11777" width="2.28515625" style="441" customWidth="1"/>
    <col min="11778" max="11778" width="28.140625" style="441" customWidth="1"/>
    <col min="11779" max="11779" width="26.28515625" style="441" bestFit="1" customWidth="1"/>
    <col min="11780" max="11780" width="20" style="441" customWidth="1"/>
    <col min="11781" max="11781" width="17.85546875" style="441" customWidth="1"/>
    <col min="11782" max="11782" width="20" style="441" customWidth="1"/>
    <col min="11783" max="11783" width="21.5703125" style="441" customWidth="1"/>
    <col min="11784" max="11785" width="16.140625" style="441" customWidth="1"/>
    <col min="11786" max="11786" width="20.140625" style="441" bestFit="1" customWidth="1"/>
    <col min="11787" max="11787" width="18.5703125" style="441" customWidth="1"/>
    <col min="11788" max="11788" width="26.28515625" style="441" bestFit="1" customWidth="1"/>
    <col min="11789" max="11789" width="17.7109375" style="441" customWidth="1"/>
    <col min="11790" max="11790" width="16.140625" style="441" customWidth="1"/>
    <col min="11791" max="11793" width="27.140625" style="441" bestFit="1" customWidth="1"/>
    <col min="11794" max="11794" width="17.7109375" style="441" bestFit="1" customWidth="1"/>
    <col min="11795" max="11795" width="14" style="441" bestFit="1" customWidth="1"/>
    <col min="11796" max="11796" width="17.42578125" style="441" bestFit="1" customWidth="1"/>
    <col min="11797" max="11797" width="14.28515625" style="441" bestFit="1" customWidth="1"/>
    <col min="11798" max="11798" width="17.42578125" style="441" bestFit="1" customWidth="1"/>
    <col min="11799" max="11799" width="14.28515625" style="441" bestFit="1" customWidth="1"/>
    <col min="11800" max="11800" width="17.42578125" style="441" bestFit="1" customWidth="1"/>
    <col min="11801" max="11801" width="14.28515625" style="441" bestFit="1" customWidth="1"/>
    <col min="11802" max="11802" width="17.7109375" style="441" bestFit="1" customWidth="1"/>
    <col min="11803" max="11803" width="14.5703125" style="441" bestFit="1" customWidth="1"/>
    <col min="11804" max="11804" width="17.42578125" style="441" bestFit="1" customWidth="1"/>
    <col min="11805" max="11805" width="14.28515625" style="441" bestFit="1" customWidth="1"/>
    <col min="11806" max="11806" width="17.42578125" style="441" bestFit="1" customWidth="1"/>
    <col min="11807" max="11807" width="14.28515625" style="441" bestFit="1" customWidth="1"/>
    <col min="11808" max="11808" width="15.42578125" style="441" bestFit="1" customWidth="1"/>
    <col min="11809" max="11809" width="12.42578125" style="441" bestFit="1" customWidth="1"/>
    <col min="11810" max="11810" width="15.140625" style="441" bestFit="1" customWidth="1"/>
    <col min="11811" max="11811" width="12.140625" style="441" bestFit="1" customWidth="1"/>
    <col min="11812" max="11812" width="14.42578125" style="441" bestFit="1" customWidth="1"/>
    <col min="11813" max="12032" width="11.42578125" style="441"/>
    <col min="12033" max="12033" width="2.28515625" style="441" customWidth="1"/>
    <col min="12034" max="12034" width="28.140625" style="441" customWidth="1"/>
    <col min="12035" max="12035" width="26.28515625" style="441" bestFit="1" customWidth="1"/>
    <col min="12036" max="12036" width="20" style="441" customWidth="1"/>
    <col min="12037" max="12037" width="17.85546875" style="441" customWidth="1"/>
    <col min="12038" max="12038" width="20" style="441" customWidth="1"/>
    <col min="12039" max="12039" width="21.5703125" style="441" customWidth="1"/>
    <col min="12040" max="12041" width="16.140625" style="441" customWidth="1"/>
    <col min="12042" max="12042" width="20.140625" style="441" bestFit="1" customWidth="1"/>
    <col min="12043" max="12043" width="18.5703125" style="441" customWidth="1"/>
    <col min="12044" max="12044" width="26.28515625" style="441" bestFit="1" customWidth="1"/>
    <col min="12045" max="12045" width="17.7109375" style="441" customWidth="1"/>
    <col min="12046" max="12046" width="16.140625" style="441" customWidth="1"/>
    <col min="12047" max="12049" width="27.140625" style="441" bestFit="1" customWidth="1"/>
    <col min="12050" max="12050" width="17.7109375" style="441" bestFit="1" customWidth="1"/>
    <col min="12051" max="12051" width="14" style="441" bestFit="1" customWidth="1"/>
    <col min="12052" max="12052" width="17.42578125" style="441" bestFit="1" customWidth="1"/>
    <col min="12053" max="12053" width="14.28515625" style="441" bestFit="1" customWidth="1"/>
    <col min="12054" max="12054" width="17.42578125" style="441" bestFit="1" customWidth="1"/>
    <col min="12055" max="12055" width="14.28515625" style="441" bestFit="1" customWidth="1"/>
    <col min="12056" max="12056" width="17.42578125" style="441" bestFit="1" customWidth="1"/>
    <col min="12057" max="12057" width="14.28515625" style="441" bestFit="1" customWidth="1"/>
    <col min="12058" max="12058" width="17.7109375" style="441" bestFit="1" customWidth="1"/>
    <col min="12059" max="12059" width="14.5703125" style="441" bestFit="1" customWidth="1"/>
    <col min="12060" max="12060" width="17.42578125" style="441" bestFit="1" customWidth="1"/>
    <col min="12061" max="12061" width="14.28515625" style="441" bestFit="1" customWidth="1"/>
    <col min="12062" max="12062" width="17.42578125" style="441" bestFit="1" customWidth="1"/>
    <col min="12063" max="12063" width="14.28515625" style="441" bestFit="1" customWidth="1"/>
    <col min="12064" max="12064" width="15.42578125" style="441" bestFit="1" customWidth="1"/>
    <col min="12065" max="12065" width="12.42578125" style="441" bestFit="1" customWidth="1"/>
    <col min="12066" max="12066" width="15.140625" style="441" bestFit="1" customWidth="1"/>
    <col min="12067" max="12067" width="12.140625" style="441" bestFit="1" customWidth="1"/>
    <col min="12068" max="12068" width="14.42578125" style="441" bestFit="1" customWidth="1"/>
    <col min="12069" max="12288" width="11.42578125" style="441"/>
    <col min="12289" max="12289" width="2.28515625" style="441" customWidth="1"/>
    <col min="12290" max="12290" width="28.140625" style="441" customWidth="1"/>
    <col min="12291" max="12291" width="26.28515625" style="441" bestFit="1" customWidth="1"/>
    <col min="12292" max="12292" width="20" style="441" customWidth="1"/>
    <col min="12293" max="12293" width="17.85546875" style="441" customWidth="1"/>
    <col min="12294" max="12294" width="20" style="441" customWidth="1"/>
    <col min="12295" max="12295" width="21.5703125" style="441" customWidth="1"/>
    <col min="12296" max="12297" width="16.140625" style="441" customWidth="1"/>
    <col min="12298" max="12298" width="20.140625" style="441" bestFit="1" customWidth="1"/>
    <col min="12299" max="12299" width="18.5703125" style="441" customWidth="1"/>
    <col min="12300" max="12300" width="26.28515625" style="441" bestFit="1" customWidth="1"/>
    <col min="12301" max="12301" width="17.7109375" style="441" customWidth="1"/>
    <col min="12302" max="12302" width="16.140625" style="441" customWidth="1"/>
    <col min="12303" max="12305" width="27.140625" style="441" bestFit="1" customWidth="1"/>
    <col min="12306" max="12306" width="17.7109375" style="441" bestFit="1" customWidth="1"/>
    <col min="12307" max="12307" width="14" style="441" bestFit="1" customWidth="1"/>
    <col min="12308" max="12308" width="17.42578125" style="441" bestFit="1" customWidth="1"/>
    <col min="12309" max="12309" width="14.28515625" style="441" bestFit="1" customWidth="1"/>
    <col min="12310" max="12310" width="17.42578125" style="441" bestFit="1" customWidth="1"/>
    <col min="12311" max="12311" width="14.28515625" style="441" bestFit="1" customWidth="1"/>
    <col min="12312" max="12312" width="17.42578125" style="441" bestFit="1" customWidth="1"/>
    <col min="12313" max="12313" width="14.28515625" style="441" bestFit="1" customWidth="1"/>
    <col min="12314" max="12314" width="17.7109375" style="441" bestFit="1" customWidth="1"/>
    <col min="12315" max="12315" width="14.5703125" style="441" bestFit="1" customWidth="1"/>
    <col min="12316" max="12316" width="17.42578125" style="441" bestFit="1" customWidth="1"/>
    <col min="12317" max="12317" width="14.28515625" style="441" bestFit="1" customWidth="1"/>
    <col min="12318" max="12318" width="17.42578125" style="441" bestFit="1" customWidth="1"/>
    <col min="12319" max="12319" width="14.28515625" style="441" bestFit="1" customWidth="1"/>
    <col min="12320" max="12320" width="15.42578125" style="441" bestFit="1" customWidth="1"/>
    <col min="12321" max="12321" width="12.42578125" style="441" bestFit="1" customWidth="1"/>
    <col min="12322" max="12322" width="15.140625" style="441" bestFit="1" customWidth="1"/>
    <col min="12323" max="12323" width="12.140625" style="441" bestFit="1" customWidth="1"/>
    <col min="12324" max="12324" width="14.42578125" style="441" bestFit="1" customWidth="1"/>
    <col min="12325" max="12544" width="11.42578125" style="441"/>
    <col min="12545" max="12545" width="2.28515625" style="441" customWidth="1"/>
    <col min="12546" max="12546" width="28.140625" style="441" customWidth="1"/>
    <col min="12547" max="12547" width="26.28515625" style="441" bestFit="1" customWidth="1"/>
    <col min="12548" max="12548" width="20" style="441" customWidth="1"/>
    <col min="12549" max="12549" width="17.85546875" style="441" customWidth="1"/>
    <col min="12550" max="12550" width="20" style="441" customWidth="1"/>
    <col min="12551" max="12551" width="21.5703125" style="441" customWidth="1"/>
    <col min="12552" max="12553" width="16.140625" style="441" customWidth="1"/>
    <col min="12554" max="12554" width="20.140625" style="441" bestFit="1" customWidth="1"/>
    <col min="12555" max="12555" width="18.5703125" style="441" customWidth="1"/>
    <col min="12556" max="12556" width="26.28515625" style="441" bestFit="1" customWidth="1"/>
    <col min="12557" max="12557" width="17.7109375" style="441" customWidth="1"/>
    <col min="12558" max="12558" width="16.140625" style="441" customWidth="1"/>
    <col min="12559" max="12561" width="27.140625" style="441" bestFit="1" customWidth="1"/>
    <col min="12562" max="12562" width="17.7109375" style="441" bestFit="1" customWidth="1"/>
    <col min="12563" max="12563" width="14" style="441" bestFit="1" customWidth="1"/>
    <col min="12564" max="12564" width="17.42578125" style="441" bestFit="1" customWidth="1"/>
    <col min="12565" max="12565" width="14.28515625" style="441" bestFit="1" customWidth="1"/>
    <col min="12566" max="12566" width="17.42578125" style="441" bestFit="1" customWidth="1"/>
    <col min="12567" max="12567" width="14.28515625" style="441" bestFit="1" customWidth="1"/>
    <col min="12568" max="12568" width="17.42578125" style="441" bestFit="1" customWidth="1"/>
    <col min="12569" max="12569" width="14.28515625" style="441" bestFit="1" customWidth="1"/>
    <col min="12570" max="12570" width="17.7109375" style="441" bestFit="1" customWidth="1"/>
    <col min="12571" max="12571" width="14.5703125" style="441" bestFit="1" customWidth="1"/>
    <col min="12572" max="12572" width="17.42578125" style="441" bestFit="1" customWidth="1"/>
    <col min="12573" max="12573" width="14.28515625" style="441" bestFit="1" customWidth="1"/>
    <col min="12574" max="12574" width="17.42578125" style="441" bestFit="1" customWidth="1"/>
    <col min="12575" max="12575" width="14.28515625" style="441" bestFit="1" customWidth="1"/>
    <col min="12576" max="12576" width="15.42578125" style="441" bestFit="1" customWidth="1"/>
    <col min="12577" max="12577" width="12.42578125" style="441" bestFit="1" customWidth="1"/>
    <col min="12578" max="12578" width="15.140625" style="441" bestFit="1" customWidth="1"/>
    <col min="12579" max="12579" width="12.140625" style="441" bestFit="1" customWidth="1"/>
    <col min="12580" max="12580" width="14.42578125" style="441" bestFit="1" customWidth="1"/>
    <col min="12581" max="12800" width="11.42578125" style="441"/>
    <col min="12801" max="12801" width="2.28515625" style="441" customWidth="1"/>
    <col min="12802" max="12802" width="28.140625" style="441" customWidth="1"/>
    <col min="12803" max="12803" width="26.28515625" style="441" bestFit="1" customWidth="1"/>
    <col min="12804" max="12804" width="20" style="441" customWidth="1"/>
    <col min="12805" max="12805" width="17.85546875" style="441" customWidth="1"/>
    <col min="12806" max="12806" width="20" style="441" customWidth="1"/>
    <col min="12807" max="12807" width="21.5703125" style="441" customWidth="1"/>
    <col min="12808" max="12809" width="16.140625" style="441" customWidth="1"/>
    <col min="12810" max="12810" width="20.140625" style="441" bestFit="1" customWidth="1"/>
    <col min="12811" max="12811" width="18.5703125" style="441" customWidth="1"/>
    <col min="12812" max="12812" width="26.28515625" style="441" bestFit="1" customWidth="1"/>
    <col min="12813" max="12813" width="17.7109375" style="441" customWidth="1"/>
    <col min="12814" max="12814" width="16.140625" style="441" customWidth="1"/>
    <col min="12815" max="12817" width="27.140625" style="441" bestFit="1" customWidth="1"/>
    <col min="12818" max="12818" width="17.7109375" style="441" bestFit="1" customWidth="1"/>
    <col min="12819" max="12819" width="14" style="441" bestFit="1" customWidth="1"/>
    <col min="12820" max="12820" width="17.42578125" style="441" bestFit="1" customWidth="1"/>
    <col min="12821" max="12821" width="14.28515625" style="441" bestFit="1" customWidth="1"/>
    <col min="12822" max="12822" width="17.42578125" style="441" bestFit="1" customWidth="1"/>
    <col min="12823" max="12823" width="14.28515625" style="441" bestFit="1" customWidth="1"/>
    <col min="12824" max="12824" width="17.42578125" style="441" bestFit="1" customWidth="1"/>
    <col min="12825" max="12825" width="14.28515625" style="441" bestFit="1" customWidth="1"/>
    <col min="12826" max="12826" width="17.7109375" style="441" bestFit="1" customWidth="1"/>
    <col min="12827" max="12827" width="14.5703125" style="441" bestFit="1" customWidth="1"/>
    <col min="12828" max="12828" width="17.42578125" style="441" bestFit="1" customWidth="1"/>
    <col min="12829" max="12829" width="14.28515625" style="441" bestFit="1" customWidth="1"/>
    <col min="12830" max="12830" width="17.42578125" style="441" bestFit="1" customWidth="1"/>
    <col min="12831" max="12831" width="14.28515625" style="441" bestFit="1" customWidth="1"/>
    <col min="12832" max="12832" width="15.42578125" style="441" bestFit="1" customWidth="1"/>
    <col min="12833" max="12833" width="12.42578125" style="441" bestFit="1" customWidth="1"/>
    <col min="12834" max="12834" width="15.140625" style="441" bestFit="1" customWidth="1"/>
    <col min="12835" max="12835" width="12.140625" style="441" bestFit="1" customWidth="1"/>
    <col min="12836" max="12836" width="14.42578125" style="441" bestFit="1" customWidth="1"/>
    <col min="12837" max="13056" width="11.42578125" style="441"/>
    <col min="13057" max="13057" width="2.28515625" style="441" customWidth="1"/>
    <col min="13058" max="13058" width="28.140625" style="441" customWidth="1"/>
    <col min="13059" max="13059" width="26.28515625" style="441" bestFit="1" customWidth="1"/>
    <col min="13060" max="13060" width="20" style="441" customWidth="1"/>
    <col min="13061" max="13061" width="17.85546875" style="441" customWidth="1"/>
    <col min="13062" max="13062" width="20" style="441" customWidth="1"/>
    <col min="13063" max="13063" width="21.5703125" style="441" customWidth="1"/>
    <col min="13064" max="13065" width="16.140625" style="441" customWidth="1"/>
    <col min="13066" max="13066" width="20.140625" style="441" bestFit="1" customWidth="1"/>
    <col min="13067" max="13067" width="18.5703125" style="441" customWidth="1"/>
    <col min="13068" max="13068" width="26.28515625" style="441" bestFit="1" customWidth="1"/>
    <col min="13069" max="13069" width="17.7109375" style="441" customWidth="1"/>
    <col min="13070" max="13070" width="16.140625" style="441" customWidth="1"/>
    <col min="13071" max="13073" width="27.140625" style="441" bestFit="1" customWidth="1"/>
    <col min="13074" max="13074" width="17.7109375" style="441" bestFit="1" customWidth="1"/>
    <col min="13075" max="13075" width="14" style="441" bestFit="1" customWidth="1"/>
    <col min="13076" max="13076" width="17.42578125" style="441" bestFit="1" customWidth="1"/>
    <col min="13077" max="13077" width="14.28515625" style="441" bestFit="1" customWidth="1"/>
    <col min="13078" max="13078" width="17.42578125" style="441" bestFit="1" customWidth="1"/>
    <col min="13079" max="13079" width="14.28515625" style="441" bestFit="1" customWidth="1"/>
    <col min="13080" max="13080" width="17.42578125" style="441" bestFit="1" customWidth="1"/>
    <col min="13081" max="13081" width="14.28515625" style="441" bestFit="1" customWidth="1"/>
    <col min="13082" max="13082" width="17.7109375" style="441" bestFit="1" customWidth="1"/>
    <col min="13083" max="13083" width="14.5703125" style="441" bestFit="1" customWidth="1"/>
    <col min="13084" max="13084" width="17.42578125" style="441" bestFit="1" customWidth="1"/>
    <col min="13085" max="13085" width="14.28515625" style="441" bestFit="1" customWidth="1"/>
    <col min="13086" max="13086" width="17.42578125" style="441" bestFit="1" customWidth="1"/>
    <col min="13087" max="13087" width="14.28515625" style="441" bestFit="1" customWidth="1"/>
    <col min="13088" max="13088" width="15.42578125" style="441" bestFit="1" customWidth="1"/>
    <col min="13089" max="13089" width="12.42578125" style="441" bestFit="1" customWidth="1"/>
    <col min="13090" max="13090" width="15.140625" style="441" bestFit="1" customWidth="1"/>
    <col min="13091" max="13091" width="12.140625" style="441" bestFit="1" customWidth="1"/>
    <col min="13092" max="13092" width="14.42578125" style="441" bestFit="1" customWidth="1"/>
    <col min="13093" max="13312" width="11.42578125" style="441"/>
    <col min="13313" max="13313" width="2.28515625" style="441" customWidth="1"/>
    <col min="13314" max="13314" width="28.140625" style="441" customWidth="1"/>
    <col min="13315" max="13315" width="26.28515625" style="441" bestFit="1" customWidth="1"/>
    <col min="13316" max="13316" width="20" style="441" customWidth="1"/>
    <col min="13317" max="13317" width="17.85546875" style="441" customWidth="1"/>
    <col min="13318" max="13318" width="20" style="441" customWidth="1"/>
    <col min="13319" max="13319" width="21.5703125" style="441" customWidth="1"/>
    <col min="13320" max="13321" width="16.140625" style="441" customWidth="1"/>
    <col min="13322" max="13322" width="20.140625" style="441" bestFit="1" customWidth="1"/>
    <col min="13323" max="13323" width="18.5703125" style="441" customWidth="1"/>
    <col min="13324" max="13324" width="26.28515625" style="441" bestFit="1" customWidth="1"/>
    <col min="13325" max="13325" width="17.7109375" style="441" customWidth="1"/>
    <col min="13326" max="13326" width="16.140625" style="441" customWidth="1"/>
    <col min="13327" max="13329" width="27.140625" style="441" bestFit="1" customWidth="1"/>
    <col min="13330" max="13330" width="17.7109375" style="441" bestFit="1" customWidth="1"/>
    <col min="13331" max="13331" width="14" style="441" bestFit="1" customWidth="1"/>
    <col min="13332" max="13332" width="17.42578125" style="441" bestFit="1" customWidth="1"/>
    <col min="13333" max="13333" width="14.28515625" style="441" bestFit="1" customWidth="1"/>
    <col min="13334" max="13334" width="17.42578125" style="441" bestFit="1" customWidth="1"/>
    <col min="13335" max="13335" width="14.28515625" style="441" bestFit="1" customWidth="1"/>
    <col min="13336" max="13336" width="17.42578125" style="441" bestFit="1" customWidth="1"/>
    <col min="13337" max="13337" width="14.28515625" style="441" bestFit="1" customWidth="1"/>
    <col min="13338" max="13338" width="17.7109375" style="441" bestFit="1" customWidth="1"/>
    <col min="13339" max="13339" width="14.5703125" style="441" bestFit="1" customWidth="1"/>
    <col min="13340" max="13340" width="17.42578125" style="441" bestFit="1" customWidth="1"/>
    <col min="13341" max="13341" width="14.28515625" style="441" bestFit="1" customWidth="1"/>
    <col min="13342" max="13342" width="17.42578125" style="441" bestFit="1" customWidth="1"/>
    <col min="13343" max="13343" width="14.28515625" style="441" bestFit="1" customWidth="1"/>
    <col min="13344" max="13344" width="15.42578125" style="441" bestFit="1" customWidth="1"/>
    <col min="13345" max="13345" width="12.42578125" style="441" bestFit="1" customWidth="1"/>
    <col min="13346" max="13346" width="15.140625" style="441" bestFit="1" customWidth="1"/>
    <col min="13347" max="13347" width="12.140625" style="441" bestFit="1" customWidth="1"/>
    <col min="13348" max="13348" width="14.42578125" style="441" bestFit="1" customWidth="1"/>
    <col min="13349" max="13568" width="11.42578125" style="441"/>
    <col min="13569" max="13569" width="2.28515625" style="441" customWidth="1"/>
    <col min="13570" max="13570" width="28.140625" style="441" customWidth="1"/>
    <col min="13571" max="13571" width="26.28515625" style="441" bestFit="1" customWidth="1"/>
    <col min="13572" max="13572" width="20" style="441" customWidth="1"/>
    <col min="13573" max="13573" width="17.85546875" style="441" customWidth="1"/>
    <col min="13574" max="13574" width="20" style="441" customWidth="1"/>
    <col min="13575" max="13575" width="21.5703125" style="441" customWidth="1"/>
    <col min="13576" max="13577" width="16.140625" style="441" customWidth="1"/>
    <col min="13578" max="13578" width="20.140625" style="441" bestFit="1" customWidth="1"/>
    <col min="13579" max="13579" width="18.5703125" style="441" customWidth="1"/>
    <col min="13580" max="13580" width="26.28515625" style="441" bestFit="1" customWidth="1"/>
    <col min="13581" max="13581" width="17.7109375" style="441" customWidth="1"/>
    <col min="13582" max="13582" width="16.140625" style="441" customWidth="1"/>
    <col min="13583" max="13585" width="27.140625" style="441" bestFit="1" customWidth="1"/>
    <col min="13586" max="13586" width="17.7109375" style="441" bestFit="1" customWidth="1"/>
    <col min="13587" max="13587" width="14" style="441" bestFit="1" customWidth="1"/>
    <col min="13588" max="13588" width="17.42578125" style="441" bestFit="1" customWidth="1"/>
    <col min="13589" max="13589" width="14.28515625" style="441" bestFit="1" customWidth="1"/>
    <col min="13590" max="13590" width="17.42578125" style="441" bestFit="1" customWidth="1"/>
    <col min="13591" max="13591" width="14.28515625" style="441" bestFit="1" customWidth="1"/>
    <col min="13592" max="13592" width="17.42578125" style="441" bestFit="1" customWidth="1"/>
    <col min="13593" max="13593" width="14.28515625" style="441" bestFit="1" customWidth="1"/>
    <col min="13594" max="13594" width="17.7109375" style="441" bestFit="1" customWidth="1"/>
    <col min="13595" max="13595" width="14.5703125" style="441" bestFit="1" customWidth="1"/>
    <col min="13596" max="13596" width="17.42578125" style="441" bestFit="1" customWidth="1"/>
    <col min="13597" max="13597" width="14.28515625" style="441" bestFit="1" customWidth="1"/>
    <col min="13598" max="13598" width="17.42578125" style="441" bestFit="1" customWidth="1"/>
    <col min="13599" max="13599" width="14.28515625" style="441" bestFit="1" customWidth="1"/>
    <col min="13600" max="13600" width="15.42578125" style="441" bestFit="1" customWidth="1"/>
    <col min="13601" max="13601" width="12.42578125" style="441" bestFit="1" customWidth="1"/>
    <col min="13602" max="13602" width="15.140625" style="441" bestFit="1" customWidth="1"/>
    <col min="13603" max="13603" width="12.140625" style="441" bestFit="1" customWidth="1"/>
    <col min="13604" max="13604" width="14.42578125" style="441" bestFit="1" customWidth="1"/>
    <col min="13605" max="13824" width="11.42578125" style="441"/>
    <col min="13825" max="13825" width="2.28515625" style="441" customWidth="1"/>
    <col min="13826" max="13826" width="28.140625" style="441" customWidth="1"/>
    <col min="13827" max="13827" width="26.28515625" style="441" bestFit="1" customWidth="1"/>
    <col min="13828" max="13828" width="20" style="441" customWidth="1"/>
    <col min="13829" max="13829" width="17.85546875" style="441" customWidth="1"/>
    <col min="13830" max="13830" width="20" style="441" customWidth="1"/>
    <col min="13831" max="13831" width="21.5703125" style="441" customWidth="1"/>
    <col min="13832" max="13833" width="16.140625" style="441" customWidth="1"/>
    <col min="13834" max="13834" width="20.140625" style="441" bestFit="1" customWidth="1"/>
    <col min="13835" max="13835" width="18.5703125" style="441" customWidth="1"/>
    <col min="13836" max="13836" width="26.28515625" style="441" bestFit="1" customWidth="1"/>
    <col min="13837" max="13837" width="17.7109375" style="441" customWidth="1"/>
    <col min="13838" max="13838" width="16.140625" style="441" customWidth="1"/>
    <col min="13839" max="13841" width="27.140625" style="441" bestFit="1" customWidth="1"/>
    <col min="13842" max="13842" width="17.7109375" style="441" bestFit="1" customWidth="1"/>
    <col min="13843" max="13843" width="14" style="441" bestFit="1" customWidth="1"/>
    <col min="13844" max="13844" width="17.42578125" style="441" bestFit="1" customWidth="1"/>
    <col min="13845" max="13845" width="14.28515625" style="441" bestFit="1" customWidth="1"/>
    <col min="13846" max="13846" width="17.42578125" style="441" bestFit="1" customWidth="1"/>
    <col min="13847" max="13847" width="14.28515625" style="441" bestFit="1" customWidth="1"/>
    <col min="13848" max="13848" width="17.42578125" style="441" bestFit="1" customWidth="1"/>
    <col min="13849" max="13849" width="14.28515625" style="441" bestFit="1" customWidth="1"/>
    <col min="13850" max="13850" width="17.7109375" style="441" bestFit="1" customWidth="1"/>
    <col min="13851" max="13851" width="14.5703125" style="441" bestFit="1" customWidth="1"/>
    <col min="13852" max="13852" width="17.42578125" style="441" bestFit="1" customWidth="1"/>
    <col min="13853" max="13853" width="14.28515625" style="441" bestFit="1" customWidth="1"/>
    <col min="13854" max="13854" width="17.42578125" style="441" bestFit="1" customWidth="1"/>
    <col min="13855" max="13855" width="14.28515625" style="441" bestFit="1" customWidth="1"/>
    <col min="13856" max="13856" width="15.42578125" style="441" bestFit="1" customWidth="1"/>
    <col min="13857" max="13857" width="12.42578125" style="441" bestFit="1" customWidth="1"/>
    <col min="13858" max="13858" width="15.140625" style="441" bestFit="1" customWidth="1"/>
    <col min="13859" max="13859" width="12.140625" style="441" bestFit="1" customWidth="1"/>
    <col min="13860" max="13860" width="14.42578125" style="441" bestFit="1" customWidth="1"/>
    <col min="13861" max="14080" width="11.42578125" style="441"/>
    <col min="14081" max="14081" width="2.28515625" style="441" customWidth="1"/>
    <col min="14082" max="14082" width="28.140625" style="441" customWidth="1"/>
    <col min="14083" max="14083" width="26.28515625" style="441" bestFit="1" customWidth="1"/>
    <col min="14084" max="14084" width="20" style="441" customWidth="1"/>
    <col min="14085" max="14085" width="17.85546875" style="441" customWidth="1"/>
    <col min="14086" max="14086" width="20" style="441" customWidth="1"/>
    <col min="14087" max="14087" width="21.5703125" style="441" customWidth="1"/>
    <col min="14088" max="14089" width="16.140625" style="441" customWidth="1"/>
    <col min="14090" max="14090" width="20.140625" style="441" bestFit="1" customWidth="1"/>
    <col min="14091" max="14091" width="18.5703125" style="441" customWidth="1"/>
    <col min="14092" max="14092" width="26.28515625" style="441" bestFit="1" customWidth="1"/>
    <col min="14093" max="14093" width="17.7109375" style="441" customWidth="1"/>
    <col min="14094" max="14094" width="16.140625" style="441" customWidth="1"/>
    <col min="14095" max="14097" width="27.140625" style="441" bestFit="1" customWidth="1"/>
    <col min="14098" max="14098" width="17.7109375" style="441" bestFit="1" customWidth="1"/>
    <col min="14099" max="14099" width="14" style="441" bestFit="1" customWidth="1"/>
    <col min="14100" max="14100" width="17.42578125" style="441" bestFit="1" customWidth="1"/>
    <col min="14101" max="14101" width="14.28515625" style="441" bestFit="1" customWidth="1"/>
    <col min="14102" max="14102" width="17.42578125" style="441" bestFit="1" customWidth="1"/>
    <col min="14103" max="14103" width="14.28515625" style="441" bestFit="1" customWidth="1"/>
    <col min="14104" max="14104" width="17.42578125" style="441" bestFit="1" customWidth="1"/>
    <col min="14105" max="14105" width="14.28515625" style="441" bestFit="1" customWidth="1"/>
    <col min="14106" max="14106" width="17.7109375" style="441" bestFit="1" customWidth="1"/>
    <col min="14107" max="14107" width="14.5703125" style="441" bestFit="1" customWidth="1"/>
    <col min="14108" max="14108" width="17.42578125" style="441" bestFit="1" customWidth="1"/>
    <col min="14109" max="14109" width="14.28515625" style="441" bestFit="1" customWidth="1"/>
    <col min="14110" max="14110" width="17.42578125" style="441" bestFit="1" customWidth="1"/>
    <col min="14111" max="14111" width="14.28515625" style="441" bestFit="1" customWidth="1"/>
    <col min="14112" max="14112" width="15.42578125" style="441" bestFit="1" customWidth="1"/>
    <col min="14113" max="14113" width="12.42578125" style="441" bestFit="1" customWidth="1"/>
    <col min="14114" max="14114" width="15.140625" style="441" bestFit="1" customWidth="1"/>
    <col min="14115" max="14115" width="12.140625" style="441" bestFit="1" customWidth="1"/>
    <col min="14116" max="14116" width="14.42578125" style="441" bestFit="1" customWidth="1"/>
    <col min="14117" max="14336" width="11.42578125" style="441"/>
    <col min="14337" max="14337" width="2.28515625" style="441" customWidth="1"/>
    <col min="14338" max="14338" width="28.140625" style="441" customWidth="1"/>
    <col min="14339" max="14339" width="26.28515625" style="441" bestFit="1" customWidth="1"/>
    <col min="14340" max="14340" width="20" style="441" customWidth="1"/>
    <col min="14341" max="14341" width="17.85546875" style="441" customWidth="1"/>
    <col min="14342" max="14342" width="20" style="441" customWidth="1"/>
    <col min="14343" max="14343" width="21.5703125" style="441" customWidth="1"/>
    <col min="14344" max="14345" width="16.140625" style="441" customWidth="1"/>
    <col min="14346" max="14346" width="20.140625" style="441" bestFit="1" customWidth="1"/>
    <col min="14347" max="14347" width="18.5703125" style="441" customWidth="1"/>
    <col min="14348" max="14348" width="26.28515625" style="441" bestFit="1" customWidth="1"/>
    <col min="14349" max="14349" width="17.7109375" style="441" customWidth="1"/>
    <col min="14350" max="14350" width="16.140625" style="441" customWidth="1"/>
    <col min="14351" max="14353" width="27.140625" style="441" bestFit="1" customWidth="1"/>
    <col min="14354" max="14354" width="17.7109375" style="441" bestFit="1" customWidth="1"/>
    <col min="14355" max="14355" width="14" style="441" bestFit="1" customWidth="1"/>
    <col min="14356" max="14356" width="17.42578125" style="441" bestFit="1" customWidth="1"/>
    <col min="14357" max="14357" width="14.28515625" style="441" bestFit="1" customWidth="1"/>
    <col min="14358" max="14358" width="17.42578125" style="441" bestFit="1" customWidth="1"/>
    <col min="14359" max="14359" width="14.28515625" style="441" bestFit="1" customWidth="1"/>
    <col min="14360" max="14360" width="17.42578125" style="441" bestFit="1" customWidth="1"/>
    <col min="14361" max="14361" width="14.28515625" style="441" bestFit="1" customWidth="1"/>
    <col min="14362" max="14362" width="17.7109375" style="441" bestFit="1" customWidth="1"/>
    <col min="14363" max="14363" width="14.5703125" style="441" bestFit="1" customWidth="1"/>
    <col min="14364" max="14364" width="17.42578125" style="441" bestFit="1" customWidth="1"/>
    <col min="14365" max="14365" width="14.28515625" style="441" bestFit="1" customWidth="1"/>
    <col min="14366" max="14366" width="17.42578125" style="441" bestFit="1" customWidth="1"/>
    <col min="14367" max="14367" width="14.28515625" style="441" bestFit="1" customWidth="1"/>
    <col min="14368" max="14368" width="15.42578125" style="441" bestFit="1" customWidth="1"/>
    <col min="14369" max="14369" width="12.42578125" style="441" bestFit="1" customWidth="1"/>
    <col min="14370" max="14370" width="15.140625" style="441" bestFit="1" customWidth="1"/>
    <col min="14371" max="14371" width="12.140625" style="441" bestFit="1" customWidth="1"/>
    <col min="14372" max="14372" width="14.42578125" style="441" bestFit="1" customWidth="1"/>
    <col min="14373" max="14592" width="11.42578125" style="441"/>
    <col min="14593" max="14593" width="2.28515625" style="441" customWidth="1"/>
    <col min="14594" max="14594" width="28.140625" style="441" customWidth="1"/>
    <col min="14595" max="14595" width="26.28515625" style="441" bestFit="1" customWidth="1"/>
    <col min="14596" max="14596" width="20" style="441" customWidth="1"/>
    <col min="14597" max="14597" width="17.85546875" style="441" customWidth="1"/>
    <col min="14598" max="14598" width="20" style="441" customWidth="1"/>
    <col min="14599" max="14599" width="21.5703125" style="441" customWidth="1"/>
    <col min="14600" max="14601" width="16.140625" style="441" customWidth="1"/>
    <col min="14602" max="14602" width="20.140625" style="441" bestFit="1" customWidth="1"/>
    <col min="14603" max="14603" width="18.5703125" style="441" customWidth="1"/>
    <col min="14604" max="14604" width="26.28515625" style="441" bestFit="1" customWidth="1"/>
    <col min="14605" max="14605" width="17.7109375" style="441" customWidth="1"/>
    <col min="14606" max="14606" width="16.140625" style="441" customWidth="1"/>
    <col min="14607" max="14609" width="27.140625" style="441" bestFit="1" customWidth="1"/>
    <col min="14610" max="14610" width="17.7109375" style="441" bestFit="1" customWidth="1"/>
    <col min="14611" max="14611" width="14" style="441" bestFit="1" customWidth="1"/>
    <col min="14612" max="14612" width="17.42578125" style="441" bestFit="1" customWidth="1"/>
    <col min="14613" max="14613" width="14.28515625" style="441" bestFit="1" customWidth="1"/>
    <col min="14614" max="14614" width="17.42578125" style="441" bestFit="1" customWidth="1"/>
    <col min="14615" max="14615" width="14.28515625" style="441" bestFit="1" customWidth="1"/>
    <col min="14616" max="14616" width="17.42578125" style="441" bestFit="1" customWidth="1"/>
    <col min="14617" max="14617" width="14.28515625" style="441" bestFit="1" customWidth="1"/>
    <col min="14618" max="14618" width="17.7109375" style="441" bestFit="1" customWidth="1"/>
    <col min="14619" max="14619" width="14.5703125" style="441" bestFit="1" customWidth="1"/>
    <col min="14620" max="14620" width="17.42578125" style="441" bestFit="1" customWidth="1"/>
    <col min="14621" max="14621" width="14.28515625" style="441" bestFit="1" customWidth="1"/>
    <col min="14622" max="14622" width="17.42578125" style="441" bestFit="1" customWidth="1"/>
    <col min="14623" max="14623" width="14.28515625" style="441" bestFit="1" customWidth="1"/>
    <col min="14624" max="14624" width="15.42578125" style="441" bestFit="1" customWidth="1"/>
    <col min="14625" max="14625" width="12.42578125" style="441" bestFit="1" customWidth="1"/>
    <col min="14626" max="14626" width="15.140625" style="441" bestFit="1" customWidth="1"/>
    <col min="14627" max="14627" width="12.140625" style="441" bestFit="1" customWidth="1"/>
    <col min="14628" max="14628" width="14.42578125" style="441" bestFit="1" customWidth="1"/>
    <col min="14629" max="14848" width="11.42578125" style="441"/>
    <col min="14849" max="14849" width="2.28515625" style="441" customWidth="1"/>
    <col min="14850" max="14850" width="28.140625" style="441" customWidth="1"/>
    <col min="14851" max="14851" width="26.28515625" style="441" bestFit="1" customWidth="1"/>
    <col min="14852" max="14852" width="20" style="441" customWidth="1"/>
    <col min="14853" max="14853" width="17.85546875" style="441" customWidth="1"/>
    <col min="14854" max="14854" width="20" style="441" customWidth="1"/>
    <col min="14855" max="14855" width="21.5703125" style="441" customWidth="1"/>
    <col min="14856" max="14857" width="16.140625" style="441" customWidth="1"/>
    <col min="14858" max="14858" width="20.140625" style="441" bestFit="1" customWidth="1"/>
    <col min="14859" max="14859" width="18.5703125" style="441" customWidth="1"/>
    <col min="14860" max="14860" width="26.28515625" style="441" bestFit="1" customWidth="1"/>
    <col min="14861" max="14861" width="17.7109375" style="441" customWidth="1"/>
    <col min="14862" max="14862" width="16.140625" style="441" customWidth="1"/>
    <col min="14863" max="14865" width="27.140625" style="441" bestFit="1" customWidth="1"/>
    <col min="14866" max="14866" width="17.7109375" style="441" bestFit="1" customWidth="1"/>
    <col min="14867" max="14867" width="14" style="441" bestFit="1" customWidth="1"/>
    <col min="14868" max="14868" width="17.42578125" style="441" bestFit="1" customWidth="1"/>
    <col min="14869" max="14869" width="14.28515625" style="441" bestFit="1" customWidth="1"/>
    <col min="14870" max="14870" width="17.42578125" style="441" bestFit="1" customWidth="1"/>
    <col min="14871" max="14871" width="14.28515625" style="441" bestFit="1" customWidth="1"/>
    <col min="14872" max="14872" width="17.42578125" style="441" bestFit="1" customWidth="1"/>
    <col min="14873" max="14873" width="14.28515625" style="441" bestFit="1" customWidth="1"/>
    <col min="14874" max="14874" width="17.7109375" style="441" bestFit="1" customWidth="1"/>
    <col min="14875" max="14875" width="14.5703125" style="441" bestFit="1" customWidth="1"/>
    <col min="14876" max="14876" width="17.42578125" style="441" bestFit="1" customWidth="1"/>
    <col min="14877" max="14877" width="14.28515625" style="441" bestFit="1" customWidth="1"/>
    <col min="14878" max="14878" width="17.42578125" style="441" bestFit="1" customWidth="1"/>
    <col min="14879" max="14879" width="14.28515625" style="441" bestFit="1" customWidth="1"/>
    <col min="14880" max="14880" width="15.42578125" style="441" bestFit="1" customWidth="1"/>
    <col min="14881" max="14881" width="12.42578125" style="441" bestFit="1" customWidth="1"/>
    <col min="14882" max="14882" width="15.140625" style="441" bestFit="1" customWidth="1"/>
    <col min="14883" max="14883" width="12.140625" style="441" bestFit="1" customWidth="1"/>
    <col min="14884" max="14884" width="14.42578125" style="441" bestFit="1" customWidth="1"/>
    <col min="14885" max="15104" width="11.42578125" style="441"/>
    <col min="15105" max="15105" width="2.28515625" style="441" customWidth="1"/>
    <col min="15106" max="15106" width="28.140625" style="441" customWidth="1"/>
    <col min="15107" max="15107" width="26.28515625" style="441" bestFit="1" customWidth="1"/>
    <col min="15108" max="15108" width="20" style="441" customWidth="1"/>
    <col min="15109" max="15109" width="17.85546875" style="441" customWidth="1"/>
    <col min="15110" max="15110" width="20" style="441" customWidth="1"/>
    <col min="15111" max="15111" width="21.5703125" style="441" customWidth="1"/>
    <col min="15112" max="15113" width="16.140625" style="441" customWidth="1"/>
    <col min="15114" max="15114" width="20.140625" style="441" bestFit="1" customWidth="1"/>
    <col min="15115" max="15115" width="18.5703125" style="441" customWidth="1"/>
    <col min="15116" max="15116" width="26.28515625" style="441" bestFit="1" customWidth="1"/>
    <col min="15117" max="15117" width="17.7109375" style="441" customWidth="1"/>
    <col min="15118" max="15118" width="16.140625" style="441" customWidth="1"/>
    <col min="15119" max="15121" width="27.140625" style="441" bestFit="1" customWidth="1"/>
    <col min="15122" max="15122" width="17.7109375" style="441" bestFit="1" customWidth="1"/>
    <col min="15123" max="15123" width="14" style="441" bestFit="1" customWidth="1"/>
    <col min="15124" max="15124" width="17.42578125" style="441" bestFit="1" customWidth="1"/>
    <col min="15125" max="15125" width="14.28515625" style="441" bestFit="1" customWidth="1"/>
    <col min="15126" max="15126" width="17.42578125" style="441" bestFit="1" customWidth="1"/>
    <col min="15127" max="15127" width="14.28515625" style="441" bestFit="1" customWidth="1"/>
    <col min="15128" max="15128" width="17.42578125" style="441" bestFit="1" customWidth="1"/>
    <col min="15129" max="15129" width="14.28515625" style="441" bestFit="1" customWidth="1"/>
    <col min="15130" max="15130" width="17.7109375" style="441" bestFit="1" customWidth="1"/>
    <col min="15131" max="15131" width="14.5703125" style="441" bestFit="1" customWidth="1"/>
    <col min="15132" max="15132" width="17.42578125" style="441" bestFit="1" customWidth="1"/>
    <col min="15133" max="15133" width="14.28515625" style="441" bestFit="1" customWidth="1"/>
    <col min="15134" max="15134" width="17.42578125" style="441" bestFit="1" customWidth="1"/>
    <col min="15135" max="15135" width="14.28515625" style="441" bestFit="1" customWidth="1"/>
    <col min="15136" max="15136" width="15.42578125" style="441" bestFit="1" customWidth="1"/>
    <col min="15137" max="15137" width="12.42578125" style="441" bestFit="1" customWidth="1"/>
    <col min="15138" max="15138" width="15.140625" style="441" bestFit="1" customWidth="1"/>
    <col min="15139" max="15139" width="12.140625" style="441" bestFit="1" customWidth="1"/>
    <col min="15140" max="15140" width="14.42578125" style="441" bestFit="1" customWidth="1"/>
    <col min="15141" max="15360" width="11.42578125" style="441"/>
    <col min="15361" max="15361" width="2.28515625" style="441" customWidth="1"/>
    <col min="15362" max="15362" width="28.140625" style="441" customWidth="1"/>
    <col min="15363" max="15363" width="26.28515625" style="441" bestFit="1" customWidth="1"/>
    <col min="15364" max="15364" width="20" style="441" customWidth="1"/>
    <col min="15365" max="15365" width="17.85546875" style="441" customWidth="1"/>
    <col min="15366" max="15366" width="20" style="441" customWidth="1"/>
    <col min="15367" max="15367" width="21.5703125" style="441" customWidth="1"/>
    <col min="15368" max="15369" width="16.140625" style="441" customWidth="1"/>
    <col min="15370" max="15370" width="20.140625" style="441" bestFit="1" customWidth="1"/>
    <col min="15371" max="15371" width="18.5703125" style="441" customWidth="1"/>
    <col min="15372" max="15372" width="26.28515625" style="441" bestFit="1" customWidth="1"/>
    <col min="15373" max="15373" width="17.7109375" style="441" customWidth="1"/>
    <col min="15374" max="15374" width="16.140625" style="441" customWidth="1"/>
    <col min="15375" max="15377" width="27.140625" style="441" bestFit="1" customWidth="1"/>
    <col min="15378" max="15378" width="17.7109375" style="441" bestFit="1" customWidth="1"/>
    <col min="15379" max="15379" width="14" style="441" bestFit="1" customWidth="1"/>
    <col min="15380" max="15380" width="17.42578125" style="441" bestFit="1" customWidth="1"/>
    <col min="15381" max="15381" width="14.28515625" style="441" bestFit="1" customWidth="1"/>
    <col min="15382" max="15382" width="17.42578125" style="441" bestFit="1" customWidth="1"/>
    <col min="15383" max="15383" width="14.28515625" style="441" bestFit="1" customWidth="1"/>
    <col min="15384" max="15384" width="17.42578125" style="441" bestFit="1" customWidth="1"/>
    <col min="15385" max="15385" width="14.28515625" style="441" bestFit="1" customWidth="1"/>
    <col min="15386" max="15386" width="17.7109375" style="441" bestFit="1" customWidth="1"/>
    <col min="15387" max="15387" width="14.5703125" style="441" bestFit="1" customWidth="1"/>
    <col min="15388" max="15388" width="17.42578125" style="441" bestFit="1" customWidth="1"/>
    <col min="15389" max="15389" width="14.28515625" style="441" bestFit="1" customWidth="1"/>
    <col min="15390" max="15390" width="17.42578125" style="441" bestFit="1" customWidth="1"/>
    <col min="15391" max="15391" width="14.28515625" style="441" bestFit="1" customWidth="1"/>
    <col min="15392" max="15392" width="15.42578125" style="441" bestFit="1" customWidth="1"/>
    <col min="15393" max="15393" width="12.42578125" style="441" bestFit="1" customWidth="1"/>
    <col min="15394" max="15394" width="15.140625" style="441" bestFit="1" customWidth="1"/>
    <col min="15395" max="15395" width="12.140625" style="441" bestFit="1" customWidth="1"/>
    <col min="15396" max="15396" width="14.42578125" style="441" bestFit="1" customWidth="1"/>
    <col min="15397" max="15616" width="11.42578125" style="441"/>
    <col min="15617" max="15617" width="2.28515625" style="441" customWidth="1"/>
    <col min="15618" max="15618" width="28.140625" style="441" customWidth="1"/>
    <col min="15619" max="15619" width="26.28515625" style="441" bestFit="1" customWidth="1"/>
    <col min="15620" max="15620" width="20" style="441" customWidth="1"/>
    <col min="15621" max="15621" width="17.85546875" style="441" customWidth="1"/>
    <col min="15622" max="15622" width="20" style="441" customWidth="1"/>
    <col min="15623" max="15623" width="21.5703125" style="441" customWidth="1"/>
    <col min="15624" max="15625" width="16.140625" style="441" customWidth="1"/>
    <col min="15626" max="15626" width="20.140625" style="441" bestFit="1" customWidth="1"/>
    <col min="15627" max="15627" width="18.5703125" style="441" customWidth="1"/>
    <col min="15628" max="15628" width="26.28515625" style="441" bestFit="1" customWidth="1"/>
    <col min="15629" max="15629" width="17.7109375" style="441" customWidth="1"/>
    <col min="15630" max="15630" width="16.140625" style="441" customWidth="1"/>
    <col min="15631" max="15633" width="27.140625" style="441" bestFit="1" customWidth="1"/>
    <col min="15634" max="15634" width="17.7109375" style="441" bestFit="1" customWidth="1"/>
    <col min="15635" max="15635" width="14" style="441" bestFit="1" customWidth="1"/>
    <col min="15636" max="15636" width="17.42578125" style="441" bestFit="1" customWidth="1"/>
    <col min="15637" max="15637" width="14.28515625" style="441" bestFit="1" customWidth="1"/>
    <col min="15638" max="15638" width="17.42578125" style="441" bestFit="1" customWidth="1"/>
    <col min="15639" max="15639" width="14.28515625" style="441" bestFit="1" customWidth="1"/>
    <col min="15640" max="15640" width="17.42578125" style="441" bestFit="1" customWidth="1"/>
    <col min="15641" max="15641" width="14.28515625" style="441" bestFit="1" customWidth="1"/>
    <col min="15642" max="15642" width="17.7109375" style="441" bestFit="1" customWidth="1"/>
    <col min="15643" max="15643" width="14.5703125" style="441" bestFit="1" customWidth="1"/>
    <col min="15644" max="15644" width="17.42578125" style="441" bestFit="1" customWidth="1"/>
    <col min="15645" max="15645" width="14.28515625" style="441" bestFit="1" customWidth="1"/>
    <col min="15646" max="15646" width="17.42578125" style="441" bestFit="1" customWidth="1"/>
    <col min="15647" max="15647" width="14.28515625" style="441" bestFit="1" customWidth="1"/>
    <col min="15648" max="15648" width="15.42578125" style="441" bestFit="1" customWidth="1"/>
    <col min="15649" max="15649" width="12.42578125" style="441" bestFit="1" customWidth="1"/>
    <col min="15650" max="15650" width="15.140625" style="441" bestFit="1" customWidth="1"/>
    <col min="15651" max="15651" width="12.140625" style="441" bestFit="1" customWidth="1"/>
    <col min="15652" max="15652" width="14.42578125" style="441" bestFit="1" customWidth="1"/>
    <col min="15653" max="15872" width="11.42578125" style="441"/>
    <col min="15873" max="15873" width="2.28515625" style="441" customWidth="1"/>
    <col min="15874" max="15874" width="28.140625" style="441" customWidth="1"/>
    <col min="15875" max="15875" width="26.28515625" style="441" bestFit="1" customWidth="1"/>
    <col min="15876" max="15876" width="20" style="441" customWidth="1"/>
    <col min="15877" max="15877" width="17.85546875" style="441" customWidth="1"/>
    <col min="15878" max="15878" width="20" style="441" customWidth="1"/>
    <col min="15879" max="15879" width="21.5703125" style="441" customWidth="1"/>
    <col min="15880" max="15881" width="16.140625" style="441" customWidth="1"/>
    <col min="15882" max="15882" width="20.140625" style="441" bestFit="1" customWidth="1"/>
    <col min="15883" max="15883" width="18.5703125" style="441" customWidth="1"/>
    <col min="15884" max="15884" width="26.28515625" style="441" bestFit="1" customWidth="1"/>
    <col min="15885" max="15885" width="17.7109375" style="441" customWidth="1"/>
    <col min="15886" max="15886" width="16.140625" style="441" customWidth="1"/>
    <col min="15887" max="15889" width="27.140625" style="441" bestFit="1" customWidth="1"/>
    <col min="15890" max="15890" width="17.7109375" style="441" bestFit="1" customWidth="1"/>
    <col min="15891" max="15891" width="14" style="441" bestFit="1" customWidth="1"/>
    <col min="15892" max="15892" width="17.42578125" style="441" bestFit="1" customWidth="1"/>
    <col min="15893" max="15893" width="14.28515625" style="441" bestFit="1" customWidth="1"/>
    <col min="15894" max="15894" width="17.42578125" style="441" bestFit="1" customWidth="1"/>
    <col min="15895" max="15895" width="14.28515625" style="441" bestFit="1" customWidth="1"/>
    <col min="15896" max="15896" width="17.42578125" style="441" bestFit="1" customWidth="1"/>
    <col min="15897" max="15897" width="14.28515625" style="441" bestFit="1" customWidth="1"/>
    <col min="15898" max="15898" width="17.7109375" style="441" bestFit="1" customWidth="1"/>
    <col min="15899" max="15899" width="14.5703125" style="441" bestFit="1" customWidth="1"/>
    <col min="15900" max="15900" width="17.42578125" style="441" bestFit="1" customWidth="1"/>
    <col min="15901" max="15901" width="14.28515625" style="441" bestFit="1" customWidth="1"/>
    <col min="15902" max="15902" width="17.42578125" style="441" bestFit="1" customWidth="1"/>
    <col min="15903" max="15903" width="14.28515625" style="441" bestFit="1" customWidth="1"/>
    <col min="15904" max="15904" width="15.42578125" style="441" bestFit="1" customWidth="1"/>
    <col min="15905" max="15905" width="12.42578125" style="441" bestFit="1" customWidth="1"/>
    <col min="15906" max="15906" width="15.140625" style="441" bestFit="1" customWidth="1"/>
    <col min="15907" max="15907" width="12.140625" style="441" bestFit="1" customWidth="1"/>
    <col min="15908" max="15908" width="14.42578125" style="441" bestFit="1" customWidth="1"/>
    <col min="15909" max="16128" width="11.42578125" style="441"/>
    <col min="16129" max="16129" width="2.28515625" style="441" customWidth="1"/>
    <col min="16130" max="16130" width="28.140625" style="441" customWidth="1"/>
    <col min="16131" max="16131" width="26.28515625" style="441" bestFit="1" customWidth="1"/>
    <col min="16132" max="16132" width="20" style="441" customWidth="1"/>
    <col min="16133" max="16133" width="17.85546875" style="441" customWidth="1"/>
    <col min="16134" max="16134" width="20" style="441" customWidth="1"/>
    <col min="16135" max="16135" width="21.5703125" style="441" customWidth="1"/>
    <col min="16136" max="16137" width="16.140625" style="441" customWidth="1"/>
    <col min="16138" max="16138" width="20.140625" style="441" bestFit="1" customWidth="1"/>
    <col min="16139" max="16139" width="18.5703125" style="441" customWidth="1"/>
    <col min="16140" max="16140" width="26.28515625" style="441" bestFit="1" customWidth="1"/>
    <col min="16141" max="16141" width="17.7109375" style="441" customWidth="1"/>
    <col min="16142" max="16142" width="16.140625" style="441" customWidth="1"/>
    <col min="16143" max="16145" width="27.140625" style="441" bestFit="1" customWidth="1"/>
    <col min="16146" max="16146" width="17.7109375" style="441" bestFit="1" customWidth="1"/>
    <col min="16147" max="16147" width="14" style="441" bestFit="1" customWidth="1"/>
    <col min="16148" max="16148" width="17.42578125" style="441" bestFit="1" customWidth="1"/>
    <col min="16149" max="16149" width="14.28515625" style="441" bestFit="1" customWidth="1"/>
    <col min="16150" max="16150" width="17.42578125" style="441" bestFit="1" customWidth="1"/>
    <col min="16151" max="16151" width="14.28515625" style="441" bestFit="1" customWidth="1"/>
    <col min="16152" max="16152" width="17.42578125" style="441" bestFit="1" customWidth="1"/>
    <col min="16153" max="16153" width="14.28515625" style="441" bestFit="1" customWidth="1"/>
    <col min="16154" max="16154" width="17.7109375" style="441" bestFit="1" customWidth="1"/>
    <col min="16155" max="16155" width="14.5703125" style="441" bestFit="1" customWidth="1"/>
    <col min="16156" max="16156" width="17.42578125" style="441" bestFit="1" customWidth="1"/>
    <col min="16157" max="16157" width="14.28515625" style="441" bestFit="1" customWidth="1"/>
    <col min="16158" max="16158" width="17.42578125" style="441" bestFit="1" customWidth="1"/>
    <col min="16159" max="16159" width="14.28515625" style="441" bestFit="1" customWidth="1"/>
    <col min="16160" max="16160" width="15.42578125" style="441" bestFit="1" customWidth="1"/>
    <col min="16161" max="16161" width="12.42578125" style="441" bestFit="1" customWidth="1"/>
    <col min="16162" max="16162" width="15.140625" style="441" bestFit="1" customWidth="1"/>
    <col min="16163" max="16163" width="12.140625" style="441" bestFit="1" customWidth="1"/>
    <col min="16164" max="16164" width="14.42578125" style="441" bestFit="1" customWidth="1"/>
    <col min="16165" max="16384" width="11.42578125" style="441"/>
  </cols>
  <sheetData>
    <row r="1" spans="2:19" s="437" customFormat="1" ht="25.5" customHeight="1" x14ac:dyDescent="0.2">
      <c r="B1" s="859" t="s">
        <v>155</v>
      </c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  <c r="P1" s="438"/>
      <c r="Q1" s="438"/>
      <c r="R1" s="438"/>
      <c r="S1" s="438"/>
    </row>
    <row r="2" spans="2:19" s="437" customFormat="1" ht="13.5" thickBot="1" x14ac:dyDescent="0.25">
      <c r="B2" s="439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P2" s="438"/>
      <c r="Q2" s="438"/>
      <c r="R2" s="438"/>
      <c r="S2" s="438"/>
    </row>
    <row r="3" spans="2:19" ht="13.5" thickTop="1" x14ac:dyDescent="0.2">
      <c r="B3" s="823" t="s">
        <v>33</v>
      </c>
      <c r="C3" s="826" t="s">
        <v>34</v>
      </c>
      <c r="D3" s="827"/>
      <c r="E3" s="828"/>
      <c r="F3" s="829" t="s">
        <v>35</v>
      </c>
      <c r="G3" s="827"/>
      <c r="H3" s="861"/>
      <c r="I3" s="861"/>
      <c r="J3" s="861"/>
      <c r="K3" s="861"/>
      <c r="L3" s="861"/>
      <c r="M3" s="861"/>
      <c r="N3" s="862"/>
    </row>
    <row r="4" spans="2:19" ht="90" thickBot="1" x14ac:dyDescent="0.25">
      <c r="B4" s="860"/>
      <c r="C4" s="442" t="s">
        <v>36</v>
      </c>
      <c r="D4" s="443" t="s">
        <v>37</v>
      </c>
      <c r="E4" s="444" t="s">
        <v>38</v>
      </c>
      <c r="F4" s="445" t="s">
        <v>39</v>
      </c>
      <c r="G4" s="446" t="s">
        <v>40</v>
      </c>
      <c r="H4" s="446" t="s">
        <v>41</v>
      </c>
      <c r="I4" s="446" t="s">
        <v>42</v>
      </c>
      <c r="J4" s="446" t="s">
        <v>43</v>
      </c>
      <c r="K4" s="447" t="s">
        <v>143</v>
      </c>
      <c r="L4" s="447" t="s">
        <v>144</v>
      </c>
      <c r="M4" s="446" t="s">
        <v>44</v>
      </c>
      <c r="N4" s="448" t="s">
        <v>45</v>
      </c>
    </row>
    <row r="5" spans="2:19" ht="13.5" thickTop="1" x14ac:dyDescent="0.2">
      <c r="B5" s="449" t="s">
        <v>48</v>
      </c>
      <c r="C5" s="450">
        <v>62639800.560000002</v>
      </c>
      <c r="D5" s="451">
        <v>7409865.9100000001</v>
      </c>
      <c r="E5" s="452">
        <v>55229934.649999999</v>
      </c>
      <c r="F5" s="453">
        <v>0</v>
      </c>
      <c r="G5" s="451">
        <v>869</v>
      </c>
      <c r="H5" s="451">
        <v>52.19</v>
      </c>
      <c r="I5" s="451">
        <v>35077.550000000003</v>
      </c>
      <c r="J5" s="451">
        <v>7696904.7700000005</v>
      </c>
      <c r="K5" s="451">
        <v>2462.59</v>
      </c>
      <c r="L5" s="451">
        <v>7694442.1800000006</v>
      </c>
      <c r="M5" s="451">
        <v>14</v>
      </c>
      <c r="N5" s="454">
        <v>0.14000000000000001</v>
      </c>
    </row>
    <row r="6" spans="2:19" x14ac:dyDescent="0.2">
      <c r="B6" s="455" t="s">
        <v>50</v>
      </c>
      <c r="C6" s="456">
        <v>10652496.27</v>
      </c>
      <c r="D6" s="457">
        <v>7606177.6200000001</v>
      </c>
      <c r="E6" s="458">
        <v>3046318.65</v>
      </c>
      <c r="F6" s="459">
        <v>40287.75</v>
      </c>
      <c r="G6" s="457">
        <v>3142.1</v>
      </c>
      <c r="H6" s="457">
        <v>418</v>
      </c>
      <c r="I6" s="457">
        <v>7816.7099999999991</v>
      </c>
      <c r="J6" s="457">
        <v>1210766</v>
      </c>
      <c r="K6" s="457">
        <v>0</v>
      </c>
      <c r="L6" s="457">
        <v>1210766</v>
      </c>
      <c r="M6" s="457">
        <v>0.6</v>
      </c>
      <c r="N6" s="460">
        <v>1.19</v>
      </c>
    </row>
    <row r="7" spans="2:19" x14ac:dyDescent="0.2">
      <c r="B7" s="455" t="s">
        <v>68</v>
      </c>
      <c r="C7" s="456">
        <v>50009354.409999996</v>
      </c>
      <c r="D7" s="457">
        <v>0</v>
      </c>
      <c r="E7" s="458">
        <v>50009354.409999996</v>
      </c>
      <c r="F7" s="459">
        <v>0</v>
      </c>
      <c r="G7" s="457">
        <v>0</v>
      </c>
      <c r="H7" s="457">
        <v>0</v>
      </c>
      <c r="I7" s="457">
        <v>0</v>
      </c>
      <c r="J7" s="457">
        <v>8011146.04</v>
      </c>
      <c r="K7" s="457">
        <v>0</v>
      </c>
      <c r="L7" s="457">
        <v>8011146.04</v>
      </c>
      <c r="M7" s="457">
        <v>0</v>
      </c>
      <c r="N7" s="460">
        <v>0</v>
      </c>
    </row>
    <row r="8" spans="2:19" x14ac:dyDescent="0.2">
      <c r="B8" s="455" t="s">
        <v>58</v>
      </c>
      <c r="C8" s="456">
        <v>1534104.14</v>
      </c>
      <c r="D8" s="457">
        <v>255818.94</v>
      </c>
      <c r="E8" s="458">
        <v>1278285.2</v>
      </c>
      <c r="F8" s="459">
        <v>0</v>
      </c>
      <c r="G8" s="457">
        <v>0</v>
      </c>
      <c r="H8" s="457">
        <v>321.62</v>
      </c>
      <c r="I8" s="457">
        <v>1627.7399999999998</v>
      </c>
      <c r="J8" s="457">
        <v>256634</v>
      </c>
      <c r="K8" s="457">
        <v>0</v>
      </c>
      <c r="L8" s="457">
        <v>256634</v>
      </c>
      <c r="M8" s="457">
        <v>0</v>
      </c>
      <c r="N8" s="460">
        <v>0</v>
      </c>
    </row>
    <row r="9" spans="2:19" x14ac:dyDescent="0.2">
      <c r="B9" s="455" t="s">
        <v>156</v>
      </c>
      <c r="C9" s="456">
        <v>3342685.6300000004</v>
      </c>
      <c r="D9" s="457">
        <v>707759.64</v>
      </c>
      <c r="E9" s="458">
        <v>2634925.9900000002</v>
      </c>
      <c r="F9" s="459">
        <v>0</v>
      </c>
      <c r="G9" s="457">
        <v>18700</v>
      </c>
      <c r="H9" s="457">
        <v>0</v>
      </c>
      <c r="I9" s="457">
        <v>5964.26</v>
      </c>
      <c r="J9" s="457">
        <v>872450</v>
      </c>
      <c r="K9" s="457">
        <v>0</v>
      </c>
      <c r="L9" s="457">
        <v>872450</v>
      </c>
      <c r="M9" s="457">
        <v>62.47</v>
      </c>
      <c r="N9" s="460">
        <v>0</v>
      </c>
    </row>
    <row r="10" spans="2:19" x14ac:dyDescent="0.2">
      <c r="B10" s="455" t="s">
        <v>63</v>
      </c>
      <c r="C10" s="456">
        <v>15199768.27</v>
      </c>
      <c r="D10" s="457">
        <v>1316220</v>
      </c>
      <c r="E10" s="458">
        <v>13883548.27</v>
      </c>
      <c r="F10" s="459">
        <v>0</v>
      </c>
      <c r="G10" s="457">
        <v>1702</v>
      </c>
      <c r="H10" s="457">
        <v>16312</v>
      </c>
      <c r="I10" s="457">
        <v>1726.51</v>
      </c>
      <c r="J10" s="457">
        <v>5049887.67</v>
      </c>
      <c r="K10" s="457">
        <v>0</v>
      </c>
      <c r="L10" s="457">
        <v>5049887.67</v>
      </c>
      <c r="M10" s="457">
        <v>7.72</v>
      </c>
      <c r="N10" s="460">
        <v>7.22</v>
      </c>
    </row>
    <row r="11" spans="2:19" x14ac:dyDescent="0.2">
      <c r="B11" s="455" t="s">
        <v>51</v>
      </c>
      <c r="C11" s="456">
        <v>46249388.609999999</v>
      </c>
      <c r="D11" s="457">
        <v>986026.2</v>
      </c>
      <c r="E11" s="458">
        <v>45263362.410000004</v>
      </c>
      <c r="F11" s="459">
        <v>0</v>
      </c>
      <c r="G11" s="457">
        <v>538.79999999999995</v>
      </c>
      <c r="H11" s="457">
        <v>0</v>
      </c>
      <c r="I11" s="457">
        <v>1656.09</v>
      </c>
      <c r="J11" s="457">
        <v>4778748</v>
      </c>
      <c r="K11" s="457">
        <v>0</v>
      </c>
      <c r="L11" s="457">
        <v>4778748</v>
      </c>
      <c r="M11" s="457">
        <v>30</v>
      </c>
      <c r="N11" s="460">
        <v>0.21</v>
      </c>
    </row>
    <row r="12" spans="2:19" x14ac:dyDescent="0.2">
      <c r="B12" s="455" t="s">
        <v>60</v>
      </c>
      <c r="C12" s="456">
        <v>2354316.1100000003</v>
      </c>
      <c r="D12" s="457">
        <v>0</v>
      </c>
      <c r="E12" s="458">
        <v>2354316.1100000003</v>
      </c>
      <c r="F12" s="459">
        <v>30</v>
      </c>
      <c r="G12" s="457">
        <v>0</v>
      </c>
      <c r="H12" s="457">
        <v>0</v>
      </c>
      <c r="I12" s="457">
        <v>310.25</v>
      </c>
      <c r="J12" s="457">
        <v>695122</v>
      </c>
      <c r="K12" s="457">
        <v>0</v>
      </c>
      <c r="L12" s="457">
        <v>695122</v>
      </c>
      <c r="M12" s="457">
        <v>103.85</v>
      </c>
      <c r="N12" s="460">
        <v>0</v>
      </c>
    </row>
    <row r="13" spans="2:19" x14ac:dyDescent="0.2">
      <c r="B13" s="455" t="s">
        <v>66</v>
      </c>
      <c r="C13" s="456">
        <v>90855071.780000001</v>
      </c>
      <c r="D13" s="457">
        <v>13374882.75</v>
      </c>
      <c r="E13" s="458">
        <v>77480189.030000001</v>
      </c>
      <c r="F13" s="459">
        <v>0</v>
      </c>
      <c r="G13" s="457">
        <v>0</v>
      </c>
      <c r="H13" s="457">
        <v>0</v>
      </c>
      <c r="I13" s="457">
        <v>56887.67</v>
      </c>
      <c r="J13" s="457">
        <v>14448958</v>
      </c>
      <c r="K13" s="457">
        <v>0</v>
      </c>
      <c r="L13" s="457">
        <v>14448958</v>
      </c>
      <c r="M13" s="457">
        <v>38.14</v>
      </c>
      <c r="N13" s="460">
        <v>10.84</v>
      </c>
    </row>
    <row r="14" spans="2:19" x14ac:dyDescent="0.2">
      <c r="B14" s="455" t="s">
        <v>65</v>
      </c>
      <c r="C14" s="456">
        <v>398670.96</v>
      </c>
      <c r="D14" s="457">
        <v>24200</v>
      </c>
      <c r="E14" s="458">
        <v>374470.96</v>
      </c>
      <c r="F14" s="459">
        <v>0</v>
      </c>
      <c r="G14" s="457">
        <v>0</v>
      </c>
      <c r="H14" s="457">
        <v>30</v>
      </c>
      <c r="I14" s="457">
        <v>1699.64</v>
      </c>
      <c r="J14" s="457">
        <v>37637.360000000001</v>
      </c>
      <c r="K14" s="457">
        <v>3154</v>
      </c>
      <c r="L14" s="457">
        <v>34483.360000000001</v>
      </c>
      <c r="M14" s="457">
        <v>60.78</v>
      </c>
      <c r="N14" s="460">
        <v>3</v>
      </c>
    </row>
    <row r="15" spans="2:19" x14ac:dyDescent="0.2">
      <c r="B15" s="455" t="s">
        <v>56</v>
      </c>
      <c r="C15" s="456">
        <v>84086117.640000015</v>
      </c>
      <c r="D15" s="457">
        <v>10354605.359999999</v>
      </c>
      <c r="E15" s="458">
        <v>73731512.280000001</v>
      </c>
      <c r="F15" s="459">
        <v>202961.84</v>
      </c>
      <c r="G15" s="457">
        <v>2599</v>
      </c>
      <c r="H15" s="457">
        <v>24144</v>
      </c>
      <c r="I15" s="457">
        <v>21619.270000000004</v>
      </c>
      <c r="J15" s="457">
        <v>11737854.140000001</v>
      </c>
      <c r="K15" s="457">
        <v>0</v>
      </c>
      <c r="L15" s="457">
        <v>11737854.140000001</v>
      </c>
      <c r="M15" s="457">
        <v>1.87</v>
      </c>
      <c r="N15" s="460">
        <v>0.45</v>
      </c>
    </row>
    <row r="16" spans="2:19" x14ac:dyDescent="0.2">
      <c r="B16" s="455" t="s">
        <v>91</v>
      </c>
      <c r="C16" s="456">
        <v>9418008.2300000004</v>
      </c>
      <c r="D16" s="457">
        <v>9413590.3100000005</v>
      </c>
      <c r="E16" s="458">
        <v>4417.92</v>
      </c>
      <c r="F16" s="459">
        <v>0</v>
      </c>
      <c r="G16" s="457">
        <v>0</v>
      </c>
      <c r="H16" s="457">
        <v>0</v>
      </c>
      <c r="I16" s="457">
        <v>39459.599999999999</v>
      </c>
      <c r="J16" s="457">
        <v>524</v>
      </c>
      <c r="K16" s="457">
        <v>0</v>
      </c>
      <c r="L16" s="457">
        <v>524</v>
      </c>
      <c r="M16" s="457">
        <v>0</v>
      </c>
      <c r="N16" s="460">
        <v>0</v>
      </c>
    </row>
    <row r="17" spans="2:14" x14ac:dyDescent="0.2">
      <c r="B17" s="455" t="s">
        <v>62</v>
      </c>
      <c r="C17" s="456">
        <v>6401745.7999999998</v>
      </c>
      <c r="D17" s="457">
        <v>36864</v>
      </c>
      <c r="E17" s="458">
        <v>6364881.7999999998</v>
      </c>
      <c r="F17" s="459">
        <v>149</v>
      </c>
      <c r="G17" s="457">
        <v>2048</v>
      </c>
      <c r="H17" s="457">
        <v>518</v>
      </c>
      <c r="I17" s="457">
        <v>94</v>
      </c>
      <c r="J17" s="457">
        <v>1714952</v>
      </c>
      <c r="K17" s="457">
        <v>0</v>
      </c>
      <c r="L17" s="457">
        <v>1714952</v>
      </c>
      <c r="M17" s="457">
        <v>52</v>
      </c>
      <c r="N17" s="460">
        <v>6.67</v>
      </c>
    </row>
    <row r="18" spans="2:14" x14ac:dyDescent="0.2">
      <c r="B18" s="455" t="s">
        <v>59</v>
      </c>
      <c r="C18" s="456">
        <v>373743.06</v>
      </c>
      <c r="D18" s="457">
        <v>0</v>
      </c>
      <c r="E18" s="458">
        <v>373743.06</v>
      </c>
      <c r="F18" s="459">
        <v>0</v>
      </c>
      <c r="G18" s="457">
        <v>0</v>
      </c>
      <c r="H18" s="457">
        <v>0</v>
      </c>
      <c r="I18" s="457">
        <v>40.36</v>
      </c>
      <c r="J18" s="457">
        <v>95391.33</v>
      </c>
      <c r="K18" s="457">
        <v>180</v>
      </c>
      <c r="L18" s="457">
        <v>95211.33</v>
      </c>
      <c r="M18" s="457">
        <v>10</v>
      </c>
      <c r="N18" s="460">
        <v>0</v>
      </c>
    </row>
    <row r="19" spans="2:14" x14ac:dyDescent="0.2">
      <c r="B19" s="455" t="s">
        <v>57</v>
      </c>
      <c r="C19" s="456">
        <v>3560318.65</v>
      </c>
      <c r="D19" s="457">
        <v>17329</v>
      </c>
      <c r="E19" s="458">
        <v>3542989.65</v>
      </c>
      <c r="F19" s="459">
        <v>0</v>
      </c>
      <c r="G19" s="457">
        <v>0</v>
      </c>
      <c r="H19" s="457">
        <v>0</v>
      </c>
      <c r="I19" s="457">
        <v>2335.08</v>
      </c>
      <c r="J19" s="457">
        <v>987699</v>
      </c>
      <c r="K19" s="457">
        <v>0</v>
      </c>
      <c r="L19" s="457">
        <v>987699</v>
      </c>
      <c r="M19" s="457">
        <v>0.2</v>
      </c>
      <c r="N19" s="460">
        <v>0.06</v>
      </c>
    </row>
    <row r="20" spans="2:14" ht="13.5" thickBot="1" x14ac:dyDescent="0.25">
      <c r="B20" s="461" t="s">
        <v>69</v>
      </c>
      <c r="C20" s="456">
        <v>98578546.939999998</v>
      </c>
      <c r="D20" s="457">
        <v>3014546.94</v>
      </c>
      <c r="E20" s="458">
        <v>95564000</v>
      </c>
      <c r="F20" s="459">
        <v>0</v>
      </c>
      <c r="G20" s="457">
        <v>0</v>
      </c>
      <c r="H20" s="457">
        <v>0</v>
      </c>
      <c r="I20" s="457">
        <v>8358.7999999999993</v>
      </c>
      <c r="J20" s="457">
        <v>13102350</v>
      </c>
      <c r="K20" s="457">
        <v>0</v>
      </c>
      <c r="L20" s="457">
        <v>13102350</v>
      </c>
      <c r="M20" s="457">
        <v>0</v>
      </c>
      <c r="N20" s="460">
        <v>0</v>
      </c>
    </row>
    <row r="21" spans="2:14" ht="14.25" thickTop="1" thickBot="1" x14ac:dyDescent="0.25">
      <c r="B21" s="462" t="s">
        <v>100</v>
      </c>
      <c r="C21" s="462">
        <f>SUBTOTAL(9,C5:C20)</f>
        <v>485654137.06</v>
      </c>
      <c r="D21" s="462">
        <f t="shared" ref="D21:N21" si="0">SUBTOTAL(9,D5:D20)</f>
        <v>54517886.670000002</v>
      </c>
      <c r="E21" s="463">
        <f t="shared" si="0"/>
        <v>431136250.39000005</v>
      </c>
      <c r="F21" s="464">
        <f t="shared" si="0"/>
        <v>243428.59</v>
      </c>
      <c r="G21" s="462">
        <f t="shared" si="0"/>
        <v>29598.899999999998</v>
      </c>
      <c r="H21" s="462">
        <f t="shared" si="0"/>
        <v>41795.81</v>
      </c>
      <c r="I21" s="462">
        <f t="shared" si="0"/>
        <v>184673.52999999997</v>
      </c>
      <c r="J21" s="462">
        <f t="shared" si="0"/>
        <v>70697024.310000002</v>
      </c>
      <c r="K21" s="462">
        <f t="shared" si="0"/>
        <v>5796.59</v>
      </c>
      <c r="L21" s="462">
        <f t="shared" si="0"/>
        <v>70691227.719999999</v>
      </c>
      <c r="M21" s="462">
        <f t="shared" si="0"/>
        <v>381.62999999999994</v>
      </c>
      <c r="N21" s="462">
        <f t="shared" si="0"/>
        <v>29.779999999999998</v>
      </c>
    </row>
    <row r="22" spans="2:14" ht="14.25" thickTop="1" thickBot="1" x14ac:dyDescent="0.25">
      <c r="B22" s="465" t="s">
        <v>101</v>
      </c>
      <c r="C22" s="130">
        <v>637271117.53999996</v>
      </c>
      <c r="D22" s="130">
        <v>56855374.770000003</v>
      </c>
      <c r="E22" s="466">
        <v>580415742.76999998</v>
      </c>
      <c r="F22" s="134">
        <v>243428.59</v>
      </c>
      <c r="G22" s="131">
        <v>29598.9</v>
      </c>
      <c r="H22" s="131">
        <v>41830.81</v>
      </c>
      <c r="I22" s="131">
        <v>401804.84</v>
      </c>
      <c r="J22" s="131">
        <v>315137744</v>
      </c>
      <c r="K22" s="131">
        <v>11429.59</v>
      </c>
      <c r="L22" s="131">
        <v>315126314.41000003</v>
      </c>
      <c r="M22" s="131">
        <v>381.63</v>
      </c>
      <c r="N22" s="135">
        <v>61.15</v>
      </c>
    </row>
    <row r="23" spans="2:14" ht="13.5" thickTop="1" x14ac:dyDescent="0.2"/>
    <row r="24" spans="2:14" x14ac:dyDescent="0.2">
      <c r="B24" s="469" t="s">
        <v>102</v>
      </c>
    </row>
  </sheetData>
  <mergeCells count="4">
    <mergeCell ref="B1:N1"/>
    <mergeCell ref="B3:B4"/>
    <mergeCell ref="C3:E3"/>
    <mergeCell ref="F3:N3"/>
  </mergeCells>
  <printOptions horizontalCentered="1"/>
  <pageMargins left="0.39370078740157483" right="0.39370078740157483" top="0.39370078740157483" bottom="0.39370078740157483" header="0" footer="0"/>
  <pageSetup paperSize="9" scale="52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zoomScale="70" zoomScaleNormal="70" zoomScaleSheetLayoutView="25" workbookViewId="0">
      <selection activeCell="D14" sqref="D14:I14"/>
    </sheetView>
  </sheetViews>
  <sheetFormatPr baseColWidth="10" defaultRowHeight="12.75" x14ac:dyDescent="0.2"/>
  <cols>
    <col min="1" max="1" width="2.28515625" style="12" customWidth="1"/>
    <col min="2" max="2" width="28.140625" style="138" customWidth="1"/>
    <col min="3" max="3" width="26.28515625" style="138" bestFit="1" customWidth="1"/>
    <col min="4" max="4" width="20" style="138" customWidth="1"/>
    <col min="5" max="5" width="17.85546875" style="138" customWidth="1"/>
    <col min="6" max="6" width="20" style="138" customWidth="1"/>
    <col min="7" max="7" width="21.5703125" style="138" customWidth="1"/>
    <col min="8" max="10" width="16.140625" style="138" customWidth="1"/>
    <col min="11" max="11" width="18.5703125" style="138" customWidth="1"/>
    <col min="12" max="12" width="16.140625" style="138" customWidth="1"/>
    <col min="13" max="13" width="17.7109375" style="138" customWidth="1"/>
    <col min="14" max="15" width="16.140625" style="138" customWidth="1"/>
    <col min="16" max="16" width="3.140625" style="12" customWidth="1"/>
    <col min="17" max="18" width="27.140625" style="12" bestFit="1" customWidth="1"/>
    <col min="19" max="19" width="17.7109375" style="12" bestFit="1" customWidth="1"/>
    <col min="20" max="20" width="14" style="12" bestFit="1" customWidth="1"/>
    <col min="21" max="21" width="17.42578125" style="12" bestFit="1" customWidth="1"/>
    <col min="22" max="22" width="14.28515625" style="12" bestFit="1" customWidth="1"/>
    <col min="23" max="23" width="17.42578125" style="12" bestFit="1" customWidth="1"/>
    <col min="24" max="24" width="14.28515625" style="12" bestFit="1" customWidth="1"/>
    <col min="25" max="25" width="17.42578125" style="12" bestFit="1" customWidth="1"/>
    <col min="26" max="26" width="14.28515625" style="12" bestFit="1" customWidth="1"/>
    <col min="27" max="27" width="17.7109375" style="12" bestFit="1" customWidth="1"/>
    <col min="28" max="28" width="14.5703125" style="12" bestFit="1" customWidth="1"/>
    <col min="29" max="29" width="17.42578125" style="12" bestFit="1" customWidth="1"/>
    <col min="30" max="30" width="14.28515625" style="12" bestFit="1" customWidth="1"/>
    <col min="31" max="31" width="17.42578125" style="12" bestFit="1" customWidth="1"/>
    <col min="32" max="32" width="14.28515625" style="12" bestFit="1" customWidth="1"/>
    <col min="33" max="33" width="15.42578125" style="12" bestFit="1" customWidth="1"/>
    <col min="34" max="34" width="12.42578125" style="12" bestFit="1" customWidth="1"/>
    <col min="35" max="35" width="15.140625" style="12" bestFit="1" customWidth="1"/>
    <col min="36" max="36" width="12.140625" style="12" bestFit="1" customWidth="1"/>
    <col min="37" max="37" width="14.42578125" style="12" bestFit="1" customWidth="1"/>
    <col min="38" max="256" width="11.42578125" style="12"/>
    <col min="257" max="257" width="2.28515625" style="12" customWidth="1"/>
    <col min="258" max="258" width="28.140625" style="12" customWidth="1"/>
    <col min="259" max="259" width="26.28515625" style="12" bestFit="1" customWidth="1"/>
    <col min="260" max="260" width="20" style="12" customWidth="1"/>
    <col min="261" max="261" width="17.85546875" style="12" customWidth="1"/>
    <col min="262" max="262" width="20" style="12" customWidth="1"/>
    <col min="263" max="263" width="21.5703125" style="12" customWidth="1"/>
    <col min="264" max="266" width="16.140625" style="12" customWidth="1"/>
    <col min="267" max="267" width="18.5703125" style="12" customWidth="1"/>
    <col min="268" max="268" width="16.140625" style="12" customWidth="1"/>
    <col min="269" max="269" width="17.7109375" style="12" customWidth="1"/>
    <col min="270" max="271" width="16.140625" style="12" customWidth="1"/>
    <col min="272" max="274" width="27.140625" style="12" bestFit="1" customWidth="1"/>
    <col min="275" max="275" width="17.7109375" style="12" bestFit="1" customWidth="1"/>
    <col min="276" max="276" width="14" style="12" bestFit="1" customWidth="1"/>
    <col min="277" max="277" width="17.42578125" style="12" bestFit="1" customWidth="1"/>
    <col min="278" max="278" width="14.28515625" style="12" bestFit="1" customWidth="1"/>
    <col min="279" max="279" width="17.42578125" style="12" bestFit="1" customWidth="1"/>
    <col min="280" max="280" width="14.28515625" style="12" bestFit="1" customWidth="1"/>
    <col min="281" max="281" width="17.42578125" style="12" bestFit="1" customWidth="1"/>
    <col min="282" max="282" width="14.28515625" style="12" bestFit="1" customWidth="1"/>
    <col min="283" max="283" width="17.7109375" style="12" bestFit="1" customWidth="1"/>
    <col min="284" max="284" width="14.5703125" style="12" bestFit="1" customWidth="1"/>
    <col min="285" max="285" width="17.42578125" style="12" bestFit="1" customWidth="1"/>
    <col min="286" max="286" width="14.28515625" style="12" bestFit="1" customWidth="1"/>
    <col min="287" max="287" width="17.42578125" style="12" bestFit="1" customWidth="1"/>
    <col min="288" max="288" width="14.28515625" style="12" bestFit="1" customWidth="1"/>
    <col min="289" max="289" width="15.42578125" style="12" bestFit="1" customWidth="1"/>
    <col min="290" max="290" width="12.42578125" style="12" bestFit="1" customWidth="1"/>
    <col min="291" max="291" width="15.140625" style="12" bestFit="1" customWidth="1"/>
    <col min="292" max="292" width="12.140625" style="12" bestFit="1" customWidth="1"/>
    <col min="293" max="293" width="14.42578125" style="12" bestFit="1" customWidth="1"/>
    <col min="294" max="512" width="11.42578125" style="12"/>
    <col min="513" max="513" width="2.28515625" style="12" customWidth="1"/>
    <col min="514" max="514" width="28.140625" style="12" customWidth="1"/>
    <col min="515" max="515" width="26.28515625" style="12" bestFit="1" customWidth="1"/>
    <col min="516" max="516" width="20" style="12" customWidth="1"/>
    <col min="517" max="517" width="17.85546875" style="12" customWidth="1"/>
    <col min="518" max="518" width="20" style="12" customWidth="1"/>
    <col min="519" max="519" width="21.5703125" style="12" customWidth="1"/>
    <col min="520" max="522" width="16.140625" style="12" customWidth="1"/>
    <col min="523" max="523" width="18.5703125" style="12" customWidth="1"/>
    <col min="524" max="524" width="16.140625" style="12" customWidth="1"/>
    <col min="525" max="525" width="17.7109375" style="12" customWidth="1"/>
    <col min="526" max="527" width="16.140625" style="12" customWidth="1"/>
    <col min="528" max="530" width="27.140625" style="12" bestFit="1" customWidth="1"/>
    <col min="531" max="531" width="17.7109375" style="12" bestFit="1" customWidth="1"/>
    <col min="532" max="532" width="14" style="12" bestFit="1" customWidth="1"/>
    <col min="533" max="533" width="17.42578125" style="12" bestFit="1" customWidth="1"/>
    <col min="534" max="534" width="14.28515625" style="12" bestFit="1" customWidth="1"/>
    <col min="535" max="535" width="17.42578125" style="12" bestFit="1" customWidth="1"/>
    <col min="536" max="536" width="14.28515625" style="12" bestFit="1" customWidth="1"/>
    <col min="537" max="537" width="17.42578125" style="12" bestFit="1" customWidth="1"/>
    <col min="538" max="538" width="14.28515625" style="12" bestFit="1" customWidth="1"/>
    <col min="539" max="539" width="17.7109375" style="12" bestFit="1" customWidth="1"/>
    <col min="540" max="540" width="14.5703125" style="12" bestFit="1" customWidth="1"/>
    <col min="541" max="541" width="17.42578125" style="12" bestFit="1" customWidth="1"/>
    <col min="542" max="542" width="14.28515625" style="12" bestFit="1" customWidth="1"/>
    <col min="543" max="543" width="17.42578125" style="12" bestFit="1" customWidth="1"/>
    <col min="544" max="544" width="14.28515625" style="12" bestFit="1" customWidth="1"/>
    <col min="545" max="545" width="15.42578125" style="12" bestFit="1" customWidth="1"/>
    <col min="546" max="546" width="12.42578125" style="12" bestFit="1" customWidth="1"/>
    <col min="547" max="547" width="15.140625" style="12" bestFit="1" customWidth="1"/>
    <col min="548" max="548" width="12.140625" style="12" bestFit="1" customWidth="1"/>
    <col min="549" max="549" width="14.42578125" style="12" bestFit="1" customWidth="1"/>
    <col min="550" max="768" width="11.42578125" style="12"/>
    <col min="769" max="769" width="2.28515625" style="12" customWidth="1"/>
    <col min="770" max="770" width="28.140625" style="12" customWidth="1"/>
    <col min="771" max="771" width="26.28515625" style="12" bestFit="1" customWidth="1"/>
    <col min="772" max="772" width="20" style="12" customWidth="1"/>
    <col min="773" max="773" width="17.85546875" style="12" customWidth="1"/>
    <col min="774" max="774" width="20" style="12" customWidth="1"/>
    <col min="775" max="775" width="21.5703125" style="12" customWidth="1"/>
    <col min="776" max="778" width="16.140625" style="12" customWidth="1"/>
    <col min="779" max="779" width="18.5703125" style="12" customWidth="1"/>
    <col min="780" max="780" width="16.140625" style="12" customWidth="1"/>
    <col min="781" max="781" width="17.7109375" style="12" customWidth="1"/>
    <col min="782" max="783" width="16.140625" style="12" customWidth="1"/>
    <col min="784" max="786" width="27.140625" style="12" bestFit="1" customWidth="1"/>
    <col min="787" max="787" width="17.7109375" style="12" bestFit="1" customWidth="1"/>
    <col min="788" max="788" width="14" style="12" bestFit="1" customWidth="1"/>
    <col min="789" max="789" width="17.42578125" style="12" bestFit="1" customWidth="1"/>
    <col min="790" max="790" width="14.28515625" style="12" bestFit="1" customWidth="1"/>
    <col min="791" max="791" width="17.42578125" style="12" bestFit="1" customWidth="1"/>
    <col min="792" max="792" width="14.28515625" style="12" bestFit="1" customWidth="1"/>
    <col min="793" max="793" width="17.42578125" style="12" bestFit="1" customWidth="1"/>
    <col min="794" max="794" width="14.28515625" style="12" bestFit="1" customWidth="1"/>
    <col min="795" max="795" width="17.7109375" style="12" bestFit="1" customWidth="1"/>
    <col min="796" max="796" width="14.5703125" style="12" bestFit="1" customWidth="1"/>
    <col min="797" max="797" width="17.42578125" style="12" bestFit="1" customWidth="1"/>
    <col min="798" max="798" width="14.28515625" style="12" bestFit="1" customWidth="1"/>
    <col min="799" max="799" width="17.42578125" style="12" bestFit="1" customWidth="1"/>
    <col min="800" max="800" width="14.28515625" style="12" bestFit="1" customWidth="1"/>
    <col min="801" max="801" width="15.42578125" style="12" bestFit="1" customWidth="1"/>
    <col min="802" max="802" width="12.42578125" style="12" bestFit="1" customWidth="1"/>
    <col min="803" max="803" width="15.140625" style="12" bestFit="1" customWidth="1"/>
    <col min="804" max="804" width="12.140625" style="12" bestFit="1" customWidth="1"/>
    <col min="805" max="805" width="14.42578125" style="12" bestFit="1" customWidth="1"/>
    <col min="806" max="1024" width="11.42578125" style="12"/>
    <col min="1025" max="1025" width="2.28515625" style="12" customWidth="1"/>
    <col min="1026" max="1026" width="28.140625" style="12" customWidth="1"/>
    <col min="1027" max="1027" width="26.28515625" style="12" bestFit="1" customWidth="1"/>
    <col min="1028" max="1028" width="20" style="12" customWidth="1"/>
    <col min="1029" max="1029" width="17.85546875" style="12" customWidth="1"/>
    <col min="1030" max="1030" width="20" style="12" customWidth="1"/>
    <col min="1031" max="1031" width="21.5703125" style="12" customWidth="1"/>
    <col min="1032" max="1034" width="16.140625" style="12" customWidth="1"/>
    <col min="1035" max="1035" width="18.5703125" style="12" customWidth="1"/>
    <col min="1036" max="1036" width="16.140625" style="12" customWidth="1"/>
    <col min="1037" max="1037" width="17.7109375" style="12" customWidth="1"/>
    <col min="1038" max="1039" width="16.140625" style="12" customWidth="1"/>
    <col min="1040" max="1042" width="27.140625" style="12" bestFit="1" customWidth="1"/>
    <col min="1043" max="1043" width="17.7109375" style="12" bestFit="1" customWidth="1"/>
    <col min="1044" max="1044" width="14" style="12" bestFit="1" customWidth="1"/>
    <col min="1045" max="1045" width="17.42578125" style="12" bestFit="1" customWidth="1"/>
    <col min="1046" max="1046" width="14.28515625" style="12" bestFit="1" customWidth="1"/>
    <col min="1047" max="1047" width="17.42578125" style="12" bestFit="1" customWidth="1"/>
    <col min="1048" max="1048" width="14.28515625" style="12" bestFit="1" customWidth="1"/>
    <col min="1049" max="1049" width="17.42578125" style="12" bestFit="1" customWidth="1"/>
    <col min="1050" max="1050" width="14.28515625" style="12" bestFit="1" customWidth="1"/>
    <col min="1051" max="1051" width="17.7109375" style="12" bestFit="1" customWidth="1"/>
    <col min="1052" max="1052" width="14.5703125" style="12" bestFit="1" customWidth="1"/>
    <col min="1053" max="1053" width="17.42578125" style="12" bestFit="1" customWidth="1"/>
    <col min="1054" max="1054" width="14.28515625" style="12" bestFit="1" customWidth="1"/>
    <col min="1055" max="1055" width="17.42578125" style="12" bestFit="1" customWidth="1"/>
    <col min="1056" max="1056" width="14.28515625" style="12" bestFit="1" customWidth="1"/>
    <col min="1057" max="1057" width="15.42578125" style="12" bestFit="1" customWidth="1"/>
    <col min="1058" max="1058" width="12.42578125" style="12" bestFit="1" customWidth="1"/>
    <col min="1059" max="1059" width="15.140625" style="12" bestFit="1" customWidth="1"/>
    <col min="1060" max="1060" width="12.140625" style="12" bestFit="1" customWidth="1"/>
    <col min="1061" max="1061" width="14.42578125" style="12" bestFit="1" customWidth="1"/>
    <col min="1062" max="1280" width="11.42578125" style="12"/>
    <col min="1281" max="1281" width="2.28515625" style="12" customWidth="1"/>
    <col min="1282" max="1282" width="28.140625" style="12" customWidth="1"/>
    <col min="1283" max="1283" width="26.28515625" style="12" bestFit="1" customWidth="1"/>
    <col min="1284" max="1284" width="20" style="12" customWidth="1"/>
    <col min="1285" max="1285" width="17.85546875" style="12" customWidth="1"/>
    <col min="1286" max="1286" width="20" style="12" customWidth="1"/>
    <col min="1287" max="1287" width="21.5703125" style="12" customWidth="1"/>
    <col min="1288" max="1290" width="16.140625" style="12" customWidth="1"/>
    <col min="1291" max="1291" width="18.5703125" style="12" customWidth="1"/>
    <col min="1292" max="1292" width="16.140625" style="12" customWidth="1"/>
    <col min="1293" max="1293" width="17.7109375" style="12" customWidth="1"/>
    <col min="1294" max="1295" width="16.140625" style="12" customWidth="1"/>
    <col min="1296" max="1298" width="27.140625" style="12" bestFit="1" customWidth="1"/>
    <col min="1299" max="1299" width="17.7109375" style="12" bestFit="1" customWidth="1"/>
    <col min="1300" max="1300" width="14" style="12" bestFit="1" customWidth="1"/>
    <col min="1301" max="1301" width="17.42578125" style="12" bestFit="1" customWidth="1"/>
    <col min="1302" max="1302" width="14.28515625" style="12" bestFit="1" customWidth="1"/>
    <col min="1303" max="1303" width="17.42578125" style="12" bestFit="1" customWidth="1"/>
    <col min="1304" max="1304" width="14.28515625" style="12" bestFit="1" customWidth="1"/>
    <col min="1305" max="1305" width="17.42578125" style="12" bestFit="1" customWidth="1"/>
    <col min="1306" max="1306" width="14.28515625" style="12" bestFit="1" customWidth="1"/>
    <col min="1307" max="1307" width="17.7109375" style="12" bestFit="1" customWidth="1"/>
    <col min="1308" max="1308" width="14.5703125" style="12" bestFit="1" customWidth="1"/>
    <col min="1309" max="1309" width="17.42578125" style="12" bestFit="1" customWidth="1"/>
    <col min="1310" max="1310" width="14.28515625" style="12" bestFit="1" customWidth="1"/>
    <col min="1311" max="1311" width="17.42578125" style="12" bestFit="1" customWidth="1"/>
    <col min="1312" max="1312" width="14.28515625" style="12" bestFit="1" customWidth="1"/>
    <col min="1313" max="1313" width="15.42578125" style="12" bestFit="1" customWidth="1"/>
    <col min="1314" max="1314" width="12.42578125" style="12" bestFit="1" customWidth="1"/>
    <col min="1315" max="1315" width="15.140625" style="12" bestFit="1" customWidth="1"/>
    <col min="1316" max="1316" width="12.140625" style="12" bestFit="1" customWidth="1"/>
    <col min="1317" max="1317" width="14.42578125" style="12" bestFit="1" customWidth="1"/>
    <col min="1318" max="1536" width="11.42578125" style="12"/>
    <col min="1537" max="1537" width="2.28515625" style="12" customWidth="1"/>
    <col min="1538" max="1538" width="28.140625" style="12" customWidth="1"/>
    <col min="1539" max="1539" width="26.28515625" style="12" bestFit="1" customWidth="1"/>
    <col min="1540" max="1540" width="20" style="12" customWidth="1"/>
    <col min="1541" max="1541" width="17.85546875" style="12" customWidth="1"/>
    <col min="1542" max="1542" width="20" style="12" customWidth="1"/>
    <col min="1543" max="1543" width="21.5703125" style="12" customWidth="1"/>
    <col min="1544" max="1546" width="16.140625" style="12" customWidth="1"/>
    <col min="1547" max="1547" width="18.5703125" style="12" customWidth="1"/>
    <col min="1548" max="1548" width="16.140625" style="12" customWidth="1"/>
    <col min="1549" max="1549" width="17.7109375" style="12" customWidth="1"/>
    <col min="1550" max="1551" width="16.140625" style="12" customWidth="1"/>
    <col min="1552" max="1554" width="27.140625" style="12" bestFit="1" customWidth="1"/>
    <col min="1555" max="1555" width="17.7109375" style="12" bestFit="1" customWidth="1"/>
    <col min="1556" max="1556" width="14" style="12" bestFit="1" customWidth="1"/>
    <col min="1557" max="1557" width="17.42578125" style="12" bestFit="1" customWidth="1"/>
    <col min="1558" max="1558" width="14.28515625" style="12" bestFit="1" customWidth="1"/>
    <col min="1559" max="1559" width="17.42578125" style="12" bestFit="1" customWidth="1"/>
    <col min="1560" max="1560" width="14.28515625" style="12" bestFit="1" customWidth="1"/>
    <col min="1561" max="1561" width="17.42578125" style="12" bestFit="1" customWidth="1"/>
    <col min="1562" max="1562" width="14.28515625" style="12" bestFit="1" customWidth="1"/>
    <col min="1563" max="1563" width="17.7109375" style="12" bestFit="1" customWidth="1"/>
    <col min="1564" max="1564" width="14.5703125" style="12" bestFit="1" customWidth="1"/>
    <col min="1565" max="1565" width="17.42578125" style="12" bestFit="1" customWidth="1"/>
    <col min="1566" max="1566" width="14.28515625" style="12" bestFit="1" customWidth="1"/>
    <col min="1567" max="1567" width="17.42578125" style="12" bestFit="1" customWidth="1"/>
    <col min="1568" max="1568" width="14.28515625" style="12" bestFit="1" customWidth="1"/>
    <col min="1569" max="1569" width="15.42578125" style="12" bestFit="1" customWidth="1"/>
    <col min="1570" max="1570" width="12.42578125" style="12" bestFit="1" customWidth="1"/>
    <col min="1571" max="1571" width="15.140625" style="12" bestFit="1" customWidth="1"/>
    <col min="1572" max="1572" width="12.140625" style="12" bestFit="1" customWidth="1"/>
    <col min="1573" max="1573" width="14.42578125" style="12" bestFit="1" customWidth="1"/>
    <col min="1574" max="1792" width="11.42578125" style="12"/>
    <col min="1793" max="1793" width="2.28515625" style="12" customWidth="1"/>
    <col min="1794" max="1794" width="28.140625" style="12" customWidth="1"/>
    <col min="1795" max="1795" width="26.28515625" style="12" bestFit="1" customWidth="1"/>
    <col min="1796" max="1796" width="20" style="12" customWidth="1"/>
    <col min="1797" max="1797" width="17.85546875" style="12" customWidth="1"/>
    <col min="1798" max="1798" width="20" style="12" customWidth="1"/>
    <col min="1799" max="1799" width="21.5703125" style="12" customWidth="1"/>
    <col min="1800" max="1802" width="16.140625" style="12" customWidth="1"/>
    <col min="1803" max="1803" width="18.5703125" style="12" customWidth="1"/>
    <col min="1804" max="1804" width="16.140625" style="12" customWidth="1"/>
    <col min="1805" max="1805" width="17.7109375" style="12" customWidth="1"/>
    <col min="1806" max="1807" width="16.140625" style="12" customWidth="1"/>
    <col min="1808" max="1810" width="27.140625" style="12" bestFit="1" customWidth="1"/>
    <col min="1811" max="1811" width="17.7109375" style="12" bestFit="1" customWidth="1"/>
    <col min="1812" max="1812" width="14" style="12" bestFit="1" customWidth="1"/>
    <col min="1813" max="1813" width="17.42578125" style="12" bestFit="1" customWidth="1"/>
    <col min="1814" max="1814" width="14.28515625" style="12" bestFit="1" customWidth="1"/>
    <col min="1815" max="1815" width="17.42578125" style="12" bestFit="1" customWidth="1"/>
    <col min="1816" max="1816" width="14.28515625" style="12" bestFit="1" customWidth="1"/>
    <col min="1817" max="1817" width="17.42578125" style="12" bestFit="1" customWidth="1"/>
    <col min="1818" max="1818" width="14.28515625" style="12" bestFit="1" customWidth="1"/>
    <col min="1819" max="1819" width="17.7109375" style="12" bestFit="1" customWidth="1"/>
    <col min="1820" max="1820" width="14.5703125" style="12" bestFit="1" customWidth="1"/>
    <col min="1821" max="1821" width="17.42578125" style="12" bestFit="1" customWidth="1"/>
    <col min="1822" max="1822" width="14.28515625" style="12" bestFit="1" customWidth="1"/>
    <col min="1823" max="1823" width="17.42578125" style="12" bestFit="1" customWidth="1"/>
    <col min="1824" max="1824" width="14.28515625" style="12" bestFit="1" customWidth="1"/>
    <col min="1825" max="1825" width="15.42578125" style="12" bestFit="1" customWidth="1"/>
    <col min="1826" max="1826" width="12.42578125" style="12" bestFit="1" customWidth="1"/>
    <col min="1827" max="1827" width="15.140625" style="12" bestFit="1" customWidth="1"/>
    <col min="1828" max="1828" width="12.140625" style="12" bestFit="1" customWidth="1"/>
    <col min="1829" max="1829" width="14.42578125" style="12" bestFit="1" customWidth="1"/>
    <col min="1830" max="2048" width="11.42578125" style="12"/>
    <col min="2049" max="2049" width="2.28515625" style="12" customWidth="1"/>
    <col min="2050" max="2050" width="28.140625" style="12" customWidth="1"/>
    <col min="2051" max="2051" width="26.28515625" style="12" bestFit="1" customWidth="1"/>
    <col min="2052" max="2052" width="20" style="12" customWidth="1"/>
    <col min="2053" max="2053" width="17.85546875" style="12" customWidth="1"/>
    <col min="2054" max="2054" width="20" style="12" customWidth="1"/>
    <col min="2055" max="2055" width="21.5703125" style="12" customWidth="1"/>
    <col min="2056" max="2058" width="16.140625" style="12" customWidth="1"/>
    <col min="2059" max="2059" width="18.5703125" style="12" customWidth="1"/>
    <col min="2060" max="2060" width="16.140625" style="12" customWidth="1"/>
    <col min="2061" max="2061" width="17.7109375" style="12" customWidth="1"/>
    <col min="2062" max="2063" width="16.140625" style="12" customWidth="1"/>
    <col min="2064" max="2066" width="27.140625" style="12" bestFit="1" customWidth="1"/>
    <col min="2067" max="2067" width="17.7109375" style="12" bestFit="1" customWidth="1"/>
    <col min="2068" max="2068" width="14" style="12" bestFit="1" customWidth="1"/>
    <col min="2069" max="2069" width="17.42578125" style="12" bestFit="1" customWidth="1"/>
    <col min="2070" max="2070" width="14.28515625" style="12" bestFit="1" customWidth="1"/>
    <col min="2071" max="2071" width="17.42578125" style="12" bestFit="1" customWidth="1"/>
    <col min="2072" max="2072" width="14.28515625" style="12" bestFit="1" customWidth="1"/>
    <col min="2073" max="2073" width="17.42578125" style="12" bestFit="1" customWidth="1"/>
    <col min="2074" max="2074" width="14.28515625" style="12" bestFit="1" customWidth="1"/>
    <col min="2075" max="2075" width="17.7109375" style="12" bestFit="1" customWidth="1"/>
    <col min="2076" max="2076" width="14.5703125" style="12" bestFit="1" customWidth="1"/>
    <col min="2077" max="2077" width="17.42578125" style="12" bestFit="1" customWidth="1"/>
    <col min="2078" max="2078" width="14.28515625" style="12" bestFit="1" customWidth="1"/>
    <col min="2079" max="2079" width="17.42578125" style="12" bestFit="1" customWidth="1"/>
    <col min="2080" max="2080" width="14.28515625" style="12" bestFit="1" customWidth="1"/>
    <col min="2081" max="2081" width="15.42578125" style="12" bestFit="1" customWidth="1"/>
    <col min="2082" max="2082" width="12.42578125" style="12" bestFit="1" customWidth="1"/>
    <col min="2083" max="2083" width="15.140625" style="12" bestFit="1" customWidth="1"/>
    <col min="2084" max="2084" width="12.140625" style="12" bestFit="1" customWidth="1"/>
    <col min="2085" max="2085" width="14.42578125" style="12" bestFit="1" customWidth="1"/>
    <col min="2086" max="2304" width="11.42578125" style="12"/>
    <col min="2305" max="2305" width="2.28515625" style="12" customWidth="1"/>
    <col min="2306" max="2306" width="28.140625" style="12" customWidth="1"/>
    <col min="2307" max="2307" width="26.28515625" style="12" bestFit="1" customWidth="1"/>
    <col min="2308" max="2308" width="20" style="12" customWidth="1"/>
    <col min="2309" max="2309" width="17.85546875" style="12" customWidth="1"/>
    <col min="2310" max="2310" width="20" style="12" customWidth="1"/>
    <col min="2311" max="2311" width="21.5703125" style="12" customWidth="1"/>
    <col min="2312" max="2314" width="16.140625" style="12" customWidth="1"/>
    <col min="2315" max="2315" width="18.5703125" style="12" customWidth="1"/>
    <col min="2316" max="2316" width="16.140625" style="12" customWidth="1"/>
    <col min="2317" max="2317" width="17.7109375" style="12" customWidth="1"/>
    <col min="2318" max="2319" width="16.140625" style="12" customWidth="1"/>
    <col min="2320" max="2322" width="27.140625" style="12" bestFit="1" customWidth="1"/>
    <col min="2323" max="2323" width="17.7109375" style="12" bestFit="1" customWidth="1"/>
    <col min="2324" max="2324" width="14" style="12" bestFit="1" customWidth="1"/>
    <col min="2325" max="2325" width="17.42578125" style="12" bestFit="1" customWidth="1"/>
    <col min="2326" max="2326" width="14.28515625" style="12" bestFit="1" customWidth="1"/>
    <col min="2327" max="2327" width="17.42578125" style="12" bestFit="1" customWidth="1"/>
    <col min="2328" max="2328" width="14.28515625" style="12" bestFit="1" customWidth="1"/>
    <col min="2329" max="2329" width="17.42578125" style="12" bestFit="1" customWidth="1"/>
    <col min="2330" max="2330" width="14.28515625" style="12" bestFit="1" customWidth="1"/>
    <col min="2331" max="2331" width="17.7109375" style="12" bestFit="1" customWidth="1"/>
    <col min="2332" max="2332" width="14.5703125" style="12" bestFit="1" customWidth="1"/>
    <col min="2333" max="2333" width="17.42578125" style="12" bestFit="1" customWidth="1"/>
    <col min="2334" max="2334" width="14.28515625" style="12" bestFit="1" customWidth="1"/>
    <col min="2335" max="2335" width="17.42578125" style="12" bestFit="1" customWidth="1"/>
    <col min="2336" max="2336" width="14.28515625" style="12" bestFit="1" customWidth="1"/>
    <col min="2337" max="2337" width="15.42578125" style="12" bestFit="1" customWidth="1"/>
    <col min="2338" max="2338" width="12.42578125" style="12" bestFit="1" customWidth="1"/>
    <col min="2339" max="2339" width="15.140625" style="12" bestFit="1" customWidth="1"/>
    <col min="2340" max="2340" width="12.140625" style="12" bestFit="1" customWidth="1"/>
    <col min="2341" max="2341" width="14.42578125" style="12" bestFit="1" customWidth="1"/>
    <col min="2342" max="2560" width="11.42578125" style="12"/>
    <col min="2561" max="2561" width="2.28515625" style="12" customWidth="1"/>
    <col min="2562" max="2562" width="28.140625" style="12" customWidth="1"/>
    <col min="2563" max="2563" width="26.28515625" style="12" bestFit="1" customWidth="1"/>
    <col min="2564" max="2564" width="20" style="12" customWidth="1"/>
    <col min="2565" max="2565" width="17.85546875" style="12" customWidth="1"/>
    <col min="2566" max="2566" width="20" style="12" customWidth="1"/>
    <col min="2567" max="2567" width="21.5703125" style="12" customWidth="1"/>
    <col min="2568" max="2570" width="16.140625" style="12" customWidth="1"/>
    <col min="2571" max="2571" width="18.5703125" style="12" customWidth="1"/>
    <col min="2572" max="2572" width="16.140625" style="12" customWidth="1"/>
    <col min="2573" max="2573" width="17.7109375" style="12" customWidth="1"/>
    <col min="2574" max="2575" width="16.140625" style="12" customWidth="1"/>
    <col min="2576" max="2578" width="27.140625" style="12" bestFit="1" customWidth="1"/>
    <col min="2579" max="2579" width="17.7109375" style="12" bestFit="1" customWidth="1"/>
    <col min="2580" max="2580" width="14" style="12" bestFit="1" customWidth="1"/>
    <col min="2581" max="2581" width="17.42578125" style="12" bestFit="1" customWidth="1"/>
    <col min="2582" max="2582" width="14.28515625" style="12" bestFit="1" customWidth="1"/>
    <col min="2583" max="2583" width="17.42578125" style="12" bestFit="1" customWidth="1"/>
    <col min="2584" max="2584" width="14.28515625" style="12" bestFit="1" customWidth="1"/>
    <col min="2585" max="2585" width="17.42578125" style="12" bestFit="1" customWidth="1"/>
    <col min="2586" max="2586" width="14.28515625" style="12" bestFit="1" customWidth="1"/>
    <col min="2587" max="2587" width="17.7109375" style="12" bestFit="1" customWidth="1"/>
    <col min="2588" max="2588" width="14.5703125" style="12" bestFit="1" customWidth="1"/>
    <col min="2589" max="2589" width="17.42578125" style="12" bestFit="1" customWidth="1"/>
    <col min="2590" max="2590" width="14.28515625" style="12" bestFit="1" customWidth="1"/>
    <col min="2591" max="2591" width="17.42578125" style="12" bestFit="1" customWidth="1"/>
    <col min="2592" max="2592" width="14.28515625" style="12" bestFit="1" customWidth="1"/>
    <col min="2593" max="2593" width="15.42578125" style="12" bestFit="1" customWidth="1"/>
    <col min="2594" max="2594" width="12.42578125" style="12" bestFit="1" customWidth="1"/>
    <col min="2595" max="2595" width="15.140625" style="12" bestFit="1" customWidth="1"/>
    <col min="2596" max="2596" width="12.140625" style="12" bestFit="1" customWidth="1"/>
    <col min="2597" max="2597" width="14.42578125" style="12" bestFit="1" customWidth="1"/>
    <col min="2598" max="2816" width="11.42578125" style="12"/>
    <col min="2817" max="2817" width="2.28515625" style="12" customWidth="1"/>
    <col min="2818" max="2818" width="28.140625" style="12" customWidth="1"/>
    <col min="2819" max="2819" width="26.28515625" style="12" bestFit="1" customWidth="1"/>
    <col min="2820" max="2820" width="20" style="12" customWidth="1"/>
    <col min="2821" max="2821" width="17.85546875" style="12" customWidth="1"/>
    <col min="2822" max="2822" width="20" style="12" customWidth="1"/>
    <col min="2823" max="2823" width="21.5703125" style="12" customWidth="1"/>
    <col min="2824" max="2826" width="16.140625" style="12" customWidth="1"/>
    <col min="2827" max="2827" width="18.5703125" style="12" customWidth="1"/>
    <col min="2828" max="2828" width="16.140625" style="12" customWidth="1"/>
    <col min="2829" max="2829" width="17.7109375" style="12" customWidth="1"/>
    <col min="2830" max="2831" width="16.140625" style="12" customWidth="1"/>
    <col min="2832" max="2834" width="27.140625" style="12" bestFit="1" customWidth="1"/>
    <col min="2835" max="2835" width="17.7109375" style="12" bestFit="1" customWidth="1"/>
    <col min="2836" max="2836" width="14" style="12" bestFit="1" customWidth="1"/>
    <col min="2837" max="2837" width="17.42578125" style="12" bestFit="1" customWidth="1"/>
    <col min="2838" max="2838" width="14.28515625" style="12" bestFit="1" customWidth="1"/>
    <col min="2839" max="2839" width="17.42578125" style="12" bestFit="1" customWidth="1"/>
    <col min="2840" max="2840" width="14.28515625" style="12" bestFit="1" customWidth="1"/>
    <col min="2841" max="2841" width="17.42578125" style="12" bestFit="1" customWidth="1"/>
    <col min="2842" max="2842" width="14.28515625" style="12" bestFit="1" customWidth="1"/>
    <col min="2843" max="2843" width="17.7109375" style="12" bestFit="1" customWidth="1"/>
    <col min="2844" max="2844" width="14.5703125" style="12" bestFit="1" customWidth="1"/>
    <col min="2845" max="2845" width="17.42578125" style="12" bestFit="1" customWidth="1"/>
    <col min="2846" max="2846" width="14.28515625" style="12" bestFit="1" customWidth="1"/>
    <col min="2847" max="2847" width="17.42578125" style="12" bestFit="1" customWidth="1"/>
    <col min="2848" max="2848" width="14.28515625" style="12" bestFit="1" customWidth="1"/>
    <col min="2849" max="2849" width="15.42578125" style="12" bestFit="1" customWidth="1"/>
    <col min="2850" max="2850" width="12.42578125" style="12" bestFit="1" customWidth="1"/>
    <col min="2851" max="2851" width="15.140625" style="12" bestFit="1" customWidth="1"/>
    <col min="2852" max="2852" width="12.140625" style="12" bestFit="1" customWidth="1"/>
    <col min="2853" max="2853" width="14.42578125" style="12" bestFit="1" customWidth="1"/>
    <col min="2854" max="3072" width="11.42578125" style="12"/>
    <col min="3073" max="3073" width="2.28515625" style="12" customWidth="1"/>
    <col min="3074" max="3074" width="28.140625" style="12" customWidth="1"/>
    <col min="3075" max="3075" width="26.28515625" style="12" bestFit="1" customWidth="1"/>
    <col min="3076" max="3076" width="20" style="12" customWidth="1"/>
    <col min="3077" max="3077" width="17.85546875" style="12" customWidth="1"/>
    <col min="3078" max="3078" width="20" style="12" customWidth="1"/>
    <col min="3079" max="3079" width="21.5703125" style="12" customWidth="1"/>
    <col min="3080" max="3082" width="16.140625" style="12" customWidth="1"/>
    <col min="3083" max="3083" width="18.5703125" style="12" customWidth="1"/>
    <col min="3084" max="3084" width="16.140625" style="12" customWidth="1"/>
    <col min="3085" max="3085" width="17.7109375" style="12" customWidth="1"/>
    <col min="3086" max="3087" width="16.140625" style="12" customWidth="1"/>
    <col min="3088" max="3090" width="27.140625" style="12" bestFit="1" customWidth="1"/>
    <col min="3091" max="3091" width="17.7109375" style="12" bestFit="1" customWidth="1"/>
    <col min="3092" max="3092" width="14" style="12" bestFit="1" customWidth="1"/>
    <col min="3093" max="3093" width="17.42578125" style="12" bestFit="1" customWidth="1"/>
    <col min="3094" max="3094" width="14.28515625" style="12" bestFit="1" customWidth="1"/>
    <col min="3095" max="3095" width="17.42578125" style="12" bestFit="1" customWidth="1"/>
    <col min="3096" max="3096" width="14.28515625" style="12" bestFit="1" customWidth="1"/>
    <col min="3097" max="3097" width="17.42578125" style="12" bestFit="1" customWidth="1"/>
    <col min="3098" max="3098" width="14.28515625" style="12" bestFit="1" customWidth="1"/>
    <col min="3099" max="3099" width="17.7109375" style="12" bestFit="1" customWidth="1"/>
    <col min="3100" max="3100" width="14.5703125" style="12" bestFit="1" customWidth="1"/>
    <col min="3101" max="3101" width="17.42578125" style="12" bestFit="1" customWidth="1"/>
    <col min="3102" max="3102" width="14.28515625" style="12" bestFit="1" customWidth="1"/>
    <col min="3103" max="3103" width="17.42578125" style="12" bestFit="1" customWidth="1"/>
    <col min="3104" max="3104" width="14.28515625" style="12" bestFit="1" customWidth="1"/>
    <col min="3105" max="3105" width="15.42578125" style="12" bestFit="1" customWidth="1"/>
    <col min="3106" max="3106" width="12.42578125" style="12" bestFit="1" customWidth="1"/>
    <col min="3107" max="3107" width="15.140625" style="12" bestFit="1" customWidth="1"/>
    <col min="3108" max="3108" width="12.140625" style="12" bestFit="1" customWidth="1"/>
    <col min="3109" max="3109" width="14.42578125" style="12" bestFit="1" customWidth="1"/>
    <col min="3110" max="3328" width="11.42578125" style="12"/>
    <col min="3329" max="3329" width="2.28515625" style="12" customWidth="1"/>
    <col min="3330" max="3330" width="28.140625" style="12" customWidth="1"/>
    <col min="3331" max="3331" width="26.28515625" style="12" bestFit="1" customWidth="1"/>
    <col min="3332" max="3332" width="20" style="12" customWidth="1"/>
    <col min="3333" max="3333" width="17.85546875" style="12" customWidth="1"/>
    <col min="3334" max="3334" width="20" style="12" customWidth="1"/>
    <col min="3335" max="3335" width="21.5703125" style="12" customWidth="1"/>
    <col min="3336" max="3338" width="16.140625" style="12" customWidth="1"/>
    <col min="3339" max="3339" width="18.5703125" style="12" customWidth="1"/>
    <col min="3340" max="3340" width="16.140625" style="12" customWidth="1"/>
    <col min="3341" max="3341" width="17.7109375" style="12" customWidth="1"/>
    <col min="3342" max="3343" width="16.140625" style="12" customWidth="1"/>
    <col min="3344" max="3346" width="27.140625" style="12" bestFit="1" customWidth="1"/>
    <col min="3347" max="3347" width="17.7109375" style="12" bestFit="1" customWidth="1"/>
    <col min="3348" max="3348" width="14" style="12" bestFit="1" customWidth="1"/>
    <col min="3349" max="3349" width="17.42578125" style="12" bestFit="1" customWidth="1"/>
    <col min="3350" max="3350" width="14.28515625" style="12" bestFit="1" customWidth="1"/>
    <col min="3351" max="3351" width="17.42578125" style="12" bestFit="1" customWidth="1"/>
    <col min="3352" max="3352" width="14.28515625" style="12" bestFit="1" customWidth="1"/>
    <col min="3353" max="3353" width="17.42578125" style="12" bestFit="1" customWidth="1"/>
    <col min="3354" max="3354" width="14.28515625" style="12" bestFit="1" customWidth="1"/>
    <col min="3355" max="3355" width="17.7109375" style="12" bestFit="1" customWidth="1"/>
    <col min="3356" max="3356" width="14.5703125" style="12" bestFit="1" customWidth="1"/>
    <col min="3357" max="3357" width="17.42578125" style="12" bestFit="1" customWidth="1"/>
    <col min="3358" max="3358" width="14.28515625" style="12" bestFit="1" customWidth="1"/>
    <col min="3359" max="3359" width="17.42578125" style="12" bestFit="1" customWidth="1"/>
    <col min="3360" max="3360" width="14.28515625" style="12" bestFit="1" customWidth="1"/>
    <col min="3361" max="3361" width="15.42578125" style="12" bestFit="1" customWidth="1"/>
    <col min="3362" max="3362" width="12.42578125" style="12" bestFit="1" customWidth="1"/>
    <col min="3363" max="3363" width="15.140625" style="12" bestFit="1" customWidth="1"/>
    <col min="3364" max="3364" width="12.140625" style="12" bestFit="1" customWidth="1"/>
    <col min="3365" max="3365" width="14.42578125" style="12" bestFit="1" customWidth="1"/>
    <col min="3366" max="3584" width="11.42578125" style="12"/>
    <col min="3585" max="3585" width="2.28515625" style="12" customWidth="1"/>
    <col min="3586" max="3586" width="28.140625" style="12" customWidth="1"/>
    <col min="3587" max="3587" width="26.28515625" style="12" bestFit="1" customWidth="1"/>
    <col min="3588" max="3588" width="20" style="12" customWidth="1"/>
    <col min="3589" max="3589" width="17.85546875" style="12" customWidth="1"/>
    <col min="3590" max="3590" width="20" style="12" customWidth="1"/>
    <col min="3591" max="3591" width="21.5703125" style="12" customWidth="1"/>
    <col min="3592" max="3594" width="16.140625" style="12" customWidth="1"/>
    <col min="3595" max="3595" width="18.5703125" style="12" customWidth="1"/>
    <col min="3596" max="3596" width="16.140625" style="12" customWidth="1"/>
    <col min="3597" max="3597" width="17.7109375" style="12" customWidth="1"/>
    <col min="3598" max="3599" width="16.140625" style="12" customWidth="1"/>
    <col min="3600" max="3602" width="27.140625" style="12" bestFit="1" customWidth="1"/>
    <col min="3603" max="3603" width="17.7109375" style="12" bestFit="1" customWidth="1"/>
    <col min="3604" max="3604" width="14" style="12" bestFit="1" customWidth="1"/>
    <col min="3605" max="3605" width="17.42578125" style="12" bestFit="1" customWidth="1"/>
    <col min="3606" max="3606" width="14.28515625" style="12" bestFit="1" customWidth="1"/>
    <col min="3607" max="3607" width="17.42578125" style="12" bestFit="1" customWidth="1"/>
    <col min="3608" max="3608" width="14.28515625" style="12" bestFit="1" customWidth="1"/>
    <col min="3609" max="3609" width="17.42578125" style="12" bestFit="1" customWidth="1"/>
    <col min="3610" max="3610" width="14.28515625" style="12" bestFit="1" customWidth="1"/>
    <col min="3611" max="3611" width="17.7109375" style="12" bestFit="1" customWidth="1"/>
    <col min="3612" max="3612" width="14.5703125" style="12" bestFit="1" customWidth="1"/>
    <col min="3613" max="3613" width="17.42578125" style="12" bestFit="1" customWidth="1"/>
    <col min="3614" max="3614" width="14.28515625" style="12" bestFit="1" customWidth="1"/>
    <col min="3615" max="3615" width="17.42578125" style="12" bestFit="1" customWidth="1"/>
    <col min="3616" max="3616" width="14.28515625" style="12" bestFit="1" customWidth="1"/>
    <col min="3617" max="3617" width="15.42578125" style="12" bestFit="1" customWidth="1"/>
    <col min="3618" max="3618" width="12.42578125" style="12" bestFit="1" customWidth="1"/>
    <col min="3619" max="3619" width="15.140625" style="12" bestFit="1" customWidth="1"/>
    <col min="3620" max="3620" width="12.140625" style="12" bestFit="1" customWidth="1"/>
    <col min="3621" max="3621" width="14.42578125" style="12" bestFit="1" customWidth="1"/>
    <col min="3622" max="3840" width="11.42578125" style="12"/>
    <col min="3841" max="3841" width="2.28515625" style="12" customWidth="1"/>
    <col min="3842" max="3842" width="28.140625" style="12" customWidth="1"/>
    <col min="3843" max="3843" width="26.28515625" style="12" bestFit="1" customWidth="1"/>
    <col min="3844" max="3844" width="20" style="12" customWidth="1"/>
    <col min="3845" max="3845" width="17.85546875" style="12" customWidth="1"/>
    <col min="3846" max="3846" width="20" style="12" customWidth="1"/>
    <col min="3847" max="3847" width="21.5703125" style="12" customWidth="1"/>
    <col min="3848" max="3850" width="16.140625" style="12" customWidth="1"/>
    <col min="3851" max="3851" width="18.5703125" style="12" customWidth="1"/>
    <col min="3852" max="3852" width="16.140625" style="12" customWidth="1"/>
    <col min="3853" max="3853" width="17.7109375" style="12" customWidth="1"/>
    <col min="3854" max="3855" width="16.140625" style="12" customWidth="1"/>
    <col min="3856" max="3858" width="27.140625" style="12" bestFit="1" customWidth="1"/>
    <col min="3859" max="3859" width="17.7109375" style="12" bestFit="1" customWidth="1"/>
    <col min="3860" max="3860" width="14" style="12" bestFit="1" customWidth="1"/>
    <col min="3861" max="3861" width="17.42578125" style="12" bestFit="1" customWidth="1"/>
    <col min="3862" max="3862" width="14.28515625" style="12" bestFit="1" customWidth="1"/>
    <col min="3863" max="3863" width="17.42578125" style="12" bestFit="1" customWidth="1"/>
    <col min="3864" max="3864" width="14.28515625" style="12" bestFit="1" customWidth="1"/>
    <col min="3865" max="3865" width="17.42578125" style="12" bestFit="1" customWidth="1"/>
    <col min="3866" max="3866" width="14.28515625" style="12" bestFit="1" customWidth="1"/>
    <col min="3867" max="3867" width="17.7109375" style="12" bestFit="1" customWidth="1"/>
    <col min="3868" max="3868" width="14.5703125" style="12" bestFit="1" customWidth="1"/>
    <col min="3869" max="3869" width="17.42578125" style="12" bestFit="1" customWidth="1"/>
    <col min="3870" max="3870" width="14.28515625" style="12" bestFit="1" customWidth="1"/>
    <col min="3871" max="3871" width="17.42578125" style="12" bestFit="1" customWidth="1"/>
    <col min="3872" max="3872" width="14.28515625" style="12" bestFit="1" customWidth="1"/>
    <col min="3873" max="3873" width="15.42578125" style="12" bestFit="1" customWidth="1"/>
    <col min="3874" max="3874" width="12.42578125" style="12" bestFit="1" customWidth="1"/>
    <col min="3875" max="3875" width="15.140625" style="12" bestFit="1" customWidth="1"/>
    <col min="3876" max="3876" width="12.140625" style="12" bestFit="1" customWidth="1"/>
    <col min="3877" max="3877" width="14.42578125" style="12" bestFit="1" customWidth="1"/>
    <col min="3878" max="4096" width="11.42578125" style="12"/>
    <col min="4097" max="4097" width="2.28515625" style="12" customWidth="1"/>
    <col min="4098" max="4098" width="28.140625" style="12" customWidth="1"/>
    <col min="4099" max="4099" width="26.28515625" style="12" bestFit="1" customWidth="1"/>
    <col min="4100" max="4100" width="20" style="12" customWidth="1"/>
    <col min="4101" max="4101" width="17.85546875" style="12" customWidth="1"/>
    <col min="4102" max="4102" width="20" style="12" customWidth="1"/>
    <col min="4103" max="4103" width="21.5703125" style="12" customWidth="1"/>
    <col min="4104" max="4106" width="16.140625" style="12" customWidth="1"/>
    <col min="4107" max="4107" width="18.5703125" style="12" customWidth="1"/>
    <col min="4108" max="4108" width="16.140625" style="12" customWidth="1"/>
    <col min="4109" max="4109" width="17.7109375" style="12" customWidth="1"/>
    <col min="4110" max="4111" width="16.140625" style="12" customWidth="1"/>
    <col min="4112" max="4114" width="27.140625" style="12" bestFit="1" customWidth="1"/>
    <col min="4115" max="4115" width="17.7109375" style="12" bestFit="1" customWidth="1"/>
    <col min="4116" max="4116" width="14" style="12" bestFit="1" customWidth="1"/>
    <col min="4117" max="4117" width="17.42578125" style="12" bestFit="1" customWidth="1"/>
    <col min="4118" max="4118" width="14.28515625" style="12" bestFit="1" customWidth="1"/>
    <col min="4119" max="4119" width="17.42578125" style="12" bestFit="1" customWidth="1"/>
    <col min="4120" max="4120" width="14.28515625" style="12" bestFit="1" customWidth="1"/>
    <col min="4121" max="4121" width="17.42578125" style="12" bestFit="1" customWidth="1"/>
    <col min="4122" max="4122" width="14.28515625" style="12" bestFit="1" customWidth="1"/>
    <col min="4123" max="4123" width="17.7109375" style="12" bestFit="1" customWidth="1"/>
    <col min="4124" max="4124" width="14.5703125" style="12" bestFit="1" customWidth="1"/>
    <col min="4125" max="4125" width="17.42578125" style="12" bestFit="1" customWidth="1"/>
    <col min="4126" max="4126" width="14.28515625" style="12" bestFit="1" customWidth="1"/>
    <col min="4127" max="4127" width="17.42578125" style="12" bestFit="1" customWidth="1"/>
    <col min="4128" max="4128" width="14.28515625" style="12" bestFit="1" customWidth="1"/>
    <col min="4129" max="4129" width="15.42578125" style="12" bestFit="1" customWidth="1"/>
    <col min="4130" max="4130" width="12.42578125" style="12" bestFit="1" customWidth="1"/>
    <col min="4131" max="4131" width="15.140625" style="12" bestFit="1" customWidth="1"/>
    <col min="4132" max="4132" width="12.140625" style="12" bestFit="1" customWidth="1"/>
    <col min="4133" max="4133" width="14.42578125" style="12" bestFit="1" customWidth="1"/>
    <col min="4134" max="4352" width="11.42578125" style="12"/>
    <col min="4353" max="4353" width="2.28515625" style="12" customWidth="1"/>
    <col min="4354" max="4354" width="28.140625" style="12" customWidth="1"/>
    <col min="4355" max="4355" width="26.28515625" style="12" bestFit="1" customWidth="1"/>
    <col min="4356" max="4356" width="20" style="12" customWidth="1"/>
    <col min="4357" max="4357" width="17.85546875" style="12" customWidth="1"/>
    <col min="4358" max="4358" width="20" style="12" customWidth="1"/>
    <col min="4359" max="4359" width="21.5703125" style="12" customWidth="1"/>
    <col min="4360" max="4362" width="16.140625" style="12" customWidth="1"/>
    <col min="4363" max="4363" width="18.5703125" style="12" customWidth="1"/>
    <col min="4364" max="4364" width="16.140625" style="12" customWidth="1"/>
    <col min="4365" max="4365" width="17.7109375" style="12" customWidth="1"/>
    <col min="4366" max="4367" width="16.140625" style="12" customWidth="1"/>
    <col min="4368" max="4370" width="27.140625" style="12" bestFit="1" customWidth="1"/>
    <col min="4371" max="4371" width="17.7109375" style="12" bestFit="1" customWidth="1"/>
    <col min="4372" max="4372" width="14" style="12" bestFit="1" customWidth="1"/>
    <col min="4373" max="4373" width="17.42578125" style="12" bestFit="1" customWidth="1"/>
    <col min="4374" max="4374" width="14.28515625" style="12" bestFit="1" customWidth="1"/>
    <col min="4375" max="4375" width="17.42578125" style="12" bestFit="1" customWidth="1"/>
    <col min="4376" max="4376" width="14.28515625" style="12" bestFit="1" customWidth="1"/>
    <col min="4377" max="4377" width="17.42578125" style="12" bestFit="1" customWidth="1"/>
    <col min="4378" max="4378" width="14.28515625" style="12" bestFit="1" customWidth="1"/>
    <col min="4379" max="4379" width="17.7109375" style="12" bestFit="1" customWidth="1"/>
    <col min="4380" max="4380" width="14.5703125" style="12" bestFit="1" customWidth="1"/>
    <col min="4381" max="4381" width="17.42578125" style="12" bestFit="1" customWidth="1"/>
    <col min="4382" max="4382" width="14.28515625" style="12" bestFit="1" customWidth="1"/>
    <col min="4383" max="4383" width="17.42578125" style="12" bestFit="1" customWidth="1"/>
    <col min="4384" max="4384" width="14.28515625" style="12" bestFit="1" customWidth="1"/>
    <col min="4385" max="4385" width="15.42578125" style="12" bestFit="1" customWidth="1"/>
    <col min="4386" max="4386" width="12.42578125" style="12" bestFit="1" customWidth="1"/>
    <col min="4387" max="4387" width="15.140625" style="12" bestFit="1" customWidth="1"/>
    <col min="4388" max="4388" width="12.140625" style="12" bestFit="1" customWidth="1"/>
    <col min="4389" max="4389" width="14.42578125" style="12" bestFit="1" customWidth="1"/>
    <col min="4390" max="4608" width="11.42578125" style="12"/>
    <col min="4609" max="4609" width="2.28515625" style="12" customWidth="1"/>
    <col min="4610" max="4610" width="28.140625" style="12" customWidth="1"/>
    <col min="4611" max="4611" width="26.28515625" style="12" bestFit="1" customWidth="1"/>
    <col min="4612" max="4612" width="20" style="12" customWidth="1"/>
    <col min="4613" max="4613" width="17.85546875" style="12" customWidth="1"/>
    <col min="4614" max="4614" width="20" style="12" customWidth="1"/>
    <col min="4615" max="4615" width="21.5703125" style="12" customWidth="1"/>
    <col min="4616" max="4618" width="16.140625" style="12" customWidth="1"/>
    <col min="4619" max="4619" width="18.5703125" style="12" customWidth="1"/>
    <col min="4620" max="4620" width="16.140625" style="12" customWidth="1"/>
    <col min="4621" max="4621" width="17.7109375" style="12" customWidth="1"/>
    <col min="4622" max="4623" width="16.140625" style="12" customWidth="1"/>
    <col min="4624" max="4626" width="27.140625" style="12" bestFit="1" customWidth="1"/>
    <col min="4627" max="4627" width="17.7109375" style="12" bestFit="1" customWidth="1"/>
    <col min="4628" max="4628" width="14" style="12" bestFit="1" customWidth="1"/>
    <col min="4629" max="4629" width="17.42578125" style="12" bestFit="1" customWidth="1"/>
    <col min="4630" max="4630" width="14.28515625" style="12" bestFit="1" customWidth="1"/>
    <col min="4631" max="4631" width="17.42578125" style="12" bestFit="1" customWidth="1"/>
    <col min="4632" max="4632" width="14.28515625" style="12" bestFit="1" customWidth="1"/>
    <col min="4633" max="4633" width="17.42578125" style="12" bestFit="1" customWidth="1"/>
    <col min="4634" max="4634" width="14.28515625" style="12" bestFit="1" customWidth="1"/>
    <col min="4635" max="4635" width="17.7109375" style="12" bestFit="1" customWidth="1"/>
    <col min="4636" max="4636" width="14.5703125" style="12" bestFit="1" customWidth="1"/>
    <col min="4637" max="4637" width="17.42578125" style="12" bestFit="1" customWidth="1"/>
    <col min="4638" max="4638" width="14.28515625" style="12" bestFit="1" customWidth="1"/>
    <col min="4639" max="4639" width="17.42578125" style="12" bestFit="1" customWidth="1"/>
    <col min="4640" max="4640" width="14.28515625" style="12" bestFit="1" customWidth="1"/>
    <col min="4641" max="4641" width="15.42578125" style="12" bestFit="1" customWidth="1"/>
    <col min="4642" max="4642" width="12.42578125" style="12" bestFit="1" customWidth="1"/>
    <col min="4643" max="4643" width="15.140625" style="12" bestFit="1" customWidth="1"/>
    <col min="4644" max="4644" width="12.140625" style="12" bestFit="1" customWidth="1"/>
    <col min="4645" max="4645" width="14.42578125" style="12" bestFit="1" customWidth="1"/>
    <col min="4646" max="4864" width="11.42578125" style="12"/>
    <col min="4865" max="4865" width="2.28515625" style="12" customWidth="1"/>
    <col min="4866" max="4866" width="28.140625" style="12" customWidth="1"/>
    <col min="4867" max="4867" width="26.28515625" style="12" bestFit="1" customWidth="1"/>
    <col min="4868" max="4868" width="20" style="12" customWidth="1"/>
    <col min="4869" max="4869" width="17.85546875" style="12" customWidth="1"/>
    <col min="4870" max="4870" width="20" style="12" customWidth="1"/>
    <col min="4871" max="4871" width="21.5703125" style="12" customWidth="1"/>
    <col min="4872" max="4874" width="16.140625" style="12" customWidth="1"/>
    <col min="4875" max="4875" width="18.5703125" style="12" customWidth="1"/>
    <col min="4876" max="4876" width="16.140625" style="12" customWidth="1"/>
    <col min="4877" max="4877" width="17.7109375" style="12" customWidth="1"/>
    <col min="4878" max="4879" width="16.140625" style="12" customWidth="1"/>
    <col min="4880" max="4882" width="27.140625" style="12" bestFit="1" customWidth="1"/>
    <col min="4883" max="4883" width="17.7109375" style="12" bestFit="1" customWidth="1"/>
    <col min="4884" max="4884" width="14" style="12" bestFit="1" customWidth="1"/>
    <col min="4885" max="4885" width="17.42578125" style="12" bestFit="1" customWidth="1"/>
    <col min="4886" max="4886" width="14.28515625" style="12" bestFit="1" customWidth="1"/>
    <col min="4887" max="4887" width="17.42578125" style="12" bestFit="1" customWidth="1"/>
    <col min="4888" max="4888" width="14.28515625" style="12" bestFit="1" customWidth="1"/>
    <col min="4889" max="4889" width="17.42578125" style="12" bestFit="1" customWidth="1"/>
    <col min="4890" max="4890" width="14.28515625" style="12" bestFit="1" customWidth="1"/>
    <col min="4891" max="4891" width="17.7109375" style="12" bestFit="1" customWidth="1"/>
    <col min="4892" max="4892" width="14.5703125" style="12" bestFit="1" customWidth="1"/>
    <col min="4893" max="4893" width="17.42578125" style="12" bestFit="1" customWidth="1"/>
    <col min="4894" max="4894" width="14.28515625" style="12" bestFit="1" customWidth="1"/>
    <col min="4895" max="4895" width="17.42578125" style="12" bestFit="1" customWidth="1"/>
    <col min="4896" max="4896" width="14.28515625" style="12" bestFit="1" customWidth="1"/>
    <col min="4897" max="4897" width="15.42578125" style="12" bestFit="1" customWidth="1"/>
    <col min="4898" max="4898" width="12.42578125" style="12" bestFit="1" customWidth="1"/>
    <col min="4899" max="4899" width="15.140625" style="12" bestFit="1" customWidth="1"/>
    <col min="4900" max="4900" width="12.140625" style="12" bestFit="1" customWidth="1"/>
    <col min="4901" max="4901" width="14.42578125" style="12" bestFit="1" customWidth="1"/>
    <col min="4902" max="5120" width="11.42578125" style="12"/>
    <col min="5121" max="5121" width="2.28515625" style="12" customWidth="1"/>
    <col min="5122" max="5122" width="28.140625" style="12" customWidth="1"/>
    <col min="5123" max="5123" width="26.28515625" style="12" bestFit="1" customWidth="1"/>
    <col min="5124" max="5124" width="20" style="12" customWidth="1"/>
    <col min="5125" max="5125" width="17.85546875" style="12" customWidth="1"/>
    <col min="5126" max="5126" width="20" style="12" customWidth="1"/>
    <col min="5127" max="5127" width="21.5703125" style="12" customWidth="1"/>
    <col min="5128" max="5130" width="16.140625" style="12" customWidth="1"/>
    <col min="5131" max="5131" width="18.5703125" style="12" customWidth="1"/>
    <col min="5132" max="5132" width="16.140625" style="12" customWidth="1"/>
    <col min="5133" max="5133" width="17.7109375" style="12" customWidth="1"/>
    <col min="5134" max="5135" width="16.140625" style="12" customWidth="1"/>
    <col min="5136" max="5138" width="27.140625" style="12" bestFit="1" customWidth="1"/>
    <col min="5139" max="5139" width="17.7109375" style="12" bestFit="1" customWidth="1"/>
    <col min="5140" max="5140" width="14" style="12" bestFit="1" customWidth="1"/>
    <col min="5141" max="5141" width="17.42578125" style="12" bestFit="1" customWidth="1"/>
    <col min="5142" max="5142" width="14.28515625" style="12" bestFit="1" customWidth="1"/>
    <col min="5143" max="5143" width="17.42578125" style="12" bestFit="1" customWidth="1"/>
    <col min="5144" max="5144" width="14.28515625" style="12" bestFit="1" customWidth="1"/>
    <col min="5145" max="5145" width="17.42578125" style="12" bestFit="1" customWidth="1"/>
    <col min="5146" max="5146" width="14.28515625" style="12" bestFit="1" customWidth="1"/>
    <col min="5147" max="5147" width="17.7109375" style="12" bestFit="1" customWidth="1"/>
    <col min="5148" max="5148" width="14.5703125" style="12" bestFit="1" customWidth="1"/>
    <col min="5149" max="5149" width="17.42578125" style="12" bestFit="1" customWidth="1"/>
    <col min="5150" max="5150" width="14.28515625" style="12" bestFit="1" customWidth="1"/>
    <col min="5151" max="5151" width="17.42578125" style="12" bestFit="1" customWidth="1"/>
    <col min="5152" max="5152" width="14.28515625" style="12" bestFit="1" customWidth="1"/>
    <col min="5153" max="5153" width="15.42578125" style="12" bestFit="1" customWidth="1"/>
    <col min="5154" max="5154" width="12.42578125" style="12" bestFit="1" customWidth="1"/>
    <col min="5155" max="5155" width="15.140625" style="12" bestFit="1" customWidth="1"/>
    <col min="5156" max="5156" width="12.140625" style="12" bestFit="1" customWidth="1"/>
    <col min="5157" max="5157" width="14.42578125" style="12" bestFit="1" customWidth="1"/>
    <col min="5158" max="5376" width="11.42578125" style="12"/>
    <col min="5377" max="5377" width="2.28515625" style="12" customWidth="1"/>
    <col min="5378" max="5378" width="28.140625" style="12" customWidth="1"/>
    <col min="5379" max="5379" width="26.28515625" style="12" bestFit="1" customWidth="1"/>
    <col min="5380" max="5380" width="20" style="12" customWidth="1"/>
    <col min="5381" max="5381" width="17.85546875" style="12" customWidth="1"/>
    <col min="5382" max="5382" width="20" style="12" customWidth="1"/>
    <col min="5383" max="5383" width="21.5703125" style="12" customWidth="1"/>
    <col min="5384" max="5386" width="16.140625" style="12" customWidth="1"/>
    <col min="5387" max="5387" width="18.5703125" style="12" customWidth="1"/>
    <col min="5388" max="5388" width="16.140625" style="12" customWidth="1"/>
    <col min="5389" max="5389" width="17.7109375" style="12" customWidth="1"/>
    <col min="5390" max="5391" width="16.140625" style="12" customWidth="1"/>
    <col min="5392" max="5394" width="27.140625" style="12" bestFit="1" customWidth="1"/>
    <col min="5395" max="5395" width="17.7109375" style="12" bestFit="1" customWidth="1"/>
    <col min="5396" max="5396" width="14" style="12" bestFit="1" customWidth="1"/>
    <col min="5397" max="5397" width="17.42578125" style="12" bestFit="1" customWidth="1"/>
    <col min="5398" max="5398" width="14.28515625" style="12" bestFit="1" customWidth="1"/>
    <col min="5399" max="5399" width="17.42578125" style="12" bestFit="1" customWidth="1"/>
    <col min="5400" max="5400" width="14.28515625" style="12" bestFit="1" customWidth="1"/>
    <col min="5401" max="5401" width="17.42578125" style="12" bestFit="1" customWidth="1"/>
    <col min="5402" max="5402" width="14.28515625" style="12" bestFit="1" customWidth="1"/>
    <col min="5403" max="5403" width="17.7109375" style="12" bestFit="1" customWidth="1"/>
    <col min="5404" max="5404" width="14.5703125" style="12" bestFit="1" customWidth="1"/>
    <col min="5405" max="5405" width="17.42578125" style="12" bestFit="1" customWidth="1"/>
    <col min="5406" max="5406" width="14.28515625" style="12" bestFit="1" customWidth="1"/>
    <col min="5407" max="5407" width="17.42578125" style="12" bestFit="1" customWidth="1"/>
    <col min="5408" max="5408" width="14.28515625" style="12" bestFit="1" customWidth="1"/>
    <col min="5409" max="5409" width="15.42578125" style="12" bestFit="1" customWidth="1"/>
    <col min="5410" max="5410" width="12.42578125" style="12" bestFit="1" customWidth="1"/>
    <col min="5411" max="5411" width="15.140625" style="12" bestFit="1" customWidth="1"/>
    <col min="5412" max="5412" width="12.140625" style="12" bestFit="1" customWidth="1"/>
    <col min="5413" max="5413" width="14.42578125" style="12" bestFit="1" customWidth="1"/>
    <col min="5414" max="5632" width="11.42578125" style="12"/>
    <col min="5633" max="5633" width="2.28515625" style="12" customWidth="1"/>
    <col min="5634" max="5634" width="28.140625" style="12" customWidth="1"/>
    <col min="5635" max="5635" width="26.28515625" style="12" bestFit="1" customWidth="1"/>
    <col min="5636" max="5636" width="20" style="12" customWidth="1"/>
    <col min="5637" max="5637" width="17.85546875" style="12" customWidth="1"/>
    <col min="5638" max="5638" width="20" style="12" customWidth="1"/>
    <col min="5639" max="5639" width="21.5703125" style="12" customWidth="1"/>
    <col min="5640" max="5642" width="16.140625" style="12" customWidth="1"/>
    <col min="5643" max="5643" width="18.5703125" style="12" customWidth="1"/>
    <col min="5644" max="5644" width="16.140625" style="12" customWidth="1"/>
    <col min="5645" max="5645" width="17.7109375" style="12" customWidth="1"/>
    <col min="5646" max="5647" width="16.140625" style="12" customWidth="1"/>
    <col min="5648" max="5650" width="27.140625" style="12" bestFit="1" customWidth="1"/>
    <col min="5651" max="5651" width="17.7109375" style="12" bestFit="1" customWidth="1"/>
    <col min="5652" max="5652" width="14" style="12" bestFit="1" customWidth="1"/>
    <col min="5653" max="5653" width="17.42578125" style="12" bestFit="1" customWidth="1"/>
    <col min="5654" max="5654" width="14.28515625" style="12" bestFit="1" customWidth="1"/>
    <col min="5655" max="5655" width="17.42578125" style="12" bestFit="1" customWidth="1"/>
    <col min="5656" max="5656" width="14.28515625" style="12" bestFit="1" customWidth="1"/>
    <col min="5657" max="5657" width="17.42578125" style="12" bestFit="1" customWidth="1"/>
    <col min="5658" max="5658" width="14.28515625" style="12" bestFit="1" customWidth="1"/>
    <col min="5659" max="5659" width="17.7109375" style="12" bestFit="1" customWidth="1"/>
    <col min="5660" max="5660" width="14.5703125" style="12" bestFit="1" customWidth="1"/>
    <col min="5661" max="5661" width="17.42578125" style="12" bestFit="1" customWidth="1"/>
    <col min="5662" max="5662" width="14.28515625" style="12" bestFit="1" customWidth="1"/>
    <col min="5663" max="5663" width="17.42578125" style="12" bestFit="1" customWidth="1"/>
    <col min="5664" max="5664" width="14.28515625" style="12" bestFit="1" customWidth="1"/>
    <col min="5665" max="5665" width="15.42578125" style="12" bestFit="1" customWidth="1"/>
    <col min="5666" max="5666" width="12.42578125" style="12" bestFit="1" customWidth="1"/>
    <col min="5667" max="5667" width="15.140625" style="12" bestFit="1" customWidth="1"/>
    <col min="5668" max="5668" width="12.140625" style="12" bestFit="1" customWidth="1"/>
    <col min="5669" max="5669" width="14.42578125" style="12" bestFit="1" customWidth="1"/>
    <col min="5670" max="5888" width="11.42578125" style="12"/>
    <col min="5889" max="5889" width="2.28515625" style="12" customWidth="1"/>
    <col min="5890" max="5890" width="28.140625" style="12" customWidth="1"/>
    <col min="5891" max="5891" width="26.28515625" style="12" bestFit="1" customWidth="1"/>
    <col min="5892" max="5892" width="20" style="12" customWidth="1"/>
    <col min="5893" max="5893" width="17.85546875" style="12" customWidth="1"/>
    <col min="5894" max="5894" width="20" style="12" customWidth="1"/>
    <col min="5895" max="5895" width="21.5703125" style="12" customWidth="1"/>
    <col min="5896" max="5898" width="16.140625" style="12" customWidth="1"/>
    <col min="5899" max="5899" width="18.5703125" style="12" customWidth="1"/>
    <col min="5900" max="5900" width="16.140625" style="12" customWidth="1"/>
    <col min="5901" max="5901" width="17.7109375" style="12" customWidth="1"/>
    <col min="5902" max="5903" width="16.140625" style="12" customWidth="1"/>
    <col min="5904" max="5906" width="27.140625" style="12" bestFit="1" customWidth="1"/>
    <col min="5907" max="5907" width="17.7109375" style="12" bestFit="1" customWidth="1"/>
    <col min="5908" max="5908" width="14" style="12" bestFit="1" customWidth="1"/>
    <col min="5909" max="5909" width="17.42578125" style="12" bestFit="1" customWidth="1"/>
    <col min="5910" max="5910" width="14.28515625" style="12" bestFit="1" customWidth="1"/>
    <col min="5911" max="5911" width="17.42578125" style="12" bestFit="1" customWidth="1"/>
    <col min="5912" max="5912" width="14.28515625" style="12" bestFit="1" customWidth="1"/>
    <col min="5913" max="5913" width="17.42578125" style="12" bestFit="1" customWidth="1"/>
    <col min="5914" max="5914" width="14.28515625" style="12" bestFit="1" customWidth="1"/>
    <col min="5915" max="5915" width="17.7109375" style="12" bestFit="1" customWidth="1"/>
    <col min="5916" max="5916" width="14.5703125" style="12" bestFit="1" customWidth="1"/>
    <col min="5917" max="5917" width="17.42578125" style="12" bestFit="1" customWidth="1"/>
    <col min="5918" max="5918" width="14.28515625" style="12" bestFit="1" customWidth="1"/>
    <col min="5919" max="5919" width="17.42578125" style="12" bestFit="1" customWidth="1"/>
    <col min="5920" max="5920" width="14.28515625" style="12" bestFit="1" customWidth="1"/>
    <col min="5921" max="5921" width="15.42578125" style="12" bestFit="1" customWidth="1"/>
    <col min="5922" max="5922" width="12.42578125" style="12" bestFit="1" customWidth="1"/>
    <col min="5923" max="5923" width="15.140625" style="12" bestFit="1" customWidth="1"/>
    <col min="5924" max="5924" width="12.140625" style="12" bestFit="1" customWidth="1"/>
    <col min="5925" max="5925" width="14.42578125" style="12" bestFit="1" customWidth="1"/>
    <col min="5926" max="6144" width="11.42578125" style="12"/>
    <col min="6145" max="6145" width="2.28515625" style="12" customWidth="1"/>
    <col min="6146" max="6146" width="28.140625" style="12" customWidth="1"/>
    <col min="6147" max="6147" width="26.28515625" style="12" bestFit="1" customWidth="1"/>
    <col min="6148" max="6148" width="20" style="12" customWidth="1"/>
    <col min="6149" max="6149" width="17.85546875" style="12" customWidth="1"/>
    <col min="6150" max="6150" width="20" style="12" customWidth="1"/>
    <col min="6151" max="6151" width="21.5703125" style="12" customWidth="1"/>
    <col min="6152" max="6154" width="16.140625" style="12" customWidth="1"/>
    <col min="6155" max="6155" width="18.5703125" style="12" customWidth="1"/>
    <col min="6156" max="6156" width="16.140625" style="12" customWidth="1"/>
    <col min="6157" max="6157" width="17.7109375" style="12" customWidth="1"/>
    <col min="6158" max="6159" width="16.140625" style="12" customWidth="1"/>
    <col min="6160" max="6162" width="27.140625" style="12" bestFit="1" customWidth="1"/>
    <col min="6163" max="6163" width="17.7109375" style="12" bestFit="1" customWidth="1"/>
    <col min="6164" max="6164" width="14" style="12" bestFit="1" customWidth="1"/>
    <col min="6165" max="6165" width="17.42578125" style="12" bestFit="1" customWidth="1"/>
    <col min="6166" max="6166" width="14.28515625" style="12" bestFit="1" customWidth="1"/>
    <col min="6167" max="6167" width="17.42578125" style="12" bestFit="1" customWidth="1"/>
    <col min="6168" max="6168" width="14.28515625" style="12" bestFit="1" customWidth="1"/>
    <col min="6169" max="6169" width="17.42578125" style="12" bestFit="1" customWidth="1"/>
    <col min="6170" max="6170" width="14.28515625" style="12" bestFit="1" customWidth="1"/>
    <col min="6171" max="6171" width="17.7109375" style="12" bestFit="1" customWidth="1"/>
    <col min="6172" max="6172" width="14.5703125" style="12" bestFit="1" customWidth="1"/>
    <col min="6173" max="6173" width="17.42578125" style="12" bestFit="1" customWidth="1"/>
    <col min="6174" max="6174" width="14.28515625" style="12" bestFit="1" customWidth="1"/>
    <col min="6175" max="6175" width="17.42578125" style="12" bestFit="1" customWidth="1"/>
    <col min="6176" max="6176" width="14.28515625" style="12" bestFit="1" customWidth="1"/>
    <col min="6177" max="6177" width="15.42578125" style="12" bestFit="1" customWidth="1"/>
    <col min="6178" max="6178" width="12.42578125" style="12" bestFit="1" customWidth="1"/>
    <col min="6179" max="6179" width="15.140625" style="12" bestFit="1" customWidth="1"/>
    <col min="6180" max="6180" width="12.140625" style="12" bestFit="1" customWidth="1"/>
    <col min="6181" max="6181" width="14.42578125" style="12" bestFit="1" customWidth="1"/>
    <col min="6182" max="6400" width="11.42578125" style="12"/>
    <col min="6401" max="6401" width="2.28515625" style="12" customWidth="1"/>
    <col min="6402" max="6402" width="28.140625" style="12" customWidth="1"/>
    <col min="6403" max="6403" width="26.28515625" style="12" bestFit="1" customWidth="1"/>
    <col min="6404" max="6404" width="20" style="12" customWidth="1"/>
    <col min="6405" max="6405" width="17.85546875" style="12" customWidth="1"/>
    <col min="6406" max="6406" width="20" style="12" customWidth="1"/>
    <col min="6407" max="6407" width="21.5703125" style="12" customWidth="1"/>
    <col min="6408" max="6410" width="16.140625" style="12" customWidth="1"/>
    <col min="6411" max="6411" width="18.5703125" style="12" customWidth="1"/>
    <col min="6412" max="6412" width="16.140625" style="12" customWidth="1"/>
    <col min="6413" max="6413" width="17.7109375" style="12" customWidth="1"/>
    <col min="6414" max="6415" width="16.140625" style="12" customWidth="1"/>
    <col min="6416" max="6418" width="27.140625" style="12" bestFit="1" customWidth="1"/>
    <col min="6419" max="6419" width="17.7109375" style="12" bestFit="1" customWidth="1"/>
    <col min="6420" max="6420" width="14" style="12" bestFit="1" customWidth="1"/>
    <col min="6421" max="6421" width="17.42578125" style="12" bestFit="1" customWidth="1"/>
    <col min="6422" max="6422" width="14.28515625" style="12" bestFit="1" customWidth="1"/>
    <col min="6423" max="6423" width="17.42578125" style="12" bestFit="1" customWidth="1"/>
    <col min="6424" max="6424" width="14.28515625" style="12" bestFit="1" customWidth="1"/>
    <col min="6425" max="6425" width="17.42578125" style="12" bestFit="1" customWidth="1"/>
    <col min="6426" max="6426" width="14.28515625" style="12" bestFit="1" customWidth="1"/>
    <col min="6427" max="6427" width="17.7109375" style="12" bestFit="1" customWidth="1"/>
    <col min="6428" max="6428" width="14.5703125" style="12" bestFit="1" customWidth="1"/>
    <col min="6429" max="6429" width="17.42578125" style="12" bestFit="1" customWidth="1"/>
    <col min="6430" max="6430" width="14.28515625" style="12" bestFit="1" customWidth="1"/>
    <col min="6431" max="6431" width="17.42578125" style="12" bestFit="1" customWidth="1"/>
    <col min="6432" max="6432" width="14.28515625" style="12" bestFit="1" customWidth="1"/>
    <col min="6433" max="6433" width="15.42578125" style="12" bestFit="1" customWidth="1"/>
    <col min="6434" max="6434" width="12.42578125" style="12" bestFit="1" customWidth="1"/>
    <col min="6435" max="6435" width="15.140625" style="12" bestFit="1" customWidth="1"/>
    <col min="6436" max="6436" width="12.140625" style="12" bestFit="1" customWidth="1"/>
    <col min="6437" max="6437" width="14.42578125" style="12" bestFit="1" customWidth="1"/>
    <col min="6438" max="6656" width="11.42578125" style="12"/>
    <col min="6657" max="6657" width="2.28515625" style="12" customWidth="1"/>
    <col min="6658" max="6658" width="28.140625" style="12" customWidth="1"/>
    <col min="6659" max="6659" width="26.28515625" style="12" bestFit="1" customWidth="1"/>
    <col min="6660" max="6660" width="20" style="12" customWidth="1"/>
    <col min="6661" max="6661" width="17.85546875" style="12" customWidth="1"/>
    <col min="6662" max="6662" width="20" style="12" customWidth="1"/>
    <col min="6663" max="6663" width="21.5703125" style="12" customWidth="1"/>
    <col min="6664" max="6666" width="16.140625" style="12" customWidth="1"/>
    <col min="6667" max="6667" width="18.5703125" style="12" customWidth="1"/>
    <col min="6668" max="6668" width="16.140625" style="12" customWidth="1"/>
    <col min="6669" max="6669" width="17.7109375" style="12" customWidth="1"/>
    <col min="6670" max="6671" width="16.140625" style="12" customWidth="1"/>
    <col min="6672" max="6674" width="27.140625" style="12" bestFit="1" customWidth="1"/>
    <col min="6675" max="6675" width="17.7109375" style="12" bestFit="1" customWidth="1"/>
    <col min="6676" max="6676" width="14" style="12" bestFit="1" customWidth="1"/>
    <col min="6677" max="6677" width="17.42578125" style="12" bestFit="1" customWidth="1"/>
    <col min="6678" max="6678" width="14.28515625" style="12" bestFit="1" customWidth="1"/>
    <col min="6679" max="6679" width="17.42578125" style="12" bestFit="1" customWidth="1"/>
    <col min="6680" max="6680" width="14.28515625" style="12" bestFit="1" customWidth="1"/>
    <col min="6681" max="6681" width="17.42578125" style="12" bestFit="1" customWidth="1"/>
    <col min="6682" max="6682" width="14.28515625" style="12" bestFit="1" customWidth="1"/>
    <col min="6683" max="6683" width="17.7109375" style="12" bestFit="1" customWidth="1"/>
    <col min="6684" max="6684" width="14.5703125" style="12" bestFit="1" customWidth="1"/>
    <col min="6685" max="6685" width="17.42578125" style="12" bestFit="1" customWidth="1"/>
    <col min="6686" max="6686" width="14.28515625" style="12" bestFit="1" customWidth="1"/>
    <col min="6687" max="6687" width="17.42578125" style="12" bestFit="1" customWidth="1"/>
    <col min="6688" max="6688" width="14.28515625" style="12" bestFit="1" customWidth="1"/>
    <col min="6689" max="6689" width="15.42578125" style="12" bestFit="1" customWidth="1"/>
    <col min="6690" max="6690" width="12.42578125" style="12" bestFit="1" customWidth="1"/>
    <col min="6691" max="6691" width="15.140625" style="12" bestFit="1" customWidth="1"/>
    <col min="6692" max="6692" width="12.140625" style="12" bestFit="1" customWidth="1"/>
    <col min="6693" max="6693" width="14.42578125" style="12" bestFit="1" customWidth="1"/>
    <col min="6694" max="6912" width="11.42578125" style="12"/>
    <col min="6913" max="6913" width="2.28515625" style="12" customWidth="1"/>
    <col min="6914" max="6914" width="28.140625" style="12" customWidth="1"/>
    <col min="6915" max="6915" width="26.28515625" style="12" bestFit="1" customWidth="1"/>
    <col min="6916" max="6916" width="20" style="12" customWidth="1"/>
    <col min="6917" max="6917" width="17.85546875" style="12" customWidth="1"/>
    <col min="6918" max="6918" width="20" style="12" customWidth="1"/>
    <col min="6919" max="6919" width="21.5703125" style="12" customWidth="1"/>
    <col min="6920" max="6922" width="16.140625" style="12" customWidth="1"/>
    <col min="6923" max="6923" width="18.5703125" style="12" customWidth="1"/>
    <col min="6924" max="6924" width="16.140625" style="12" customWidth="1"/>
    <col min="6925" max="6925" width="17.7109375" style="12" customWidth="1"/>
    <col min="6926" max="6927" width="16.140625" style="12" customWidth="1"/>
    <col min="6928" max="6930" width="27.140625" style="12" bestFit="1" customWidth="1"/>
    <col min="6931" max="6931" width="17.7109375" style="12" bestFit="1" customWidth="1"/>
    <col min="6932" max="6932" width="14" style="12" bestFit="1" customWidth="1"/>
    <col min="6933" max="6933" width="17.42578125" style="12" bestFit="1" customWidth="1"/>
    <col min="6934" max="6934" width="14.28515625" style="12" bestFit="1" customWidth="1"/>
    <col min="6935" max="6935" width="17.42578125" style="12" bestFit="1" customWidth="1"/>
    <col min="6936" max="6936" width="14.28515625" style="12" bestFit="1" customWidth="1"/>
    <col min="6937" max="6937" width="17.42578125" style="12" bestFit="1" customWidth="1"/>
    <col min="6938" max="6938" width="14.28515625" style="12" bestFit="1" customWidth="1"/>
    <col min="6939" max="6939" width="17.7109375" style="12" bestFit="1" customWidth="1"/>
    <col min="6940" max="6940" width="14.5703125" style="12" bestFit="1" customWidth="1"/>
    <col min="6941" max="6941" width="17.42578125" style="12" bestFit="1" customWidth="1"/>
    <col min="6942" max="6942" width="14.28515625" style="12" bestFit="1" customWidth="1"/>
    <col min="6943" max="6943" width="17.42578125" style="12" bestFit="1" customWidth="1"/>
    <col min="6944" max="6944" width="14.28515625" style="12" bestFit="1" customWidth="1"/>
    <col min="6945" max="6945" width="15.42578125" style="12" bestFit="1" customWidth="1"/>
    <col min="6946" max="6946" width="12.42578125" style="12" bestFit="1" customWidth="1"/>
    <col min="6947" max="6947" width="15.140625" style="12" bestFit="1" customWidth="1"/>
    <col min="6948" max="6948" width="12.140625" style="12" bestFit="1" customWidth="1"/>
    <col min="6949" max="6949" width="14.42578125" style="12" bestFit="1" customWidth="1"/>
    <col min="6950" max="7168" width="11.42578125" style="12"/>
    <col min="7169" max="7169" width="2.28515625" style="12" customWidth="1"/>
    <col min="7170" max="7170" width="28.140625" style="12" customWidth="1"/>
    <col min="7171" max="7171" width="26.28515625" style="12" bestFit="1" customWidth="1"/>
    <col min="7172" max="7172" width="20" style="12" customWidth="1"/>
    <col min="7173" max="7173" width="17.85546875" style="12" customWidth="1"/>
    <col min="7174" max="7174" width="20" style="12" customWidth="1"/>
    <col min="7175" max="7175" width="21.5703125" style="12" customWidth="1"/>
    <col min="7176" max="7178" width="16.140625" style="12" customWidth="1"/>
    <col min="7179" max="7179" width="18.5703125" style="12" customWidth="1"/>
    <col min="7180" max="7180" width="16.140625" style="12" customWidth="1"/>
    <col min="7181" max="7181" width="17.7109375" style="12" customWidth="1"/>
    <col min="7182" max="7183" width="16.140625" style="12" customWidth="1"/>
    <col min="7184" max="7186" width="27.140625" style="12" bestFit="1" customWidth="1"/>
    <col min="7187" max="7187" width="17.7109375" style="12" bestFit="1" customWidth="1"/>
    <col min="7188" max="7188" width="14" style="12" bestFit="1" customWidth="1"/>
    <col min="7189" max="7189" width="17.42578125" style="12" bestFit="1" customWidth="1"/>
    <col min="7190" max="7190" width="14.28515625" style="12" bestFit="1" customWidth="1"/>
    <col min="7191" max="7191" width="17.42578125" style="12" bestFit="1" customWidth="1"/>
    <col min="7192" max="7192" width="14.28515625" style="12" bestFit="1" customWidth="1"/>
    <col min="7193" max="7193" width="17.42578125" style="12" bestFit="1" customWidth="1"/>
    <col min="7194" max="7194" width="14.28515625" style="12" bestFit="1" customWidth="1"/>
    <col min="7195" max="7195" width="17.7109375" style="12" bestFit="1" customWidth="1"/>
    <col min="7196" max="7196" width="14.5703125" style="12" bestFit="1" customWidth="1"/>
    <col min="7197" max="7197" width="17.42578125" style="12" bestFit="1" customWidth="1"/>
    <col min="7198" max="7198" width="14.28515625" style="12" bestFit="1" customWidth="1"/>
    <col min="7199" max="7199" width="17.42578125" style="12" bestFit="1" customWidth="1"/>
    <col min="7200" max="7200" width="14.28515625" style="12" bestFit="1" customWidth="1"/>
    <col min="7201" max="7201" width="15.42578125" style="12" bestFit="1" customWidth="1"/>
    <col min="7202" max="7202" width="12.42578125" style="12" bestFit="1" customWidth="1"/>
    <col min="7203" max="7203" width="15.140625" style="12" bestFit="1" customWidth="1"/>
    <col min="7204" max="7204" width="12.140625" style="12" bestFit="1" customWidth="1"/>
    <col min="7205" max="7205" width="14.42578125" style="12" bestFit="1" customWidth="1"/>
    <col min="7206" max="7424" width="11.42578125" style="12"/>
    <col min="7425" max="7425" width="2.28515625" style="12" customWidth="1"/>
    <col min="7426" max="7426" width="28.140625" style="12" customWidth="1"/>
    <col min="7427" max="7427" width="26.28515625" style="12" bestFit="1" customWidth="1"/>
    <col min="7428" max="7428" width="20" style="12" customWidth="1"/>
    <col min="7429" max="7429" width="17.85546875" style="12" customWidth="1"/>
    <col min="7430" max="7430" width="20" style="12" customWidth="1"/>
    <col min="7431" max="7431" width="21.5703125" style="12" customWidth="1"/>
    <col min="7432" max="7434" width="16.140625" style="12" customWidth="1"/>
    <col min="7435" max="7435" width="18.5703125" style="12" customWidth="1"/>
    <col min="7436" max="7436" width="16.140625" style="12" customWidth="1"/>
    <col min="7437" max="7437" width="17.7109375" style="12" customWidth="1"/>
    <col min="7438" max="7439" width="16.140625" style="12" customWidth="1"/>
    <col min="7440" max="7442" width="27.140625" style="12" bestFit="1" customWidth="1"/>
    <col min="7443" max="7443" width="17.7109375" style="12" bestFit="1" customWidth="1"/>
    <col min="7444" max="7444" width="14" style="12" bestFit="1" customWidth="1"/>
    <col min="7445" max="7445" width="17.42578125" style="12" bestFit="1" customWidth="1"/>
    <col min="7446" max="7446" width="14.28515625" style="12" bestFit="1" customWidth="1"/>
    <col min="7447" max="7447" width="17.42578125" style="12" bestFit="1" customWidth="1"/>
    <col min="7448" max="7448" width="14.28515625" style="12" bestFit="1" customWidth="1"/>
    <col min="7449" max="7449" width="17.42578125" style="12" bestFit="1" customWidth="1"/>
    <col min="7450" max="7450" width="14.28515625" style="12" bestFit="1" customWidth="1"/>
    <col min="7451" max="7451" width="17.7109375" style="12" bestFit="1" customWidth="1"/>
    <col min="7452" max="7452" width="14.5703125" style="12" bestFit="1" customWidth="1"/>
    <col min="7453" max="7453" width="17.42578125" style="12" bestFit="1" customWidth="1"/>
    <col min="7454" max="7454" width="14.28515625" style="12" bestFit="1" customWidth="1"/>
    <col min="7455" max="7455" width="17.42578125" style="12" bestFit="1" customWidth="1"/>
    <col min="7456" max="7456" width="14.28515625" style="12" bestFit="1" customWidth="1"/>
    <col min="7457" max="7457" width="15.42578125" style="12" bestFit="1" customWidth="1"/>
    <col min="7458" max="7458" width="12.42578125" style="12" bestFit="1" customWidth="1"/>
    <col min="7459" max="7459" width="15.140625" style="12" bestFit="1" customWidth="1"/>
    <col min="7460" max="7460" width="12.140625" style="12" bestFit="1" customWidth="1"/>
    <col min="7461" max="7461" width="14.42578125" style="12" bestFit="1" customWidth="1"/>
    <col min="7462" max="7680" width="11.42578125" style="12"/>
    <col min="7681" max="7681" width="2.28515625" style="12" customWidth="1"/>
    <col min="7682" max="7682" width="28.140625" style="12" customWidth="1"/>
    <col min="7683" max="7683" width="26.28515625" style="12" bestFit="1" customWidth="1"/>
    <col min="7684" max="7684" width="20" style="12" customWidth="1"/>
    <col min="7685" max="7685" width="17.85546875" style="12" customWidth="1"/>
    <col min="7686" max="7686" width="20" style="12" customWidth="1"/>
    <col min="7687" max="7687" width="21.5703125" style="12" customWidth="1"/>
    <col min="7688" max="7690" width="16.140625" style="12" customWidth="1"/>
    <col min="7691" max="7691" width="18.5703125" style="12" customWidth="1"/>
    <col min="7692" max="7692" width="16.140625" style="12" customWidth="1"/>
    <col min="7693" max="7693" width="17.7109375" style="12" customWidth="1"/>
    <col min="7694" max="7695" width="16.140625" style="12" customWidth="1"/>
    <col min="7696" max="7698" width="27.140625" style="12" bestFit="1" customWidth="1"/>
    <col min="7699" max="7699" width="17.7109375" style="12" bestFit="1" customWidth="1"/>
    <col min="7700" max="7700" width="14" style="12" bestFit="1" customWidth="1"/>
    <col min="7701" max="7701" width="17.42578125" style="12" bestFit="1" customWidth="1"/>
    <col min="7702" max="7702" width="14.28515625" style="12" bestFit="1" customWidth="1"/>
    <col min="7703" max="7703" width="17.42578125" style="12" bestFit="1" customWidth="1"/>
    <col min="7704" max="7704" width="14.28515625" style="12" bestFit="1" customWidth="1"/>
    <col min="7705" max="7705" width="17.42578125" style="12" bestFit="1" customWidth="1"/>
    <col min="7706" max="7706" width="14.28515625" style="12" bestFit="1" customWidth="1"/>
    <col min="7707" max="7707" width="17.7109375" style="12" bestFit="1" customWidth="1"/>
    <col min="7708" max="7708" width="14.5703125" style="12" bestFit="1" customWidth="1"/>
    <col min="7709" max="7709" width="17.42578125" style="12" bestFit="1" customWidth="1"/>
    <col min="7710" max="7710" width="14.28515625" style="12" bestFit="1" customWidth="1"/>
    <col min="7711" max="7711" width="17.42578125" style="12" bestFit="1" customWidth="1"/>
    <col min="7712" max="7712" width="14.28515625" style="12" bestFit="1" customWidth="1"/>
    <col min="7713" max="7713" width="15.42578125" style="12" bestFit="1" customWidth="1"/>
    <col min="7714" max="7714" width="12.42578125" style="12" bestFit="1" customWidth="1"/>
    <col min="7715" max="7715" width="15.140625" style="12" bestFit="1" customWidth="1"/>
    <col min="7716" max="7716" width="12.140625" style="12" bestFit="1" customWidth="1"/>
    <col min="7717" max="7717" width="14.42578125" style="12" bestFit="1" customWidth="1"/>
    <col min="7718" max="7936" width="11.42578125" style="12"/>
    <col min="7937" max="7937" width="2.28515625" style="12" customWidth="1"/>
    <col min="7938" max="7938" width="28.140625" style="12" customWidth="1"/>
    <col min="7939" max="7939" width="26.28515625" style="12" bestFit="1" customWidth="1"/>
    <col min="7940" max="7940" width="20" style="12" customWidth="1"/>
    <col min="7941" max="7941" width="17.85546875" style="12" customWidth="1"/>
    <col min="7942" max="7942" width="20" style="12" customWidth="1"/>
    <col min="7943" max="7943" width="21.5703125" style="12" customWidth="1"/>
    <col min="7944" max="7946" width="16.140625" style="12" customWidth="1"/>
    <col min="7947" max="7947" width="18.5703125" style="12" customWidth="1"/>
    <col min="7948" max="7948" width="16.140625" style="12" customWidth="1"/>
    <col min="7949" max="7949" width="17.7109375" style="12" customWidth="1"/>
    <col min="7950" max="7951" width="16.140625" style="12" customWidth="1"/>
    <col min="7952" max="7954" width="27.140625" style="12" bestFit="1" customWidth="1"/>
    <col min="7955" max="7955" width="17.7109375" style="12" bestFit="1" customWidth="1"/>
    <col min="7956" max="7956" width="14" style="12" bestFit="1" customWidth="1"/>
    <col min="7957" max="7957" width="17.42578125" style="12" bestFit="1" customWidth="1"/>
    <col min="7958" max="7958" width="14.28515625" style="12" bestFit="1" customWidth="1"/>
    <col min="7959" max="7959" width="17.42578125" style="12" bestFit="1" customWidth="1"/>
    <col min="7960" max="7960" width="14.28515625" style="12" bestFit="1" customWidth="1"/>
    <col min="7961" max="7961" width="17.42578125" style="12" bestFit="1" customWidth="1"/>
    <col min="7962" max="7962" width="14.28515625" style="12" bestFit="1" customWidth="1"/>
    <col min="7963" max="7963" width="17.7109375" style="12" bestFit="1" customWidth="1"/>
    <col min="7964" max="7964" width="14.5703125" style="12" bestFit="1" customWidth="1"/>
    <col min="7965" max="7965" width="17.42578125" style="12" bestFit="1" customWidth="1"/>
    <col min="7966" max="7966" width="14.28515625" style="12" bestFit="1" customWidth="1"/>
    <col min="7967" max="7967" width="17.42578125" style="12" bestFit="1" customWidth="1"/>
    <col min="7968" max="7968" width="14.28515625" style="12" bestFit="1" customWidth="1"/>
    <col min="7969" max="7969" width="15.42578125" style="12" bestFit="1" customWidth="1"/>
    <col min="7970" max="7970" width="12.42578125" style="12" bestFit="1" customWidth="1"/>
    <col min="7971" max="7971" width="15.140625" style="12" bestFit="1" customWidth="1"/>
    <col min="7972" max="7972" width="12.140625" style="12" bestFit="1" customWidth="1"/>
    <col min="7973" max="7973" width="14.42578125" style="12" bestFit="1" customWidth="1"/>
    <col min="7974" max="8192" width="11.42578125" style="12"/>
    <col min="8193" max="8193" width="2.28515625" style="12" customWidth="1"/>
    <col min="8194" max="8194" width="28.140625" style="12" customWidth="1"/>
    <col min="8195" max="8195" width="26.28515625" style="12" bestFit="1" customWidth="1"/>
    <col min="8196" max="8196" width="20" style="12" customWidth="1"/>
    <col min="8197" max="8197" width="17.85546875" style="12" customWidth="1"/>
    <col min="8198" max="8198" width="20" style="12" customWidth="1"/>
    <col min="8199" max="8199" width="21.5703125" style="12" customWidth="1"/>
    <col min="8200" max="8202" width="16.140625" style="12" customWidth="1"/>
    <col min="8203" max="8203" width="18.5703125" style="12" customWidth="1"/>
    <col min="8204" max="8204" width="16.140625" style="12" customWidth="1"/>
    <col min="8205" max="8205" width="17.7109375" style="12" customWidth="1"/>
    <col min="8206" max="8207" width="16.140625" style="12" customWidth="1"/>
    <col min="8208" max="8210" width="27.140625" style="12" bestFit="1" customWidth="1"/>
    <col min="8211" max="8211" width="17.7109375" style="12" bestFit="1" customWidth="1"/>
    <col min="8212" max="8212" width="14" style="12" bestFit="1" customWidth="1"/>
    <col min="8213" max="8213" width="17.42578125" style="12" bestFit="1" customWidth="1"/>
    <col min="8214" max="8214" width="14.28515625" style="12" bestFit="1" customWidth="1"/>
    <col min="8215" max="8215" width="17.42578125" style="12" bestFit="1" customWidth="1"/>
    <col min="8216" max="8216" width="14.28515625" style="12" bestFit="1" customWidth="1"/>
    <col min="8217" max="8217" width="17.42578125" style="12" bestFit="1" customWidth="1"/>
    <col min="8218" max="8218" width="14.28515625" style="12" bestFit="1" customWidth="1"/>
    <col min="8219" max="8219" width="17.7109375" style="12" bestFit="1" customWidth="1"/>
    <col min="8220" max="8220" width="14.5703125" style="12" bestFit="1" customWidth="1"/>
    <col min="8221" max="8221" width="17.42578125" style="12" bestFit="1" customWidth="1"/>
    <col min="8222" max="8222" width="14.28515625" style="12" bestFit="1" customWidth="1"/>
    <col min="8223" max="8223" width="17.42578125" style="12" bestFit="1" customWidth="1"/>
    <col min="8224" max="8224" width="14.28515625" style="12" bestFit="1" customWidth="1"/>
    <col min="8225" max="8225" width="15.42578125" style="12" bestFit="1" customWidth="1"/>
    <col min="8226" max="8226" width="12.42578125" style="12" bestFit="1" customWidth="1"/>
    <col min="8227" max="8227" width="15.140625" style="12" bestFit="1" customWidth="1"/>
    <col min="8228" max="8228" width="12.140625" style="12" bestFit="1" customWidth="1"/>
    <col min="8229" max="8229" width="14.42578125" style="12" bestFit="1" customWidth="1"/>
    <col min="8230" max="8448" width="11.42578125" style="12"/>
    <col min="8449" max="8449" width="2.28515625" style="12" customWidth="1"/>
    <col min="8450" max="8450" width="28.140625" style="12" customWidth="1"/>
    <col min="8451" max="8451" width="26.28515625" style="12" bestFit="1" customWidth="1"/>
    <col min="8452" max="8452" width="20" style="12" customWidth="1"/>
    <col min="8453" max="8453" width="17.85546875" style="12" customWidth="1"/>
    <col min="8454" max="8454" width="20" style="12" customWidth="1"/>
    <col min="8455" max="8455" width="21.5703125" style="12" customWidth="1"/>
    <col min="8456" max="8458" width="16.140625" style="12" customWidth="1"/>
    <col min="8459" max="8459" width="18.5703125" style="12" customWidth="1"/>
    <col min="8460" max="8460" width="16.140625" style="12" customWidth="1"/>
    <col min="8461" max="8461" width="17.7109375" style="12" customWidth="1"/>
    <col min="8462" max="8463" width="16.140625" style="12" customWidth="1"/>
    <col min="8464" max="8466" width="27.140625" style="12" bestFit="1" customWidth="1"/>
    <col min="8467" max="8467" width="17.7109375" style="12" bestFit="1" customWidth="1"/>
    <col min="8468" max="8468" width="14" style="12" bestFit="1" customWidth="1"/>
    <col min="8469" max="8469" width="17.42578125" style="12" bestFit="1" customWidth="1"/>
    <col min="8470" max="8470" width="14.28515625" style="12" bestFit="1" customWidth="1"/>
    <col min="8471" max="8471" width="17.42578125" style="12" bestFit="1" customWidth="1"/>
    <col min="8472" max="8472" width="14.28515625" style="12" bestFit="1" customWidth="1"/>
    <col min="8473" max="8473" width="17.42578125" style="12" bestFit="1" customWidth="1"/>
    <col min="8474" max="8474" width="14.28515625" style="12" bestFit="1" customWidth="1"/>
    <col min="8475" max="8475" width="17.7109375" style="12" bestFit="1" customWidth="1"/>
    <col min="8476" max="8476" width="14.5703125" style="12" bestFit="1" customWidth="1"/>
    <col min="8477" max="8477" width="17.42578125" style="12" bestFit="1" customWidth="1"/>
    <col min="8478" max="8478" width="14.28515625" style="12" bestFit="1" customWidth="1"/>
    <col min="8479" max="8479" width="17.42578125" style="12" bestFit="1" customWidth="1"/>
    <col min="8480" max="8480" width="14.28515625" style="12" bestFit="1" customWidth="1"/>
    <col min="8481" max="8481" width="15.42578125" style="12" bestFit="1" customWidth="1"/>
    <col min="8482" max="8482" width="12.42578125" style="12" bestFit="1" customWidth="1"/>
    <col min="8483" max="8483" width="15.140625" style="12" bestFit="1" customWidth="1"/>
    <col min="8484" max="8484" width="12.140625" style="12" bestFit="1" customWidth="1"/>
    <col min="8485" max="8485" width="14.42578125" style="12" bestFit="1" customWidth="1"/>
    <col min="8486" max="8704" width="11.42578125" style="12"/>
    <col min="8705" max="8705" width="2.28515625" style="12" customWidth="1"/>
    <col min="8706" max="8706" width="28.140625" style="12" customWidth="1"/>
    <col min="8707" max="8707" width="26.28515625" style="12" bestFit="1" customWidth="1"/>
    <col min="8708" max="8708" width="20" style="12" customWidth="1"/>
    <col min="8709" max="8709" width="17.85546875" style="12" customWidth="1"/>
    <col min="8710" max="8710" width="20" style="12" customWidth="1"/>
    <col min="8711" max="8711" width="21.5703125" style="12" customWidth="1"/>
    <col min="8712" max="8714" width="16.140625" style="12" customWidth="1"/>
    <col min="8715" max="8715" width="18.5703125" style="12" customWidth="1"/>
    <col min="8716" max="8716" width="16.140625" style="12" customWidth="1"/>
    <col min="8717" max="8717" width="17.7109375" style="12" customWidth="1"/>
    <col min="8718" max="8719" width="16.140625" style="12" customWidth="1"/>
    <col min="8720" max="8722" width="27.140625" style="12" bestFit="1" customWidth="1"/>
    <col min="8723" max="8723" width="17.7109375" style="12" bestFit="1" customWidth="1"/>
    <col min="8724" max="8724" width="14" style="12" bestFit="1" customWidth="1"/>
    <col min="8725" max="8725" width="17.42578125" style="12" bestFit="1" customWidth="1"/>
    <col min="8726" max="8726" width="14.28515625" style="12" bestFit="1" customWidth="1"/>
    <col min="8727" max="8727" width="17.42578125" style="12" bestFit="1" customWidth="1"/>
    <col min="8728" max="8728" width="14.28515625" style="12" bestFit="1" customWidth="1"/>
    <col min="8729" max="8729" width="17.42578125" style="12" bestFit="1" customWidth="1"/>
    <col min="8730" max="8730" width="14.28515625" style="12" bestFit="1" customWidth="1"/>
    <col min="8731" max="8731" width="17.7109375" style="12" bestFit="1" customWidth="1"/>
    <col min="8732" max="8732" width="14.5703125" style="12" bestFit="1" customWidth="1"/>
    <col min="8733" max="8733" width="17.42578125" style="12" bestFit="1" customWidth="1"/>
    <col min="8734" max="8734" width="14.28515625" style="12" bestFit="1" customWidth="1"/>
    <col min="8735" max="8735" width="17.42578125" style="12" bestFit="1" customWidth="1"/>
    <col min="8736" max="8736" width="14.28515625" style="12" bestFit="1" customWidth="1"/>
    <col min="8737" max="8737" width="15.42578125" style="12" bestFit="1" customWidth="1"/>
    <col min="8738" max="8738" width="12.42578125" style="12" bestFit="1" customWidth="1"/>
    <col min="8739" max="8739" width="15.140625" style="12" bestFit="1" customWidth="1"/>
    <col min="8740" max="8740" width="12.140625" style="12" bestFit="1" customWidth="1"/>
    <col min="8741" max="8741" width="14.42578125" style="12" bestFit="1" customWidth="1"/>
    <col min="8742" max="8960" width="11.42578125" style="12"/>
    <col min="8961" max="8961" width="2.28515625" style="12" customWidth="1"/>
    <col min="8962" max="8962" width="28.140625" style="12" customWidth="1"/>
    <col min="8963" max="8963" width="26.28515625" style="12" bestFit="1" customWidth="1"/>
    <col min="8964" max="8964" width="20" style="12" customWidth="1"/>
    <col min="8965" max="8965" width="17.85546875" style="12" customWidth="1"/>
    <col min="8966" max="8966" width="20" style="12" customWidth="1"/>
    <col min="8967" max="8967" width="21.5703125" style="12" customWidth="1"/>
    <col min="8968" max="8970" width="16.140625" style="12" customWidth="1"/>
    <col min="8971" max="8971" width="18.5703125" style="12" customWidth="1"/>
    <col min="8972" max="8972" width="16.140625" style="12" customWidth="1"/>
    <col min="8973" max="8973" width="17.7109375" style="12" customWidth="1"/>
    <col min="8974" max="8975" width="16.140625" style="12" customWidth="1"/>
    <col min="8976" max="8978" width="27.140625" style="12" bestFit="1" customWidth="1"/>
    <col min="8979" max="8979" width="17.7109375" style="12" bestFit="1" customWidth="1"/>
    <col min="8980" max="8980" width="14" style="12" bestFit="1" customWidth="1"/>
    <col min="8981" max="8981" width="17.42578125" style="12" bestFit="1" customWidth="1"/>
    <col min="8982" max="8982" width="14.28515625" style="12" bestFit="1" customWidth="1"/>
    <col min="8983" max="8983" width="17.42578125" style="12" bestFit="1" customWidth="1"/>
    <col min="8984" max="8984" width="14.28515625" style="12" bestFit="1" customWidth="1"/>
    <col min="8985" max="8985" width="17.42578125" style="12" bestFit="1" customWidth="1"/>
    <col min="8986" max="8986" width="14.28515625" style="12" bestFit="1" customWidth="1"/>
    <col min="8987" max="8987" width="17.7109375" style="12" bestFit="1" customWidth="1"/>
    <col min="8988" max="8988" width="14.5703125" style="12" bestFit="1" customWidth="1"/>
    <col min="8989" max="8989" width="17.42578125" style="12" bestFit="1" customWidth="1"/>
    <col min="8990" max="8990" width="14.28515625" style="12" bestFit="1" customWidth="1"/>
    <col min="8991" max="8991" width="17.42578125" style="12" bestFit="1" customWidth="1"/>
    <col min="8992" max="8992" width="14.28515625" style="12" bestFit="1" customWidth="1"/>
    <col min="8993" max="8993" width="15.42578125" style="12" bestFit="1" customWidth="1"/>
    <col min="8994" max="8994" width="12.42578125" style="12" bestFit="1" customWidth="1"/>
    <col min="8995" max="8995" width="15.140625" style="12" bestFit="1" customWidth="1"/>
    <col min="8996" max="8996" width="12.140625" style="12" bestFit="1" customWidth="1"/>
    <col min="8997" max="8997" width="14.42578125" style="12" bestFit="1" customWidth="1"/>
    <col min="8998" max="9216" width="11.42578125" style="12"/>
    <col min="9217" max="9217" width="2.28515625" style="12" customWidth="1"/>
    <col min="9218" max="9218" width="28.140625" style="12" customWidth="1"/>
    <col min="9219" max="9219" width="26.28515625" style="12" bestFit="1" customWidth="1"/>
    <col min="9220" max="9220" width="20" style="12" customWidth="1"/>
    <col min="9221" max="9221" width="17.85546875" style="12" customWidth="1"/>
    <col min="9222" max="9222" width="20" style="12" customWidth="1"/>
    <col min="9223" max="9223" width="21.5703125" style="12" customWidth="1"/>
    <col min="9224" max="9226" width="16.140625" style="12" customWidth="1"/>
    <col min="9227" max="9227" width="18.5703125" style="12" customWidth="1"/>
    <col min="9228" max="9228" width="16.140625" style="12" customWidth="1"/>
    <col min="9229" max="9229" width="17.7109375" style="12" customWidth="1"/>
    <col min="9230" max="9231" width="16.140625" style="12" customWidth="1"/>
    <col min="9232" max="9234" width="27.140625" style="12" bestFit="1" customWidth="1"/>
    <col min="9235" max="9235" width="17.7109375" style="12" bestFit="1" customWidth="1"/>
    <col min="9236" max="9236" width="14" style="12" bestFit="1" customWidth="1"/>
    <col min="9237" max="9237" width="17.42578125" style="12" bestFit="1" customWidth="1"/>
    <col min="9238" max="9238" width="14.28515625" style="12" bestFit="1" customWidth="1"/>
    <col min="9239" max="9239" width="17.42578125" style="12" bestFit="1" customWidth="1"/>
    <col min="9240" max="9240" width="14.28515625" style="12" bestFit="1" customWidth="1"/>
    <col min="9241" max="9241" width="17.42578125" style="12" bestFit="1" customWidth="1"/>
    <col min="9242" max="9242" width="14.28515625" style="12" bestFit="1" customWidth="1"/>
    <col min="9243" max="9243" width="17.7109375" style="12" bestFit="1" customWidth="1"/>
    <col min="9244" max="9244" width="14.5703125" style="12" bestFit="1" customWidth="1"/>
    <col min="9245" max="9245" width="17.42578125" style="12" bestFit="1" customWidth="1"/>
    <col min="9246" max="9246" width="14.28515625" style="12" bestFit="1" customWidth="1"/>
    <col min="9247" max="9247" width="17.42578125" style="12" bestFit="1" customWidth="1"/>
    <col min="9248" max="9248" width="14.28515625" style="12" bestFit="1" customWidth="1"/>
    <col min="9249" max="9249" width="15.42578125" style="12" bestFit="1" customWidth="1"/>
    <col min="9250" max="9250" width="12.42578125" style="12" bestFit="1" customWidth="1"/>
    <col min="9251" max="9251" width="15.140625" style="12" bestFit="1" customWidth="1"/>
    <col min="9252" max="9252" width="12.140625" style="12" bestFit="1" customWidth="1"/>
    <col min="9253" max="9253" width="14.42578125" style="12" bestFit="1" customWidth="1"/>
    <col min="9254" max="9472" width="11.42578125" style="12"/>
    <col min="9473" max="9473" width="2.28515625" style="12" customWidth="1"/>
    <col min="9474" max="9474" width="28.140625" style="12" customWidth="1"/>
    <col min="9475" max="9475" width="26.28515625" style="12" bestFit="1" customWidth="1"/>
    <col min="9476" max="9476" width="20" style="12" customWidth="1"/>
    <col min="9477" max="9477" width="17.85546875" style="12" customWidth="1"/>
    <col min="9478" max="9478" width="20" style="12" customWidth="1"/>
    <col min="9479" max="9479" width="21.5703125" style="12" customWidth="1"/>
    <col min="9480" max="9482" width="16.140625" style="12" customWidth="1"/>
    <col min="9483" max="9483" width="18.5703125" style="12" customWidth="1"/>
    <col min="9484" max="9484" width="16.140625" style="12" customWidth="1"/>
    <col min="9485" max="9485" width="17.7109375" style="12" customWidth="1"/>
    <col min="9486" max="9487" width="16.140625" style="12" customWidth="1"/>
    <col min="9488" max="9490" width="27.140625" style="12" bestFit="1" customWidth="1"/>
    <col min="9491" max="9491" width="17.7109375" style="12" bestFit="1" customWidth="1"/>
    <col min="9492" max="9492" width="14" style="12" bestFit="1" customWidth="1"/>
    <col min="9493" max="9493" width="17.42578125" style="12" bestFit="1" customWidth="1"/>
    <col min="9494" max="9494" width="14.28515625" style="12" bestFit="1" customWidth="1"/>
    <col min="9495" max="9495" width="17.42578125" style="12" bestFit="1" customWidth="1"/>
    <col min="9496" max="9496" width="14.28515625" style="12" bestFit="1" customWidth="1"/>
    <col min="9497" max="9497" width="17.42578125" style="12" bestFit="1" customWidth="1"/>
    <col min="9498" max="9498" width="14.28515625" style="12" bestFit="1" customWidth="1"/>
    <col min="9499" max="9499" width="17.7109375" style="12" bestFit="1" customWidth="1"/>
    <col min="9500" max="9500" width="14.5703125" style="12" bestFit="1" customWidth="1"/>
    <col min="9501" max="9501" width="17.42578125" style="12" bestFit="1" customWidth="1"/>
    <col min="9502" max="9502" width="14.28515625" style="12" bestFit="1" customWidth="1"/>
    <col min="9503" max="9503" width="17.42578125" style="12" bestFit="1" customWidth="1"/>
    <col min="9504" max="9504" width="14.28515625" style="12" bestFit="1" customWidth="1"/>
    <col min="9505" max="9505" width="15.42578125" style="12" bestFit="1" customWidth="1"/>
    <col min="9506" max="9506" width="12.42578125" style="12" bestFit="1" customWidth="1"/>
    <col min="9507" max="9507" width="15.140625" style="12" bestFit="1" customWidth="1"/>
    <col min="9508" max="9508" width="12.140625" style="12" bestFit="1" customWidth="1"/>
    <col min="9509" max="9509" width="14.42578125" style="12" bestFit="1" customWidth="1"/>
    <col min="9510" max="9728" width="11.42578125" style="12"/>
    <col min="9729" max="9729" width="2.28515625" style="12" customWidth="1"/>
    <col min="9730" max="9730" width="28.140625" style="12" customWidth="1"/>
    <col min="9731" max="9731" width="26.28515625" style="12" bestFit="1" customWidth="1"/>
    <col min="9732" max="9732" width="20" style="12" customWidth="1"/>
    <col min="9733" max="9733" width="17.85546875" style="12" customWidth="1"/>
    <col min="9734" max="9734" width="20" style="12" customWidth="1"/>
    <col min="9735" max="9735" width="21.5703125" style="12" customWidth="1"/>
    <col min="9736" max="9738" width="16.140625" style="12" customWidth="1"/>
    <col min="9739" max="9739" width="18.5703125" style="12" customWidth="1"/>
    <col min="9740" max="9740" width="16.140625" style="12" customWidth="1"/>
    <col min="9741" max="9741" width="17.7109375" style="12" customWidth="1"/>
    <col min="9742" max="9743" width="16.140625" style="12" customWidth="1"/>
    <col min="9744" max="9746" width="27.140625" style="12" bestFit="1" customWidth="1"/>
    <col min="9747" max="9747" width="17.7109375" style="12" bestFit="1" customWidth="1"/>
    <col min="9748" max="9748" width="14" style="12" bestFit="1" customWidth="1"/>
    <col min="9749" max="9749" width="17.42578125" style="12" bestFit="1" customWidth="1"/>
    <col min="9750" max="9750" width="14.28515625" style="12" bestFit="1" customWidth="1"/>
    <col min="9751" max="9751" width="17.42578125" style="12" bestFit="1" customWidth="1"/>
    <col min="9752" max="9752" width="14.28515625" style="12" bestFit="1" customWidth="1"/>
    <col min="9753" max="9753" width="17.42578125" style="12" bestFit="1" customWidth="1"/>
    <col min="9754" max="9754" width="14.28515625" style="12" bestFit="1" customWidth="1"/>
    <col min="9755" max="9755" width="17.7109375" style="12" bestFit="1" customWidth="1"/>
    <col min="9756" max="9756" width="14.5703125" style="12" bestFit="1" customWidth="1"/>
    <col min="9757" max="9757" width="17.42578125" style="12" bestFit="1" customWidth="1"/>
    <col min="9758" max="9758" width="14.28515625" style="12" bestFit="1" customWidth="1"/>
    <col min="9759" max="9759" width="17.42578125" style="12" bestFit="1" customWidth="1"/>
    <col min="9760" max="9760" width="14.28515625" style="12" bestFit="1" customWidth="1"/>
    <col min="9761" max="9761" width="15.42578125" style="12" bestFit="1" customWidth="1"/>
    <col min="9762" max="9762" width="12.42578125" style="12" bestFit="1" customWidth="1"/>
    <col min="9763" max="9763" width="15.140625" style="12" bestFit="1" customWidth="1"/>
    <col min="9764" max="9764" width="12.140625" style="12" bestFit="1" customWidth="1"/>
    <col min="9765" max="9765" width="14.42578125" style="12" bestFit="1" customWidth="1"/>
    <col min="9766" max="9984" width="11.42578125" style="12"/>
    <col min="9985" max="9985" width="2.28515625" style="12" customWidth="1"/>
    <col min="9986" max="9986" width="28.140625" style="12" customWidth="1"/>
    <col min="9987" max="9987" width="26.28515625" style="12" bestFit="1" customWidth="1"/>
    <col min="9988" max="9988" width="20" style="12" customWidth="1"/>
    <col min="9989" max="9989" width="17.85546875" style="12" customWidth="1"/>
    <col min="9990" max="9990" width="20" style="12" customWidth="1"/>
    <col min="9991" max="9991" width="21.5703125" style="12" customWidth="1"/>
    <col min="9992" max="9994" width="16.140625" style="12" customWidth="1"/>
    <col min="9995" max="9995" width="18.5703125" style="12" customWidth="1"/>
    <col min="9996" max="9996" width="16.140625" style="12" customWidth="1"/>
    <col min="9997" max="9997" width="17.7109375" style="12" customWidth="1"/>
    <col min="9998" max="9999" width="16.140625" style="12" customWidth="1"/>
    <col min="10000" max="10002" width="27.140625" style="12" bestFit="1" customWidth="1"/>
    <col min="10003" max="10003" width="17.7109375" style="12" bestFit="1" customWidth="1"/>
    <col min="10004" max="10004" width="14" style="12" bestFit="1" customWidth="1"/>
    <col min="10005" max="10005" width="17.42578125" style="12" bestFit="1" customWidth="1"/>
    <col min="10006" max="10006" width="14.28515625" style="12" bestFit="1" customWidth="1"/>
    <col min="10007" max="10007" width="17.42578125" style="12" bestFit="1" customWidth="1"/>
    <col min="10008" max="10008" width="14.28515625" style="12" bestFit="1" customWidth="1"/>
    <col min="10009" max="10009" width="17.42578125" style="12" bestFit="1" customWidth="1"/>
    <col min="10010" max="10010" width="14.28515625" style="12" bestFit="1" customWidth="1"/>
    <col min="10011" max="10011" width="17.7109375" style="12" bestFit="1" customWidth="1"/>
    <col min="10012" max="10012" width="14.5703125" style="12" bestFit="1" customWidth="1"/>
    <col min="10013" max="10013" width="17.42578125" style="12" bestFit="1" customWidth="1"/>
    <col min="10014" max="10014" width="14.28515625" style="12" bestFit="1" customWidth="1"/>
    <col min="10015" max="10015" width="17.42578125" style="12" bestFit="1" customWidth="1"/>
    <col min="10016" max="10016" width="14.28515625" style="12" bestFit="1" customWidth="1"/>
    <col min="10017" max="10017" width="15.42578125" style="12" bestFit="1" customWidth="1"/>
    <col min="10018" max="10018" width="12.42578125" style="12" bestFit="1" customWidth="1"/>
    <col min="10019" max="10019" width="15.140625" style="12" bestFit="1" customWidth="1"/>
    <col min="10020" max="10020" width="12.140625" style="12" bestFit="1" customWidth="1"/>
    <col min="10021" max="10021" width="14.42578125" style="12" bestFit="1" customWidth="1"/>
    <col min="10022" max="10240" width="11.42578125" style="12"/>
    <col min="10241" max="10241" width="2.28515625" style="12" customWidth="1"/>
    <col min="10242" max="10242" width="28.140625" style="12" customWidth="1"/>
    <col min="10243" max="10243" width="26.28515625" style="12" bestFit="1" customWidth="1"/>
    <col min="10244" max="10244" width="20" style="12" customWidth="1"/>
    <col min="10245" max="10245" width="17.85546875" style="12" customWidth="1"/>
    <col min="10246" max="10246" width="20" style="12" customWidth="1"/>
    <col min="10247" max="10247" width="21.5703125" style="12" customWidth="1"/>
    <col min="10248" max="10250" width="16.140625" style="12" customWidth="1"/>
    <col min="10251" max="10251" width="18.5703125" style="12" customWidth="1"/>
    <col min="10252" max="10252" width="16.140625" style="12" customWidth="1"/>
    <col min="10253" max="10253" width="17.7109375" style="12" customWidth="1"/>
    <col min="10254" max="10255" width="16.140625" style="12" customWidth="1"/>
    <col min="10256" max="10258" width="27.140625" style="12" bestFit="1" customWidth="1"/>
    <col min="10259" max="10259" width="17.7109375" style="12" bestFit="1" customWidth="1"/>
    <col min="10260" max="10260" width="14" style="12" bestFit="1" customWidth="1"/>
    <col min="10261" max="10261" width="17.42578125" style="12" bestFit="1" customWidth="1"/>
    <col min="10262" max="10262" width="14.28515625" style="12" bestFit="1" customWidth="1"/>
    <col min="10263" max="10263" width="17.42578125" style="12" bestFit="1" customWidth="1"/>
    <col min="10264" max="10264" width="14.28515625" style="12" bestFit="1" customWidth="1"/>
    <col min="10265" max="10265" width="17.42578125" style="12" bestFit="1" customWidth="1"/>
    <col min="10266" max="10266" width="14.28515625" style="12" bestFit="1" customWidth="1"/>
    <col min="10267" max="10267" width="17.7109375" style="12" bestFit="1" customWidth="1"/>
    <col min="10268" max="10268" width="14.5703125" style="12" bestFit="1" customWidth="1"/>
    <col min="10269" max="10269" width="17.42578125" style="12" bestFit="1" customWidth="1"/>
    <col min="10270" max="10270" width="14.28515625" style="12" bestFit="1" customWidth="1"/>
    <col min="10271" max="10271" width="17.42578125" style="12" bestFit="1" customWidth="1"/>
    <col min="10272" max="10272" width="14.28515625" style="12" bestFit="1" customWidth="1"/>
    <col min="10273" max="10273" width="15.42578125" style="12" bestFit="1" customWidth="1"/>
    <col min="10274" max="10274" width="12.42578125" style="12" bestFit="1" customWidth="1"/>
    <col min="10275" max="10275" width="15.140625" style="12" bestFit="1" customWidth="1"/>
    <col min="10276" max="10276" width="12.140625" style="12" bestFit="1" customWidth="1"/>
    <col min="10277" max="10277" width="14.42578125" style="12" bestFit="1" customWidth="1"/>
    <col min="10278" max="10496" width="11.42578125" style="12"/>
    <col min="10497" max="10497" width="2.28515625" style="12" customWidth="1"/>
    <col min="10498" max="10498" width="28.140625" style="12" customWidth="1"/>
    <col min="10499" max="10499" width="26.28515625" style="12" bestFit="1" customWidth="1"/>
    <col min="10500" max="10500" width="20" style="12" customWidth="1"/>
    <col min="10501" max="10501" width="17.85546875" style="12" customWidth="1"/>
    <col min="10502" max="10502" width="20" style="12" customWidth="1"/>
    <col min="10503" max="10503" width="21.5703125" style="12" customWidth="1"/>
    <col min="10504" max="10506" width="16.140625" style="12" customWidth="1"/>
    <col min="10507" max="10507" width="18.5703125" style="12" customWidth="1"/>
    <col min="10508" max="10508" width="16.140625" style="12" customWidth="1"/>
    <col min="10509" max="10509" width="17.7109375" style="12" customWidth="1"/>
    <col min="10510" max="10511" width="16.140625" style="12" customWidth="1"/>
    <col min="10512" max="10514" width="27.140625" style="12" bestFit="1" customWidth="1"/>
    <col min="10515" max="10515" width="17.7109375" style="12" bestFit="1" customWidth="1"/>
    <col min="10516" max="10516" width="14" style="12" bestFit="1" customWidth="1"/>
    <col min="10517" max="10517" width="17.42578125" style="12" bestFit="1" customWidth="1"/>
    <col min="10518" max="10518" width="14.28515625" style="12" bestFit="1" customWidth="1"/>
    <col min="10519" max="10519" width="17.42578125" style="12" bestFit="1" customWidth="1"/>
    <col min="10520" max="10520" width="14.28515625" style="12" bestFit="1" customWidth="1"/>
    <col min="10521" max="10521" width="17.42578125" style="12" bestFit="1" customWidth="1"/>
    <col min="10522" max="10522" width="14.28515625" style="12" bestFit="1" customWidth="1"/>
    <col min="10523" max="10523" width="17.7109375" style="12" bestFit="1" customWidth="1"/>
    <col min="10524" max="10524" width="14.5703125" style="12" bestFit="1" customWidth="1"/>
    <col min="10525" max="10525" width="17.42578125" style="12" bestFit="1" customWidth="1"/>
    <col min="10526" max="10526" width="14.28515625" style="12" bestFit="1" customWidth="1"/>
    <col min="10527" max="10527" width="17.42578125" style="12" bestFit="1" customWidth="1"/>
    <col min="10528" max="10528" width="14.28515625" style="12" bestFit="1" customWidth="1"/>
    <col min="10529" max="10529" width="15.42578125" style="12" bestFit="1" customWidth="1"/>
    <col min="10530" max="10530" width="12.42578125" style="12" bestFit="1" customWidth="1"/>
    <col min="10531" max="10531" width="15.140625" style="12" bestFit="1" customWidth="1"/>
    <col min="10532" max="10532" width="12.140625" style="12" bestFit="1" customWidth="1"/>
    <col min="10533" max="10533" width="14.42578125" style="12" bestFit="1" customWidth="1"/>
    <col min="10534" max="10752" width="11.42578125" style="12"/>
    <col min="10753" max="10753" width="2.28515625" style="12" customWidth="1"/>
    <col min="10754" max="10754" width="28.140625" style="12" customWidth="1"/>
    <col min="10755" max="10755" width="26.28515625" style="12" bestFit="1" customWidth="1"/>
    <col min="10756" max="10756" width="20" style="12" customWidth="1"/>
    <col min="10757" max="10757" width="17.85546875" style="12" customWidth="1"/>
    <col min="10758" max="10758" width="20" style="12" customWidth="1"/>
    <col min="10759" max="10759" width="21.5703125" style="12" customWidth="1"/>
    <col min="10760" max="10762" width="16.140625" style="12" customWidth="1"/>
    <col min="10763" max="10763" width="18.5703125" style="12" customWidth="1"/>
    <col min="10764" max="10764" width="16.140625" style="12" customWidth="1"/>
    <col min="10765" max="10765" width="17.7109375" style="12" customWidth="1"/>
    <col min="10766" max="10767" width="16.140625" style="12" customWidth="1"/>
    <col min="10768" max="10770" width="27.140625" style="12" bestFit="1" customWidth="1"/>
    <col min="10771" max="10771" width="17.7109375" style="12" bestFit="1" customWidth="1"/>
    <col min="10772" max="10772" width="14" style="12" bestFit="1" customWidth="1"/>
    <col min="10773" max="10773" width="17.42578125" style="12" bestFit="1" customWidth="1"/>
    <col min="10774" max="10774" width="14.28515625" style="12" bestFit="1" customWidth="1"/>
    <col min="10775" max="10775" width="17.42578125" style="12" bestFit="1" customWidth="1"/>
    <col min="10776" max="10776" width="14.28515625" style="12" bestFit="1" customWidth="1"/>
    <col min="10777" max="10777" width="17.42578125" style="12" bestFit="1" customWidth="1"/>
    <col min="10778" max="10778" width="14.28515625" style="12" bestFit="1" customWidth="1"/>
    <col min="10779" max="10779" width="17.7109375" style="12" bestFit="1" customWidth="1"/>
    <col min="10780" max="10780" width="14.5703125" style="12" bestFit="1" customWidth="1"/>
    <col min="10781" max="10781" width="17.42578125" style="12" bestFit="1" customWidth="1"/>
    <col min="10782" max="10782" width="14.28515625" style="12" bestFit="1" customWidth="1"/>
    <col min="10783" max="10783" width="17.42578125" style="12" bestFit="1" customWidth="1"/>
    <col min="10784" max="10784" width="14.28515625" style="12" bestFit="1" customWidth="1"/>
    <col min="10785" max="10785" width="15.42578125" style="12" bestFit="1" customWidth="1"/>
    <col min="10786" max="10786" width="12.42578125" style="12" bestFit="1" customWidth="1"/>
    <col min="10787" max="10787" width="15.140625" style="12" bestFit="1" customWidth="1"/>
    <col min="10788" max="10788" width="12.140625" style="12" bestFit="1" customWidth="1"/>
    <col min="10789" max="10789" width="14.42578125" style="12" bestFit="1" customWidth="1"/>
    <col min="10790" max="11008" width="11.42578125" style="12"/>
    <col min="11009" max="11009" width="2.28515625" style="12" customWidth="1"/>
    <col min="11010" max="11010" width="28.140625" style="12" customWidth="1"/>
    <col min="11011" max="11011" width="26.28515625" style="12" bestFit="1" customWidth="1"/>
    <col min="11012" max="11012" width="20" style="12" customWidth="1"/>
    <col min="11013" max="11013" width="17.85546875" style="12" customWidth="1"/>
    <col min="11014" max="11014" width="20" style="12" customWidth="1"/>
    <col min="11015" max="11015" width="21.5703125" style="12" customWidth="1"/>
    <col min="11016" max="11018" width="16.140625" style="12" customWidth="1"/>
    <col min="11019" max="11019" width="18.5703125" style="12" customWidth="1"/>
    <col min="11020" max="11020" width="16.140625" style="12" customWidth="1"/>
    <col min="11021" max="11021" width="17.7109375" style="12" customWidth="1"/>
    <col min="11022" max="11023" width="16.140625" style="12" customWidth="1"/>
    <col min="11024" max="11026" width="27.140625" style="12" bestFit="1" customWidth="1"/>
    <col min="11027" max="11027" width="17.7109375" style="12" bestFit="1" customWidth="1"/>
    <col min="11028" max="11028" width="14" style="12" bestFit="1" customWidth="1"/>
    <col min="11029" max="11029" width="17.42578125" style="12" bestFit="1" customWidth="1"/>
    <col min="11030" max="11030" width="14.28515625" style="12" bestFit="1" customWidth="1"/>
    <col min="11031" max="11031" width="17.42578125" style="12" bestFit="1" customWidth="1"/>
    <col min="11032" max="11032" width="14.28515625" style="12" bestFit="1" customWidth="1"/>
    <col min="11033" max="11033" width="17.42578125" style="12" bestFit="1" customWidth="1"/>
    <col min="11034" max="11034" width="14.28515625" style="12" bestFit="1" customWidth="1"/>
    <col min="11035" max="11035" width="17.7109375" style="12" bestFit="1" customWidth="1"/>
    <col min="11036" max="11036" width="14.5703125" style="12" bestFit="1" customWidth="1"/>
    <col min="11037" max="11037" width="17.42578125" style="12" bestFit="1" customWidth="1"/>
    <col min="11038" max="11038" width="14.28515625" style="12" bestFit="1" customWidth="1"/>
    <col min="11039" max="11039" width="17.42578125" style="12" bestFit="1" customWidth="1"/>
    <col min="11040" max="11040" width="14.28515625" style="12" bestFit="1" customWidth="1"/>
    <col min="11041" max="11041" width="15.42578125" style="12" bestFit="1" customWidth="1"/>
    <col min="11042" max="11042" width="12.42578125" style="12" bestFit="1" customWidth="1"/>
    <col min="11043" max="11043" width="15.140625" style="12" bestFit="1" customWidth="1"/>
    <col min="11044" max="11044" width="12.140625" style="12" bestFit="1" customWidth="1"/>
    <col min="11045" max="11045" width="14.42578125" style="12" bestFit="1" customWidth="1"/>
    <col min="11046" max="11264" width="11.42578125" style="12"/>
    <col min="11265" max="11265" width="2.28515625" style="12" customWidth="1"/>
    <col min="11266" max="11266" width="28.140625" style="12" customWidth="1"/>
    <col min="11267" max="11267" width="26.28515625" style="12" bestFit="1" customWidth="1"/>
    <col min="11268" max="11268" width="20" style="12" customWidth="1"/>
    <col min="11269" max="11269" width="17.85546875" style="12" customWidth="1"/>
    <col min="11270" max="11270" width="20" style="12" customWidth="1"/>
    <col min="11271" max="11271" width="21.5703125" style="12" customWidth="1"/>
    <col min="11272" max="11274" width="16.140625" style="12" customWidth="1"/>
    <col min="11275" max="11275" width="18.5703125" style="12" customWidth="1"/>
    <col min="11276" max="11276" width="16.140625" style="12" customWidth="1"/>
    <col min="11277" max="11277" width="17.7109375" style="12" customWidth="1"/>
    <col min="11278" max="11279" width="16.140625" style="12" customWidth="1"/>
    <col min="11280" max="11282" width="27.140625" style="12" bestFit="1" customWidth="1"/>
    <col min="11283" max="11283" width="17.7109375" style="12" bestFit="1" customWidth="1"/>
    <col min="11284" max="11284" width="14" style="12" bestFit="1" customWidth="1"/>
    <col min="11285" max="11285" width="17.42578125" style="12" bestFit="1" customWidth="1"/>
    <col min="11286" max="11286" width="14.28515625" style="12" bestFit="1" customWidth="1"/>
    <col min="11287" max="11287" width="17.42578125" style="12" bestFit="1" customWidth="1"/>
    <col min="11288" max="11288" width="14.28515625" style="12" bestFit="1" customWidth="1"/>
    <col min="11289" max="11289" width="17.42578125" style="12" bestFit="1" customWidth="1"/>
    <col min="11290" max="11290" width="14.28515625" style="12" bestFit="1" customWidth="1"/>
    <col min="11291" max="11291" width="17.7109375" style="12" bestFit="1" customWidth="1"/>
    <col min="11292" max="11292" width="14.5703125" style="12" bestFit="1" customWidth="1"/>
    <col min="11293" max="11293" width="17.42578125" style="12" bestFit="1" customWidth="1"/>
    <col min="11294" max="11294" width="14.28515625" style="12" bestFit="1" customWidth="1"/>
    <col min="11295" max="11295" width="17.42578125" style="12" bestFit="1" customWidth="1"/>
    <col min="11296" max="11296" width="14.28515625" style="12" bestFit="1" customWidth="1"/>
    <col min="11297" max="11297" width="15.42578125" style="12" bestFit="1" customWidth="1"/>
    <col min="11298" max="11298" width="12.42578125" style="12" bestFit="1" customWidth="1"/>
    <col min="11299" max="11299" width="15.140625" style="12" bestFit="1" customWidth="1"/>
    <col min="11300" max="11300" width="12.140625" style="12" bestFit="1" customWidth="1"/>
    <col min="11301" max="11301" width="14.42578125" style="12" bestFit="1" customWidth="1"/>
    <col min="11302" max="11520" width="11.42578125" style="12"/>
    <col min="11521" max="11521" width="2.28515625" style="12" customWidth="1"/>
    <col min="11522" max="11522" width="28.140625" style="12" customWidth="1"/>
    <col min="11523" max="11523" width="26.28515625" style="12" bestFit="1" customWidth="1"/>
    <col min="11524" max="11524" width="20" style="12" customWidth="1"/>
    <col min="11525" max="11525" width="17.85546875" style="12" customWidth="1"/>
    <col min="11526" max="11526" width="20" style="12" customWidth="1"/>
    <col min="11527" max="11527" width="21.5703125" style="12" customWidth="1"/>
    <col min="11528" max="11530" width="16.140625" style="12" customWidth="1"/>
    <col min="11531" max="11531" width="18.5703125" style="12" customWidth="1"/>
    <col min="11532" max="11532" width="16.140625" style="12" customWidth="1"/>
    <col min="11533" max="11533" width="17.7109375" style="12" customWidth="1"/>
    <col min="11534" max="11535" width="16.140625" style="12" customWidth="1"/>
    <col min="11536" max="11538" width="27.140625" style="12" bestFit="1" customWidth="1"/>
    <col min="11539" max="11539" width="17.7109375" style="12" bestFit="1" customWidth="1"/>
    <col min="11540" max="11540" width="14" style="12" bestFit="1" customWidth="1"/>
    <col min="11541" max="11541" width="17.42578125" style="12" bestFit="1" customWidth="1"/>
    <col min="11542" max="11542" width="14.28515625" style="12" bestFit="1" customWidth="1"/>
    <col min="11543" max="11543" width="17.42578125" style="12" bestFit="1" customWidth="1"/>
    <col min="11544" max="11544" width="14.28515625" style="12" bestFit="1" customWidth="1"/>
    <col min="11545" max="11545" width="17.42578125" style="12" bestFit="1" customWidth="1"/>
    <col min="11546" max="11546" width="14.28515625" style="12" bestFit="1" customWidth="1"/>
    <col min="11547" max="11547" width="17.7109375" style="12" bestFit="1" customWidth="1"/>
    <col min="11548" max="11548" width="14.5703125" style="12" bestFit="1" customWidth="1"/>
    <col min="11549" max="11549" width="17.42578125" style="12" bestFit="1" customWidth="1"/>
    <col min="11550" max="11550" width="14.28515625" style="12" bestFit="1" customWidth="1"/>
    <col min="11551" max="11551" width="17.42578125" style="12" bestFit="1" customWidth="1"/>
    <col min="11552" max="11552" width="14.28515625" style="12" bestFit="1" customWidth="1"/>
    <col min="11553" max="11553" width="15.42578125" style="12" bestFit="1" customWidth="1"/>
    <col min="11554" max="11554" width="12.42578125" style="12" bestFit="1" customWidth="1"/>
    <col min="11555" max="11555" width="15.140625" style="12" bestFit="1" customWidth="1"/>
    <col min="11556" max="11556" width="12.140625" style="12" bestFit="1" customWidth="1"/>
    <col min="11557" max="11557" width="14.42578125" style="12" bestFit="1" customWidth="1"/>
    <col min="11558" max="11776" width="11.42578125" style="12"/>
    <col min="11777" max="11777" width="2.28515625" style="12" customWidth="1"/>
    <col min="11778" max="11778" width="28.140625" style="12" customWidth="1"/>
    <col min="11779" max="11779" width="26.28515625" style="12" bestFit="1" customWidth="1"/>
    <col min="11780" max="11780" width="20" style="12" customWidth="1"/>
    <col min="11781" max="11781" width="17.85546875" style="12" customWidth="1"/>
    <col min="11782" max="11782" width="20" style="12" customWidth="1"/>
    <col min="11783" max="11783" width="21.5703125" style="12" customWidth="1"/>
    <col min="11784" max="11786" width="16.140625" style="12" customWidth="1"/>
    <col min="11787" max="11787" width="18.5703125" style="12" customWidth="1"/>
    <col min="11788" max="11788" width="16.140625" style="12" customWidth="1"/>
    <col min="11789" max="11789" width="17.7109375" style="12" customWidth="1"/>
    <col min="11790" max="11791" width="16.140625" style="12" customWidth="1"/>
    <col min="11792" max="11794" width="27.140625" style="12" bestFit="1" customWidth="1"/>
    <col min="11795" max="11795" width="17.7109375" style="12" bestFit="1" customWidth="1"/>
    <col min="11796" max="11796" width="14" style="12" bestFit="1" customWidth="1"/>
    <col min="11797" max="11797" width="17.42578125" style="12" bestFit="1" customWidth="1"/>
    <col min="11798" max="11798" width="14.28515625" style="12" bestFit="1" customWidth="1"/>
    <col min="11799" max="11799" width="17.42578125" style="12" bestFit="1" customWidth="1"/>
    <col min="11800" max="11800" width="14.28515625" style="12" bestFit="1" customWidth="1"/>
    <col min="11801" max="11801" width="17.42578125" style="12" bestFit="1" customWidth="1"/>
    <col min="11802" max="11802" width="14.28515625" style="12" bestFit="1" customWidth="1"/>
    <col min="11803" max="11803" width="17.7109375" style="12" bestFit="1" customWidth="1"/>
    <col min="11804" max="11804" width="14.5703125" style="12" bestFit="1" customWidth="1"/>
    <col min="11805" max="11805" width="17.42578125" style="12" bestFit="1" customWidth="1"/>
    <col min="11806" max="11806" width="14.28515625" style="12" bestFit="1" customWidth="1"/>
    <col min="11807" max="11807" width="17.42578125" style="12" bestFit="1" customWidth="1"/>
    <col min="11808" max="11808" width="14.28515625" style="12" bestFit="1" customWidth="1"/>
    <col min="11809" max="11809" width="15.42578125" style="12" bestFit="1" customWidth="1"/>
    <col min="11810" max="11810" width="12.42578125" style="12" bestFit="1" customWidth="1"/>
    <col min="11811" max="11811" width="15.140625" style="12" bestFit="1" customWidth="1"/>
    <col min="11812" max="11812" width="12.140625" style="12" bestFit="1" customWidth="1"/>
    <col min="11813" max="11813" width="14.42578125" style="12" bestFit="1" customWidth="1"/>
    <col min="11814" max="12032" width="11.42578125" style="12"/>
    <col min="12033" max="12033" width="2.28515625" style="12" customWidth="1"/>
    <col min="12034" max="12034" width="28.140625" style="12" customWidth="1"/>
    <col min="12035" max="12035" width="26.28515625" style="12" bestFit="1" customWidth="1"/>
    <col min="12036" max="12036" width="20" style="12" customWidth="1"/>
    <col min="12037" max="12037" width="17.85546875" style="12" customWidth="1"/>
    <col min="12038" max="12038" width="20" style="12" customWidth="1"/>
    <col min="12039" max="12039" width="21.5703125" style="12" customWidth="1"/>
    <col min="12040" max="12042" width="16.140625" style="12" customWidth="1"/>
    <col min="12043" max="12043" width="18.5703125" style="12" customWidth="1"/>
    <col min="12044" max="12044" width="16.140625" style="12" customWidth="1"/>
    <col min="12045" max="12045" width="17.7109375" style="12" customWidth="1"/>
    <col min="12046" max="12047" width="16.140625" style="12" customWidth="1"/>
    <col min="12048" max="12050" width="27.140625" style="12" bestFit="1" customWidth="1"/>
    <col min="12051" max="12051" width="17.7109375" style="12" bestFit="1" customWidth="1"/>
    <col min="12052" max="12052" width="14" style="12" bestFit="1" customWidth="1"/>
    <col min="12053" max="12053" width="17.42578125" style="12" bestFit="1" customWidth="1"/>
    <col min="12054" max="12054" width="14.28515625" style="12" bestFit="1" customWidth="1"/>
    <col min="12055" max="12055" width="17.42578125" style="12" bestFit="1" customWidth="1"/>
    <col min="12056" max="12056" width="14.28515625" style="12" bestFit="1" customWidth="1"/>
    <col min="12057" max="12057" width="17.42578125" style="12" bestFit="1" customWidth="1"/>
    <col min="12058" max="12058" width="14.28515625" style="12" bestFit="1" customWidth="1"/>
    <col min="12059" max="12059" width="17.7109375" style="12" bestFit="1" customWidth="1"/>
    <col min="12060" max="12060" width="14.5703125" style="12" bestFit="1" customWidth="1"/>
    <col min="12061" max="12061" width="17.42578125" style="12" bestFit="1" customWidth="1"/>
    <col min="12062" max="12062" width="14.28515625" style="12" bestFit="1" customWidth="1"/>
    <col min="12063" max="12063" width="17.42578125" style="12" bestFit="1" customWidth="1"/>
    <col min="12064" max="12064" width="14.28515625" style="12" bestFit="1" customWidth="1"/>
    <col min="12065" max="12065" width="15.42578125" style="12" bestFit="1" customWidth="1"/>
    <col min="12066" max="12066" width="12.42578125" style="12" bestFit="1" customWidth="1"/>
    <col min="12067" max="12067" width="15.140625" style="12" bestFit="1" customWidth="1"/>
    <col min="12068" max="12068" width="12.140625" style="12" bestFit="1" customWidth="1"/>
    <col min="12069" max="12069" width="14.42578125" style="12" bestFit="1" customWidth="1"/>
    <col min="12070" max="12288" width="11.42578125" style="12"/>
    <col min="12289" max="12289" width="2.28515625" style="12" customWidth="1"/>
    <col min="12290" max="12290" width="28.140625" style="12" customWidth="1"/>
    <col min="12291" max="12291" width="26.28515625" style="12" bestFit="1" customWidth="1"/>
    <col min="12292" max="12292" width="20" style="12" customWidth="1"/>
    <col min="12293" max="12293" width="17.85546875" style="12" customWidth="1"/>
    <col min="12294" max="12294" width="20" style="12" customWidth="1"/>
    <col min="12295" max="12295" width="21.5703125" style="12" customWidth="1"/>
    <col min="12296" max="12298" width="16.140625" style="12" customWidth="1"/>
    <col min="12299" max="12299" width="18.5703125" style="12" customWidth="1"/>
    <col min="12300" max="12300" width="16.140625" style="12" customWidth="1"/>
    <col min="12301" max="12301" width="17.7109375" style="12" customWidth="1"/>
    <col min="12302" max="12303" width="16.140625" style="12" customWidth="1"/>
    <col min="12304" max="12306" width="27.140625" style="12" bestFit="1" customWidth="1"/>
    <col min="12307" max="12307" width="17.7109375" style="12" bestFit="1" customWidth="1"/>
    <col min="12308" max="12308" width="14" style="12" bestFit="1" customWidth="1"/>
    <col min="12309" max="12309" width="17.42578125" style="12" bestFit="1" customWidth="1"/>
    <col min="12310" max="12310" width="14.28515625" style="12" bestFit="1" customWidth="1"/>
    <col min="12311" max="12311" width="17.42578125" style="12" bestFit="1" customWidth="1"/>
    <col min="12312" max="12312" width="14.28515625" style="12" bestFit="1" customWidth="1"/>
    <col min="12313" max="12313" width="17.42578125" style="12" bestFit="1" customWidth="1"/>
    <col min="12314" max="12314" width="14.28515625" style="12" bestFit="1" customWidth="1"/>
    <col min="12315" max="12315" width="17.7109375" style="12" bestFit="1" customWidth="1"/>
    <col min="12316" max="12316" width="14.5703125" style="12" bestFit="1" customWidth="1"/>
    <col min="12317" max="12317" width="17.42578125" style="12" bestFit="1" customWidth="1"/>
    <col min="12318" max="12318" width="14.28515625" style="12" bestFit="1" customWidth="1"/>
    <col min="12319" max="12319" width="17.42578125" style="12" bestFit="1" customWidth="1"/>
    <col min="12320" max="12320" width="14.28515625" style="12" bestFit="1" customWidth="1"/>
    <col min="12321" max="12321" width="15.42578125" style="12" bestFit="1" customWidth="1"/>
    <col min="12322" max="12322" width="12.42578125" style="12" bestFit="1" customWidth="1"/>
    <col min="12323" max="12323" width="15.140625" style="12" bestFit="1" customWidth="1"/>
    <col min="12324" max="12324" width="12.140625" style="12" bestFit="1" customWidth="1"/>
    <col min="12325" max="12325" width="14.42578125" style="12" bestFit="1" customWidth="1"/>
    <col min="12326" max="12544" width="11.42578125" style="12"/>
    <col min="12545" max="12545" width="2.28515625" style="12" customWidth="1"/>
    <col min="12546" max="12546" width="28.140625" style="12" customWidth="1"/>
    <col min="12547" max="12547" width="26.28515625" style="12" bestFit="1" customWidth="1"/>
    <col min="12548" max="12548" width="20" style="12" customWidth="1"/>
    <col min="12549" max="12549" width="17.85546875" style="12" customWidth="1"/>
    <col min="12550" max="12550" width="20" style="12" customWidth="1"/>
    <col min="12551" max="12551" width="21.5703125" style="12" customWidth="1"/>
    <col min="12552" max="12554" width="16.140625" style="12" customWidth="1"/>
    <col min="12555" max="12555" width="18.5703125" style="12" customWidth="1"/>
    <col min="12556" max="12556" width="16.140625" style="12" customWidth="1"/>
    <col min="12557" max="12557" width="17.7109375" style="12" customWidth="1"/>
    <col min="12558" max="12559" width="16.140625" style="12" customWidth="1"/>
    <col min="12560" max="12562" width="27.140625" style="12" bestFit="1" customWidth="1"/>
    <col min="12563" max="12563" width="17.7109375" style="12" bestFit="1" customWidth="1"/>
    <col min="12564" max="12564" width="14" style="12" bestFit="1" customWidth="1"/>
    <col min="12565" max="12565" width="17.42578125" style="12" bestFit="1" customWidth="1"/>
    <col min="12566" max="12566" width="14.28515625" style="12" bestFit="1" customWidth="1"/>
    <col min="12567" max="12567" width="17.42578125" style="12" bestFit="1" customWidth="1"/>
    <col min="12568" max="12568" width="14.28515625" style="12" bestFit="1" customWidth="1"/>
    <col min="12569" max="12569" width="17.42578125" style="12" bestFit="1" customWidth="1"/>
    <col min="12570" max="12570" width="14.28515625" style="12" bestFit="1" customWidth="1"/>
    <col min="12571" max="12571" width="17.7109375" style="12" bestFit="1" customWidth="1"/>
    <col min="12572" max="12572" width="14.5703125" style="12" bestFit="1" customWidth="1"/>
    <col min="12573" max="12573" width="17.42578125" style="12" bestFit="1" customWidth="1"/>
    <col min="12574" max="12574" width="14.28515625" style="12" bestFit="1" customWidth="1"/>
    <col min="12575" max="12575" width="17.42578125" style="12" bestFit="1" customWidth="1"/>
    <col min="12576" max="12576" width="14.28515625" style="12" bestFit="1" customWidth="1"/>
    <col min="12577" max="12577" width="15.42578125" style="12" bestFit="1" customWidth="1"/>
    <col min="12578" max="12578" width="12.42578125" style="12" bestFit="1" customWidth="1"/>
    <col min="12579" max="12579" width="15.140625" style="12" bestFit="1" customWidth="1"/>
    <col min="12580" max="12580" width="12.140625" style="12" bestFit="1" customWidth="1"/>
    <col min="12581" max="12581" width="14.42578125" style="12" bestFit="1" customWidth="1"/>
    <col min="12582" max="12800" width="11.42578125" style="12"/>
    <col min="12801" max="12801" width="2.28515625" style="12" customWidth="1"/>
    <col min="12802" max="12802" width="28.140625" style="12" customWidth="1"/>
    <col min="12803" max="12803" width="26.28515625" style="12" bestFit="1" customWidth="1"/>
    <col min="12804" max="12804" width="20" style="12" customWidth="1"/>
    <col min="12805" max="12805" width="17.85546875" style="12" customWidth="1"/>
    <col min="12806" max="12806" width="20" style="12" customWidth="1"/>
    <col min="12807" max="12807" width="21.5703125" style="12" customWidth="1"/>
    <col min="12808" max="12810" width="16.140625" style="12" customWidth="1"/>
    <col min="12811" max="12811" width="18.5703125" style="12" customWidth="1"/>
    <col min="12812" max="12812" width="16.140625" style="12" customWidth="1"/>
    <col min="12813" max="12813" width="17.7109375" style="12" customWidth="1"/>
    <col min="12814" max="12815" width="16.140625" style="12" customWidth="1"/>
    <col min="12816" max="12818" width="27.140625" style="12" bestFit="1" customWidth="1"/>
    <col min="12819" max="12819" width="17.7109375" style="12" bestFit="1" customWidth="1"/>
    <col min="12820" max="12820" width="14" style="12" bestFit="1" customWidth="1"/>
    <col min="12821" max="12821" width="17.42578125" style="12" bestFit="1" customWidth="1"/>
    <col min="12822" max="12822" width="14.28515625" style="12" bestFit="1" customWidth="1"/>
    <col min="12823" max="12823" width="17.42578125" style="12" bestFit="1" customWidth="1"/>
    <col min="12824" max="12824" width="14.28515625" style="12" bestFit="1" customWidth="1"/>
    <col min="12825" max="12825" width="17.42578125" style="12" bestFit="1" customWidth="1"/>
    <col min="12826" max="12826" width="14.28515625" style="12" bestFit="1" customWidth="1"/>
    <col min="12827" max="12827" width="17.7109375" style="12" bestFit="1" customWidth="1"/>
    <col min="12828" max="12828" width="14.5703125" style="12" bestFit="1" customWidth="1"/>
    <col min="12829" max="12829" width="17.42578125" style="12" bestFit="1" customWidth="1"/>
    <col min="12830" max="12830" width="14.28515625" style="12" bestFit="1" customWidth="1"/>
    <col min="12831" max="12831" width="17.42578125" style="12" bestFit="1" customWidth="1"/>
    <col min="12832" max="12832" width="14.28515625" style="12" bestFit="1" customWidth="1"/>
    <col min="12833" max="12833" width="15.42578125" style="12" bestFit="1" customWidth="1"/>
    <col min="12834" max="12834" width="12.42578125" style="12" bestFit="1" customWidth="1"/>
    <col min="12835" max="12835" width="15.140625" style="12" bestFit="1" customWidth="1"/>
    <col min="12836" max="12836" width="12.140625" style="12" bestFit="1" customWidth="1"/>
    <col min="12837" max="12837" width="14.42578125" style="12" bestFit="1" customWidth="1"/>
    <col min="12838" max="13056" width="11.42578125" style="12"/>
    <col min="13057" max="13057" width="2.28515625" style="12" customWidth="1"/>
    <col min="13058" max="13058" width="28.140625" style="12" customWidth="1"/>
    <col min="13059" max="13059" width="26.28515625" style="12" bestFit="1" customWidth="1"/>
    <col min="13060" max="13060" width="20" style="12" customWidth="1"/>
    <col min="13061" max="13061" width="17.85546875" style="12" customWidth="1"/>
    <col min="13062" max="13062" width="20" style="12" customWidth="1"/>
    <col min="13063" max="13063" width="21.5703125" style="12" customWidth="1"/>
    <col min="13064" max="13066" width="16.140625" style="12" customWidth="1"/>
    <col min="13067" max="13067" width="18.5703125" style="12" customWidth="1"/>
    <col min="13068" max="13068" width="16.140625" style="12" customWidth="1"/>
    <col min="13069" max="13069" width="17.7109375" style="12" customWidth="1"/>
    <col min="13070" max="13071" width="16.140625" style="12" customWidth="1"/>
    <col min="13072" max="13074" width="27.140625" style="12" bestFit="1" customWidth="1"/>
    <col min="13075" max="13075" width="17.7109375" style="12" bestFit="1" customWidth="1"/>
    <col min="13076" max="13076" width="14" style="12" bestFit="1" customWidth="1"/>
    <col min="13077" max="13077" width="17.42578125" style="12" bestFit="1" customWidth="1"/>
    <col min="13078" max="13078" width="14.28515625" style="12" bestFit="1" customWidth="1"/>
    <col min="13079" max="13079" width="17.42578125" style="12" bestFit="1" customWidth="1"/>
    <col min="13080" max="13080" width="14.28515625" style="12" bestFit="1" customWidth="1"/>
    <col min="13081" max="13081" width="17.42578125" style="12" bestFit="1" customWidth="1"/>
    <col min="13082" max="13082" width="14.28515625" style="12" bestFit="1" customWidth="1"/>
    <col min="13083" max="13083" width="17.7109375" style="12" bestFit="1" customWidth="1"/>
    <col min="13084" max="13084" width="14.5703125" style="12" bestFit="1" customWidth="1"/>
    <col min="13085" max="13085" width="17.42578125" style="12" bestFit="1" customWidth="1"/>
    <col min="13086" max="13086" width="14.28515625" style="12" bestFit="1" customWidth="1"/>
    <col min="13087" max="13087" width="17.42578125" style="12" bestFit="1" customWidth="1"/>
    <col min="13088" max="13088" width="14.28515625" style="12" bestFit="1" customWidth="1"/>
    <col min="13089" max="13089" width="15.42578125" style="12" bestFit="1" customWidth="1"/>
    <col min="13090" max="13090" width="12.42578125" style="12" bestFit="1" customWidth="1"/>
    <col min="13091" max="13091" width="15.140625" style="12" bestFit="1" customWidth="1"/>
    <col min="13092" max="13092" width="12.140625" style="12" bestFit="1" customWidth="1"/>
    <col min="13093" max="13093" width="14.42578125" style="12" bestFit="1" customWidth="1"/>
    <col min="13094" max="13312" width="11.42578125" style="12"/>
    <col min="13313" max="13313" width="2.28515625" style="12" customWidth="1"/>
    <col min="13314" max="13314" width="28.140625" style="12" customWidth="1"/>
    <col min="13315" max="13315" width="26.28515625" style="12" bestFit="1" customWidth="1"/>
    <col min="13316" max="13316" width="20" style="12" customWidth="1"/>
    <col min="13317" max="13317" width="17.85546875" style="12" customWidth="1"/>
    <col min="13318" max="13318" width="20" style="12" customWidth="1"/>
    <col min="13319" max="13319" width="21.5703125" style="12" customWidth="1"/>
    <col min="13320" max="13322" width="16.140625" style="12" customWidth="1"/>
    <col min="13323" max="13323" width="18.5703125" style="12" customWidth="1"/>
    <col min="13324" max="13324" width="16.140625" style="12" customWidth="1"/>
    <col min="13325" max="13325" width="17.7109375" style="12" customWidth="1"/>
    <col min="13326" max="13327" width="16.140625" style="12" customWidth="1"/>
    <col min="13328" max="13330" width="27.140625" style="12" bestFit="1" customWidth="1"/>
    <col min="13331" max="13331" width="17.7109375" style="12" bestFit="1" customWidth="1"/>
    <col min="13332" max="13332" width="14" style="12" bestFit="1" customWidth="1"/>
    <col min="13333" max="13333" width="17.42578125" style="12" bestFit="1" customWidth="1"/>
    <col min="13334" max="13334" width="14.28515625" style="12" bestFit="1" customWidth="1"/>
    <col min="13335" max="13335" width="17.42578125" style="12" bestFit="1" customWidth="1"/>
    <col min="13336" max="13336" width="14.28515625" style="12" bestFit="1" customWidth="1"/>
    <col min="13337" max="13337" width="17.42578125" style="12" bestFit="1" customWidth="1"/>
    <col min="13338" max="13338" width="14.28515625" style="12" bestFit="1" customWidth="1"/>
    <col min="13339" max="13339" width="17.7109375" style="12" bestFit="1" customWidth="1"/>
    <col min="13340" max="13340" width="14.5703125" style="12" bestFit="1" customWidth="1"/>
    <col min="13341" max="13341" width="17.42578125" style="12" bestFit="1" customWidth="1"/>
    <col min="13342" max="13342" width="14.28515625" style="12" bestFit="1" customWidth="1"/>
    <col min="13343" max="13343" width="17.42578125" style="12" bestFit="1" customWidth="1"/>
    <col min="13344" max="13344" width="14.28515625" style="12" bestFit="1" customWidth="1"/>
    <col min="13345" max="13345" width="15.42578125" style="12" bestFit="1" customWidth="1"/>
    <col min="13346" max="13346" width="12.42578125" style="12" bestFit="1" customWidth="1"/>
    <col min="13347" max="13347" width="15.140625" style="12" bestFit="1" customWidth="1"/>
    <col min="13348" max="13348" width="12.140625" style="12" bestFit="1" customWidth="1"/>
    <col min="13349" max="13349" width="14.42578125" style="12" bestFit="1" customWidth="1"/>
    <col min="13350" max="13568" width="11.42578125" style="12"/>
    <col min="13569" max="13569" width="2.28515625" style="12" customWidth="1"/>
    <col min="13570" max="13570" width="28.140625" style="12" customWidth="1"/>
    <col min="13571" max="13571" width="26.28515625" style="12" bestFit="1" customWidth="1"/>
    <col min="13572" max="13572" width="20" style="12" customWidth="1"/>
    <col min="13573" max="13573" width="17.85546875" style="12" customWidth="1"/>
    <col min="13574" max="13574" width="20" style="12" customWidth="1"/>
    <col min="13575" max="13575" width="21.5703125" style="12" customWidth="1"/>
    <col min="13576" max="13578" width="16.140625" style="12" customWidth="1"/>
    <col min="13579" max="13579" width="18.5703125" style="12" customWidth="1"/>
    <col min="13580" max="13580" width="16.140625" style="12" customWidth="1"/>
    <col min="13581" max="13581" width="17.7109375" style="12" customWidth="1"/>
    <col min="13582" max="13583" width="16.140625" style="12" customWidth="1"/>
    <col min="13584" max="13586" width="27.140625" style="12" bestFit="1" customWidth="1"/>
    <col min="13587" max="13587" width="17.7109375" style="12" bestFit="1" customWidth="1"/>
    <col min="13588" max="13588" width="14" style="12" bestFit="1" customWidth="1"/>
    <col min="13589" max="13589" width="17.42578125" style="12" bestFit="1" customWidth="1"/>
    <col min="13590" max="13590" width="14.28515625" style="12" bestFit="1" customWidth="1"/>
    <col min="13591" max="13591" width="17.42578125" style="12" bestFit="1" customWidth="1"/>
    <col min="13592" max="13592" width="14.28515625" style="12" bestFit="1" customWidth="1"/>
    <col min="13593" max="13593" width="17.42578125" style="12" bestFit="1" customWidth="1"/>
    <col min="13594" max="13594" width="14.28515625" style="12" bestFit="1" customWidth="1"/>
    <col min="13595" max="13595" width="17.7109375" style="12" bestFit="1" customWidth="1"/>
    <col min="13596" max="13596" width="14.5703125" style="12" bestFit="1" customWidth="1"/>
    <col min="13597" max="13597" width="17.42578125" style="12" bestFit="1" customWidth="1"/>
    <col min="13598" max="13598" width="14.28515625" style="12" bestFit="1" customWidth="1"/>
    <col min="13599" max="13599" width="17.42578125" style="12" bestFit="1" customWidth="1"/>
    <col min="13600" max="13600" width="14.28515625" style="12" bestFit="1" customWidth="1"/>
    <col min="13601" max="13601" width="15.42578125" style="12" bestFit="1" customWidth="1"/>
    <col min="13602" max="13602" width="12.42578125" style="12" bestFit="1" customWidth="1"/>
    <col min="13603" max="13603" width="15.140625" style="12" bestFit="1" customWidth="1"/>
    <col min="13604" max="13604" width="12.140625" style="12" bestFit="1" customWidth="1"/>
    <col min="13605" max="13605" width="14.42578125" style="12" bestFit="1" customWidth="1"/>
    <col min="13606" max="13824" width="11.42578125" style="12"/>
    <col min="13825" max="13825" width="2.28515625" style="12" customWidth="1"/>
    <col min="13826" max="13826" width="28.140625" style="12" customWidth="1"/>
    <col min="13827" max="13827" width="26.28515625" style="12" bestFit="1" customWidth="1"/>
    <col min="13828" max="13828" width="20" style="12" customWidth="1"/>
    <col min="13829" max="13829" width="17.85546875" style="12" customWidth="1"/>
    <col min="13830" max="13830" width="20" style="12" customWidth="1"/>
    <col min="13831" max="13831" width="21.5703125" style="12" customWidth="1"/>
    <col min="13832" max="13834" width="16.140625" style="12" customWidth="1"/>
    <col min="13835" max="13835" width="18.5703125" style="12" customWidth="1"/>
    <col min="13836" max="13836" width="16.140625" style="12" customWidth="1"/>
    <col min="13837" max="13837" width="17.7109375" style="12" customWidth="1"/>
    <col min="13838" max="13839" width="16.140625" style="12" customWidth="1"/>
    <col min="13840" max="13842" width="27.140625" style="12" bestFit="1" customWidth="1"/>
    <col min="13843" max="13843" width="17.7109375" style="12" bestFit="1" customWidth="1"/>
    <col min="13844" max="13844" width="14" style="12" bestFit="1" customWidth="1"/>
    <col min="13845" max="13845" width="17.42578125" style="12" bestFit="1" customWidth="1"/>
    <col min="13846" max="13846" width="14.28515625" style="12" bestFit="1" customWidth="1"/>
    <col min="13847" max="13847" width="17.42578125" style="12" bestFit="1" customWidth="1"/>
    <col min="13848" max="13848" width="14.28515625" style="12" bestFit="1" customWidth="1"/>
    <col min="13849" max="13849" width="17.42578125" style="12" bestFit="1" customWidth="1"/>
    <col min="13850" max="13850" width="14.28515625" style="12" bestFit="1" customWidth="1"/>
    <col min="13851" max="13851" width="17.7109375" style="12" bestFit="1" customWidth="1"/>
    <col min="13852" max="13852" width="14.5703125" style="12" bestFit="1" customWidth="1"/>
    <col min="13853" max="13853" width="17.42578125" style="12" bestFit="1" customWidth="1"/>
    <col min="13854" max="13854" width="14.28515625" style="12" bestFit="1" customWidth="1"/>
    <col min="13855" max="13855" width="17.42578125" style="12" bestFit="1" customWidth="1"/>
    <col min="13856" max="13856" width="14.28515625" style="12" bestFit="1" customWidth="1"/>
    <col min="13857" max="13857" width="15.42578125" style="12" bestFit="1" customWidth="1"/>
    <col min="13858" max="13858" width="12.42578125" style="12" bestFit="1" customWidth="1"/>
    <col min="13859" max="13859" width="15.140625" style="12" bestFit="1" customWidth="1"/>
    <col min="13860" max="13860" width="12.140625" style="12" bestFit="1" customWidth="1"/>
    <col min="13861" max="13861" width="14.42578125" style="12" bestFit="1" customWidth="1"/>
    <col min="13862" max="14080" width="11.42578125" style="12"/>
    <col min="14081" max="14081" width="2.28515625" style="12" customWidth="1"/>
    <col min="14082" max="14082" width="28.140625" style="12" customWidth="1"/>
    <col min="14083" max="14083" width="26.28515625" style="12" bestFit="1" customWidth="1"/>
    <col min="14084" max="14084" width="20" style="12" customWidth="1"/>
    <col min="14085" max="14085" width="17.85546875" style="12" customWidth="1"/>
    <col min="14086" max="14086" width="20" style="12" customWidth="1"/>
    <col min="14087" max="14087" width="21.5703125" style="12" customWidth="1"/>
    <col min="14088" max="14090" width="16.140625" style="12" customWidth="1"/>
    <col min="14091" max="14091" width="18.5703125" style="12" customWidth="1"/>
    <col min="14092" max="14092" width="16.140625" style="12" customWidth="1"/>
    <col min="14093" max="14093" width="17.7109375" style="12" customWidth="1"/>
    <col min="14094" max="14095" width="16.140625" style="12" customWidth="1"/>
    <col min="14096" max="14098" width="27.140625" style="12" bestFit="1" customWidth="1"/>
    <col min="14099" max="14099" width="17.7109375" style="12" bestFit="1" customWidth="1"/>
    <col min="14100" max="14100" width="14" style="12" bestFit="1" customWidth="1"/>
    <col min="14101" max="14101" width="17.42578125" style="12" bestFit="1" customWidth="1"/>
    <col min="14102" max="14102" width="14.28515625" style="12" bestFit="1" customWidth="1"/>
    <col min="14103" max="14103" width="17.42578125" style="12" bestFit="1" customWidth="1"/>
    <col min="14104" max="14104" width="14.28515625" style="12" bestFit="1" customWidth="1"/>
    <col min="14105" max="14105" width="17.42578125" style="12" bestFit="1" customWidth="1"/>
    <col min="14106" max="14106" width="14.28515625" style="12" bestFit="1" customWidth="1"/>
    <col min="14107" max="14107" width="17.7109375" style="12" bestFit="1" customWidth="1"/>
    <col min="14108" max="14108" width="14.5703125" style="12" bestFit="1" customWidth="1"/>
    <col min="14109" max="14109" width="17.42578125" style="12" bestFit="1" customWidth="1"/>
    <col min="14110" max="14110" width="14.28515625" style="12" bestFit="1" customWidth="1"/>
    <col min="14111" max="14111" width="17.42578125" style="12" bestFit="1" customWidth="1"/>
    <col min="14112" max="14112" width="14.28515625" style="12" bestFit="1" customWidth="1"/>
    <col min="14113" max="14113" width="15.42578125" style="12" bestFit="1" customWidth="1"/>
    <col min="14114" max="14114" width="12.42578125" style="12" bestFit="1" customWidth="1"/>
    <col min="14115" max="14115" width="15.140625" style="12" bestFit="1" customWidth="1"/>
    <col min="14116" max="14116" width="12.140625" style="12" bestFit="1" customWidth="1"/>
    <col min="14117" max="14117" width="14.42578125" style="12" bestFit="1" customWidth="1"/>
    <col min="14118" max="14336" width="11.42578125" style="12"/>
    <col min="14337" max="14337" width="2.28515625" style="12" customWidth="1"/>
    <col min="14338" max="14338" width="28.140625" style="12" customWidth="1"/>
    <col min="14339" max="14339" width="26.28515625" style="12" bestFit="1" customWidth="1"/>
    <col min="14340" max="14340" width="20" style="12" customWidth="1"/>
    <col min="14341" max="14341" width="17.85546875" style="12" customWidth="1"/>
    <col min="14342" max="14342" width="20" style="12" customWidth="1"/>
    <col min="14343" max="14343" width="21.5703125" style="12" customWidth="1"/>
    <col min="14344" max="14346" width="16.140625" style="12" customWidth="1"/>
    <col min="14347" max="14347" width="18.5703125" style="12" customWidth="1"/>
    <col min="14348" max="14348" width="16.140625" style="12" customWidth="1"/>
    <col min="14349" max="14349" width="17.7109375" style="12" customWidth="1"/>
    <col min="14350" max="14351" width="16.140625" style="12" customWidth="1"/>
    <col min="14352" max="14354" width="27.140625" style="12" bestFit="1" customWidth="1"/>
    <col min="14355" max="14355" width="17.7109375" style="12" bestFit="1" customWidth="1"/>
    <col min="14356" max="14356" width="14" style="12" bestFit="1" customWidth="1"/>
    <col min="14357" max="14357" width="17.42578125" style="12" bestFit="1" customWidth="1"/>
    <col min="14358" max="14358" width="14.28515625" style="12" bestFit="1" customWidth="1"/>
    <col min="14359" max="14359" width="17.42578125" style="12" bestFit="1" customWidth="1"/>
    <col min="14360" max="14360" width="14.28515625" style="12" bestFit="1" customWidth="1"/>
    <col min="14361" max="14361" width="17.42578125" style="12" bestFit="1" customWidth="1"/>
    <col min="14362" max="14362" width="14.28515625" style="12" bestFit="1" customWidth="1"/>
    <col min="14363" max="14363" width="17.7109375" style="12" bestFit="1" customWidth="1"/>
    <col min="14364" max="14364" width="14.5703125" style="12" bestFit="1" customWidth="1"/>
    <col min="14365" max="14365" width="17.42578125" style="12" bestFit="1" customWidth="1"/>
    <col min="14366" max="14366" width="14.28515625" style="12" bestFit="1" customWidth="1"/>
    <col min="14367" max="14367" width="17.42578125" style="12" bestFit="1" customWidth="1"/>
    <col min="14368" max="14368" width="14.28515625" style="12" bestFit="1" customWidth="1"/>
    <col min="14369" max="14369" width="15.42578125" style="12" bestFit="1" customWidth="1"/>
    <col min="14370" max="14370" width="12.42578125" style="12" bestFit="1" customWidth="1"/>
    <col min="14371" max="14371" width="15.140625" style="12" bestFit="1" customWidth="1"/>
    <col min="14372" max="14372" width="12.140625" style="12" bestFit="1" customWidth="1"/>
    <col min="14373" max="14373" width="14.42578125" style="12" bestFit="1" customWidth="1"/>
    <col min="14374" max="14592" width="11.42578125" style="12"/>
    <col min="14593" max="14593" width="2.28515625" style="12" customWidth="1"/>
    <col min="14594" max="14594" width="28.140625" style="12" customWidth="1"/>
    <col min="14595" max="14595" width="26.28515625" style="12" bestFit="1" customWidth="1"/>
    <col min="14596" max="14596" width="20" style="12" customWidth="1"/>
    <col min="14597" max="14597" width="17.85546875" style="12" customWidth="1"/>
    <col min="14598" max="14598" width="20" style="12" customWidth="1"/>
    <col min="14599" max="14599" width="21.5703125" style="12" customWidth="1"/>
    <col min="14600" max="14602" width="16.140625" style="12" customWidth="1"/>
    <col min="14603" max="14603" width="18.5703125" style="12" customWidth="1"/>
    <col min="14604" max="14604" width="16.140625" style="12" customWidth="1"/>
    <col min="14605" max="14605" width="17.7109375" style="12" customWidth="1"/>
    <col min="14606" max="14607" width="16.140625" style="12" customWidth="1"/>
    <col min="14608" max="14610" width="27.140625" style="12" bestFit="1" customWidth="1"/>
    <col min="14611" max="14611" width="17.7109375" style="12" bestFit="1" customWidth="1"/>
    <col min="14612" max="14612" width="14" style="12" bestFit="1" customWidth="1"/>
    <col min="14613" max="14613" width="17.42578125" style="12" bestFit="1" customWidth="1"/>
    <col min="14614" max="14614" width="14.28515625" style="12" bestFit="1" customWidth="1"/>
    <col min="14615" max="14615" width="17.42578125" style="12" bestFit="1" customWidth="1"/>
    <col min="14616" max="14616" width="14.28515625" style="12" bestFit="1" customWidth="1"/>
    <col min="14617" max="14617" width="17.42578125" style="12" bestFit="1" customWidth="1"/>
    <col min="14618" max="14618" width="14.28515625" style="12" bestFit="1" customWidth="1"/>
    <col min="14619" max="14619" width="17.7109375" style="12" bestFit="1" customWidth="1"/>
    <col min="14620" max="14620" width="14.5703125" style="12" bestFit="1" customWidth="1"/>
    <col min="14621" max="14621" width="17.42578125" style="12" bestFit="1" customWidth="1"/>
    <col min="14622" max="14622" width="14.28515625" style="12" bestFit="1" customWidth="1"/>
    <col min="14623" max="14623" width="17.42578125" style="12" bestFit="1" customWidth="1"/>
    <col min="14624" max="14624" width="14.28515625" style="12" bestFit="1" customWidth="1"/>
    <col min="14625" max="14625" width="15.42578125" style="12" bestFit="1" customWidth="1"/>
    <col min="14626" max="14626" width="12.42578125" style="12" bestFit="1" customWidth="1"/>
    <col min="14627" max="14627" width="15.140625" style="12" bestFit="1" customWidth="1"/>
    <col min="14628" max="14628" width="12.140625" style="12" bestFit="1" customWidth="1"/>
    <col min="14629" max="14629" width="14.42578125" style="12" bestFit="1" customWidth="1"/>
    <col min="14630" max="14848" width="11.42578125" style="12"/>
    <col min="14849" max="14849" width="2.28515625" style="12" customWidth="1"/>
    <col min="14850" max="14850" width="28.140625" style="12" customWidth="1"/>
    <col min="14851" max="14851" width="26.28515625" style="12" bestFit="1" customWidth="1"/>
    <col min="14852" max="14852" width="20" style="12" customWidth="1"/>
    <col min="14853" max="14853" width="17.85546875" style="12" customWidth="1"/>
    <col min="14854" max="14854" width="20" style="12" customWidth="1"/>
    <col min="14855" max="14855" width="21.5703125" style="12" customWidth="1"/>
    <col min="14856" max="14858" width="16.140625" style="12" customWidth="1"/>
    <col min="14859" max="14859" width="18.5703125" style="12" customWidth="1"/>
    <col min="14860" max="14860" width="16.140625" style="12" customWidth="1"/>
    <col min="14861" max="14861" width="17.7109375" style="12" customWidth="1"/>
    <col min="14862" max="14863" width="16.140625" style="12" customWidth="1"/>
    <col min="14864" max="14866" width="27.140625" style="12" bestFit="1" customWidth="1"/>
    <col min="14867" max="14867" width="17.7109375" style="12" bestFit="1" customWidth="1"/>
    <col min="14868" max="14868" width="14" style="12" bestFit="1" customWidth="1"/>
    <col min="14869" max="14869" width="17.42578125" style="12" bestFit="1" customWidth="1"/>
    <col min="14870" max="14870" width="14.28515625" style="12" bestFit="1" customWidth="1"/>
    <col min="14871" max="14871" width="17.42578125" style="12" bestFit="1" customWidth="1"/>
    <col min="14872" max="14872" width="14.28515625" style="12" bestFit="1" customWidth="1"/>
    <col min="14873" max="14873" width="17.42578125" style="12" bestFit="1" customWidth="1"/>
    <col min="14874" max="14874" width="14.28515625" style="12" bestFit="1" customWidth="1"/>
    <col min="14875" max="14875" width="17.7109375" style="12" bestFit="1" customWidth="1"/>
    <col min="14876" max="14876" width="14.5703125" style="12" bestFit="1" customWidth="1"/>
    <col min="14877" max="14877" width="17.42578125" style="12" bestFit="1" customWidth="1"/>
    <col min="14878" max="14878" width="14.28515625" style="12" bestFit="1" customWidth="1"/>
    <col min="14879" max="14879" width="17.42578125" style="12" bestFit="1" customWidth="1"/>
    <col min="14880" max="14880" width="14.28515625" style="12" bestFit="1" customWidth="1"/>
    <col min="14881" max="14881" width="15.42578125" style="12" bestFit="1" customWidth="1"/>
    <col min="14882" max="14882" width="12.42578125" style="12" bestFit="1" customWidth="1"/>
    <col min="14883" max="14883" width="15.140625" style="12" bestFit="1" customWidth="1"/>
    <col min="14884" max="14884" width="12.140625" style="12" bestFit="1" customWidth="1"/>
    <col min="14885" max="14885" width="14.42578125" style="12" bestFit="1" customWidth="1"/>
    <col min="14886" max="15104" width="11.42578125" style="12"/>
    <col min="15105" max="15105" width="2.28515625" style="12" customWidth="1"/>
    <col min="15106" max="15106" width="28.140625" style="12" customWidth="1"/>
    <col min="15107" max="15107" width="26.28515625" style="12" bestFit="1" customWidth="1"/>
    <col min="15108" max="15108" width="20" style="12" customWidth="1"/>
    <col min="15109" max="15109" width="17.85546875" style="12" customWidth="1"/>
    <col min="15110" max="15110" width="20" style="12" customWidth="1"/>
    <col min="15111" max="15111" width="21.5703125" style="12" customWidth="1"/>
    <col min="15112" max="15114" width="16.140625" style="12" customWidth="1"/>
    <col min="15115" max="15115" width="18.5703125" style="12" customWidth="1"/>
    <col min="15116" max="15116" width="16.140625" style="12" customWidth="1"/>
    <col min="15117" max="15117" width="17.7109375" style="12" customWidth="1"/>
    <col min="15118" max="15119" width="16.140625" style="12" customWidth="1"/>
    <col min="15120" max="15122" width="27.140625" style="12" bestFit="1" customWidth="1"/>
    <col min="15123" max="15123" width="17.7109375" style="12" bestFit="1" customWidth="1"/>
    <col min="15124" max="15124" width="14" style="12" bestFit="1" customWidth="1"/>
    <col min="15125" max="15125" width="17.42578125" style="12" bestFit="1" customWidth="1"/>
    <col min="15126" max="15126" width="14.28515625" style="12" bestFit="1" customWidth="1"/>
    <col min="15127" max="15127" width="17.42578125" style="12" bestFit="1" customWidth="1"/>
    <col min="15128" max="15128" width="14.28515625" style="12" bestFit="1" customWidth="1"/>
    <col min="15129" max="15129" width="17.42578125" style="12" bestFit="1" customWidth="1"/>
    <col min="15130" max="15130" width="14.28515625" style="12" bestFit="1" customWidth="1"/>
    <col min="15131" max="15131" width="17.7109375" style="12" bestFit="1" customWidth="1"/>
    <col min="15132" max="15132" width="14.5703125" style="12" bestFit="1" customWidth="1"/>
    <col min="15133" max="15133" width="17.42578125" style="12" bestFit="1" customWidth="1"/>
    <col min="15134" max="15134" width="14.28515625" style="12" bestFit="1" customWidth="1"/>
    <col min="15135" max="15135" width="17.42578125" style="12" bestFit="1" customWidth="1"/>
    <col min="15136" max="15136" width="14.28515625" style="12" bestFit="1" customWidth="1"/>
    <col min="15137" max="15137" width="15.42578125" style="12" bestFit="1" customWidth="1"/>
    <col min="15138" max="15138" width="12.42578125" style="12" bestFit="1" customWidth="1"/>
    <col min="15139" max="15139" width="15.140625" style="12" bestFit="1" customWidth="1"/>
    <col min="15140" max="15140" width="12.140625" style="12" bestFit="1" customWidth="1"/>
    <col min="15141" max="15141" width="14.42578125" style="12" bestFit="1" customWidth="1"/>
    <col min="15142" max="15360" width="11.42578125" style="12"/>
    <col min="15361" max="15361" width="2.28515625" style="12" customWidth="1"/>
    <col min="15362" max="15362" width="28.140625" style="12" customWidth="1"/>
    <col min="15363" max="15363" width="26.28515625" style="12" bestFit="1" customWidth="1"/>
    <col min="15364" max="15364" width="20" style="12" customWidth="1"/>
    <col min="15365" max="15365" width="17.85546875" style="12" customWidth="1"/>
    <col min="15366" max="15366" width="20" style="12" customWidth="1"/>
    <col min="15367" max="15367" width="21.5703125" style="12" customWidth="1"/>
    <col min="15368" max="15370" width="16.140625" style="12" customWidth="1"/>
    <col min="15371" max="15371" width="18.5703125" style="12" customWidth="1"/>
    <col min="15372" max="15372" width="16.140625" style="12" customWidth="1"/>
    <col min="15373" max="15373" width="17.7109375" style="12" customWidth="1"/>
    <col min="15374" max="15375" width="16.140625" style="12" customWidth="1"/>
    <col min="15376" max="15378" width="27.140625" style="12" bestFit="1" customWidth="1"/>
    <col min="15379" max="15379" width="17.7109375" style="12" bestFit="1" customWidth="1"/>
    <col min="15380" max="15380" width="14" style="12" bestFit="1" customWidth="1"/>
    <col min="15381" max="15381" width="17.42578125" style="12" bestFit="1" customWidth="1"/>
    <col min="15382" max="15382" width="14.28515625" style="12" bestFit="1" customWidth="1"/>
    <col min="15383" max="15383" width="17.42578125" style="12" bestFit="1" customWidth="1"/>
    <col min="15384" max="15384" width="14.28515625" style="12" bestFit="1" customWidth="1"/>
    <col min="15385" max="15385" width="17.42578125" style="12" bestFit="1" customWidth="1"/>
    <col min="15386" max="15386" width="14.28515625" style="12" bestFit="1" customWidth="1"/>
    <col min="15387" max="15387" width="17.7109375" style="12" bestFit="1" customWidth="1"/>
    <col min="15388" max="15388" width="14.5703125" style="12" bestFit="1" customWidth="1"/>
    <col min="15389" max="15389" width="17.42578125" style="12" bestFit="1" customWidth="1"/>
    <col min="15390" max="15390" width="14.28515625" style="12" bestFit="1" customWidth="1"/>
    <col min="15391" max="15391" width="17.42578125" style="12" bestFit="1" customWidth="1"/>
    <col min="15392" max="15392" width="14.28515625" style="12" bestFit="1" customWidth="1"/>
    <col min="15393" max="15393" width="15.42578125" style="12" bestFit="1" customWidth="1"/>
    <col min="15394" max="15394" width="12.42578125" style="12" bestFit="1" customWidth="1"/>
    <col min="15395" max="15395" width="15.140625" style="12" bestFit="1" customWidth="1"/>
    <col min="15396" max="15396" width="12.140625" style="12" bestFit="1" customWidth="1"/>
    <col min="15397" max="15397" width="14.42578125" style="12" bestFit="1" customWidth="1"/>
    <col min="15398" max="15616" width="11.42578125" style="12"/>
    <col min="15617" max="15617" width="2.28515625" style="12" customWidth="1"/>
    <col min="15618" max="15618" width="28.140625" style="12" customWidth="1"/>
    <col min="15619" max="15619" width="26.28515625" style="12" bestFit="1" customWidth="1"/>
    <col min="15620" max="15620" width="20" style="12" customWidth="1"/>
    <col min="15621" max="15621" width="17.85546875" style="12" customWidth="1"/>
    <col min="15622" max="15622" width="20" style="12" customWidth="1"/>
    <col min="15623" max="15623" width="21.5703125" style="12" customWidth="1"/>
    <col min="15624" max="15626" width="16.140625" style="12" customWidth="1"/>
    <col min="15627" max="15627" width="18.5703125" style="12" customWidth="1"/>
    <col min="15628" max="15628" width="16.140625" style="12" customWidth="1"/>
    <col min="15629" max="15629" width="17.7109375" style="12" customWidth="1"/>
    <col min="15630" max="15631" width="16.140625" style="12" customWidth="1"/>
    <col min="15632" max="15634" width="27.140625" style="12" bestFit="1" customWidth="1"/>
    <col min="15635" max="15635" width="17.7109375" style="12" bestFit="1" customWidth="1"/>
    <col min="15636" max="15636" width="14" style="12" bestFit="1" customWidth="1"/>
    <col min="15637" max="15637" width="17.42578125" style="12" bestFit="1" customWidth="1"/>
    <col min="15638" max="15638" width="14.28515625" style="12" bestFit="1" customWidth="1"/>
    <col min="15639" max="15639" width="17.42578125" style="12" bestFit="1" customWidth="1"/>
    <col min="15640" max="15640" width="14.28515625" style="12" bestFit="1" customWidth="1"/>
    <col min="15641" max="15641" width="17.42578125" style="12" bestFit="1" customWidth="1"/>
    <col min="15642" max="15642" width="14.28515625" style="12" bestFit="1" customWidth="1"/>
    <col min="15643" max="15643" width="17.7109375" style="12" bestFit="1" customWidth="1"/>
    <col min="15644" max="15644" width="14.5703125" style="12" bestFit="1" customWidth="1"/>
    <col min="15645" max="15645" width="17.42578125" style="12" bestFit="1" customWidth="1"/>
    <col min="15646" max="15646" width="14.28515625" style="12" bestFit="1" customWidth="1"/>
    <col min="15647" max="15647" width="17.42578125" style="12" bestFit="1" customWidth="1"/>
    <col min="15648" max="15648" width="14.28515625" style="12" bestFit="1" customWidth="1"/>
    <col min="15649" max="15649" width="15.42578125" style="12" bestFit="1" customWidth="1"/>
    <col min="15650" max="15650" width="12.42578125" style="12" bestFit="1" customWidth="1"/>
    <col min="15651" max="15651" width="15.140625" style="12" bestFit="1" customWidth="1"/>
    <col min="15652" max="15652" width="12.140625" style="12" bestFit="1" customWidth="1"/>
    <col min="15653" max="15653" width="14.42578125" style="12" bestFit="1" customWidth="1"/>
    <col min="15654" max="15872" width="11.42578125" style="12"/>
    <col min="15873" max="15873" width="2.28515625" style="12" customWidth="1"/>
    <col min="15874" max="15874" width="28.140625" style="12" customWidth="1"/>
    <col min="15875" max="15875" width="26.28515625" style="12" bestFit="1" customWidth="1"/>
    <col min="15876" max="15876" width="20" style="12" customWidth="1"/>
    <col min="15877" max="15877" width="17.85546875" style="12" customWidth="1"/>
    <col min="15878" max="15878" width="20" style="12" customWidth="1"/>
    <col min="15879" max="15879" width="21.5703125" style="12" customWidth="1"/>
    <col min="15880" max="15882" width="16.140625" style="12" customWidth="1"/>
    <col min="15883" max="15883" width="18.5703125" style="12" customWidth="1"/>
    <col min="15884" max="15884" width="16.140625" style="12" customWidth="1"/>
    <col min="15885" max="15885" width="17.7109375" style="12" customWidth="1"/>
    <col min="15886" max="15887" width="16.140625" style="12" customWidth="1"/>
    <col min="15888" max="15890" width="27.140625" style="12" bestFit="1" customWidth="1"/>
    <col min="15891" max="15891" width="17.7109375" style="12" bestFit="1" customWidth="1"/>
    <col min="15892" max="15892" width="14" style="12" bestFit="1" customWidth="1"/>
    <col min="15893" max="15893" width="17.42578125" style="12" bestFit="1" customWidth="1"/>
    <col min="15894" max="15894" width="14.28515625" style="12" bestFit="1" customWidth="1"/>
    <col min="15895" max="15895" width="17.42578125" style="12" bestFit="1" customWidth="1"/>
    <col min="15896" max="15896" width="14.28515625" style="12" bestFit="1" customWidth="1"/>
    <col min="15897" max="15897" width="17.42578125" style="12" bestFit="1" customWidth="1"/>
    <col min="15898" max="15898" width="14.28515625" style="12" bestFit="1" customWidth="1"/>
    <col min="15899" max="15899" width="17.7109375" style="12" bestFit="1" customWidth="1"/>
    <col min="15900" max="15900" width="14.5703125" style="12" bestFit="1" customWidth="1"/>
    <col min="15901" max="15901" width="17.42578125" style="12" bestFit="1" customWidth="1"/>
    <col min="15902" max="15902" width="14.28515625" style="12" bestFit="1" customWidth="1"/>
    <col min="15903" max="15903" width="17.42578125" style="12" bestFit="1" customWidth="1"/>
    <col min="15904" max="15904" width="14.28515625" style="12" bestFit="1" customWidth="1"/>
    <col min="15905" max="15905" width="15.42578125" style="12" bestFit="1" customWidth="1"/>
    <col min="15906" max="15906" width="12.42578125" style="12" bestFit="1" customWidth="1"/>
    <col min="15907" max="15907" width="15.140625" style="12" bestFit="1" customWidth="1"/>
    <col min="15908" max="15908" width="12.140625" style="12" bestFit="1" customWidth="1"/>
    <col min="15909" max="15909" width="14.42578125" style="12" bestFit="1" customWidth="1"/>
    <col min="15910" max="16128" width="11.42578125" style="12"/>
    <col min="16129" max="16129" width="2.28515625" style="12" customWidth="1"/>
    <col min="16130" max="16130" width="28.140625" style="12" customWidth="1"/>
    <col min="16131" max="16131" width="26.28515625" style="12" bestFit="1" customWidth="1"/>
    <col min="16132" max="16132" width="20" style="12" customWidth="1"/>
    <col min="16133" max="16133" width="17.85546875" style="12" customWidth="1"/>
    <col min="16134" max="16134" width="20" style="12" customWidth="1"/>
    <col min="16135" max="16135" width="21.5703125" style="12" customWidth="1"/>
    <col min="16136" max="16138" width="16.140625" style="12" customWidth="1"/>
    <col min="16139" max="16139" width="18.5703125" style="12" customWidth="1"/>
    <col min="16140" max="16140" width="16.140625" style="12" customWidth="1"/>
    <col min="16141" max="16141" width="17.7109375" style="12" customWidth="1"/>
    <col min="16142" max="16143" width="16.140625" style="12" customWidth="1"/>
    <col min="16144" max="16146" width="27.140625" style="12" bestFit="1" customWidth="1"/>
    <col min="16147" max="16147" width="17.7109375" style="12" bestFit="1" customWidth="1"/>
    <col min="16148" max="16148" width="14" style="12" bestFit="1" customWidth="1"/>
    <col min="16149" max="16149" width="17.42578125" style="12" bestFit="1" customWidth="1"/>
    <col min="16150" max="16150" width="14.28515625" style="12" bestFit="1" customWidth="1"/>
    <col min="16151" max="16151" width="17.42578125" style="12" bestFit="1" customWidth="1"/>
    <col min="16152" max="16152" width="14.28515625" style="12" bestFit="1" customWidth="1"/>
    <col min="16153" max="16153" width="17.42578125" style="12" bestFit="1" customWidth="1"/>
    <col min="16154" max="16154" width="14.28515625" style="12" bestFit="1" customWidth="1"/>
    <col min="16155" max="16155" width="17.7109375" style="12" bestFit="1" customWidth="1"/>
    <col min="16156" max="16156" width="14.5703125" style="12" bestFit="1" customWidth="1"/>
    <col min="16157" max="16157" width="17.42578125" style="12" bestFit="1" customWidth="1"/>
    <col min="16158" max="16158" width="14.28515625" style="12" bestFit="1" customWidth="1"/>
    <col min="16159" max="16159" width="17.42578125" style="12" bestFit="1" customWidth="1"/>
    <col min="16160" max="16160" width="14.28515625" style="12" bestFit="1" customWidth="1"/>
    <col min="16161" max="16161" width="15.42578125" style="12" bestFit="1" customWidth="1"/>
    <col min="16162" max="16162" width="12.42578125" style="12" bestFit="1" customWidth="1"/>
    <col min="16163" max="16163" width="15.140625" style="12" bestFit="1" customWidth="1"/>
    <col min="16164" max="16164" width="12.140625" style="12" bestFit="1" customWidth="1"/>
    <col min="16165" max="16165" width="14.42578125" style="12" bestFit="1" customWidth="1"/>
    <col min="16166" max="16384" width="11.42578125" style="12"/>
  </cols>
  <sheetData>
    <row r="1" spans="2:20" s="9" customFormat="1" ht="31.5" customHeight="1" x14ac:dyDescent="0.2">
      <c r="B1" s="865" t="s">
        <v>152</v>
      </c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Q1" s="10"/>
      <c r="R1" s="10"/>
      <c r="S1" s="10"/>
      <c r="T1" s="10"/>
    </row>
    <row r="2" spans="2:20" s="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Q2" s="10"/>
      <c r="R2" s="10"/>
      <c r="S2" s="10"/>
      <c r="T2" s="10"/>
    </row>
    <row r="3" spans="2:20" ht="13.5" thickTop="1" x14ac:dyDescent="0.2">
      <c r="B3" s="866" t="s">
        <v>32</v>
      </c>
      <c r="C3" s="868" t="s">
        <v>33</v>
      </c>
      <c r="D3" s="826" t="s">
        <v>34</v>
      </c>
      <c r="E3" s="827"/>
      <c r="F3" s="827"/>
      <c r="G3" s="826" t="s">
        <v>35</v>
      </c>
      <c r="H3" s="827"/>
      <c r="I3" s="870"/>
      <c r="J3" s="870"/>
      <c r="K3" s="870"/>
      <c r="L3" s="870"/>
      <c r="M3" s="870"/>
      <c r="N3" s="870"/>
      <c r="O3" s="871"/>
    </row>
    <row r="4" spans="2:20" ht="116.25" customHeight="1" thickBot="1" x14ac:dyDescent="0.25">
      <c r="B4" s="867"/>
      <c r="C4" s="869"/>
      <c r="D4" s="13" t="s">
        <v>36</v>
      </c>
      <c r="E4" s="14" t="s">
        <v>37</v>
      </c>
      <c r="F4" s="338" t="s">
        <v>38</v>
      </c>
      <c r="G4" s="339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340" t="s">
        <v>143</v>
      </c>
      <c r="M4" s="340" t="s">
        <v>144</v>
      </c>
      <c r="N4" s="17" t="s">
        <v>44</v>
      </c>
      <c r="O4" s="18" t="s">
        <v>45</v>
      </c>
    </row>
    <row r="5" spans="2:20" ht="13.5" thickTop="1" x14ac:dyDescent="0.2">
      <c r="B5" s="863" t="s">
        <v>46</v>
      </c>
      <c r="C5" s="341" t="s">
        <v>47</v>
      </c>
      <c r="D5" s="20">
        <f t="shared" ref="D5:D70" si="0">E5+F5</f>
        <v>1020318.48</v>
      </c>
      <c r="E5" s="22">
        <v>840923</v>
      </c>
      <c r="F5" s="342">
        <v>179395.48</v>
      </c>
      <c r="G5" s="322"/>
      <c r="H5" s="22">
        <v>823</v>
      </c>
      <c r="I5" s="22"/>
      <c r="J5" s="22"/>
      <c r="K5" s="22">
        <v>10586</v>
      </c>
      <c r="L5" s="22"/>
      <c r="M5" s="22">
        <f>K5-L5</f>
        <v>10586</v>
      </c>
      <c r="N5" s="22"/>
      <c r="O5" s="342"/>
    </row>
    <row r="6" spans="2:20" x14ac:dyDescent="0.2">
      <c r="B6" s="864"/>
      <c r="C6" s="343" t="s">
        <v>48</v>
      </c>
      <c r="D6" s="25">
        <f t="shared" si="0"/>
        <v>857614.94</v>
      </c>
      <c r="E6" s="344"/>
      <c r="F6" s="345">
        <v>857614.94</v>
      </c>
      <c r="G6" s="346"/>
      <c r="H6" s="344"/>
      <c r="I6" s="344"/>
      <c r="J6" s="344"/>
      <c r="K6" s="344">
        <v>16874</v>
      </c>
      <c r="L6" s="344"/>
      <c r="M6" s="344">
        <f>K6-L6</f>
        <v>16874</v>
      </c>
      <c r="N6" s="347"/>
      <c r="O6" s="348"/>
    </row>
    <row r="7" spans="2:20" ht="12" customHeight="1" x14ac:dyDescent="0.2">
      <c r="B7" s="872" t="s">
        <v>49</v>
      </c>
      <c r="C7" s="349" t="s">
        <v>50</v>
      </c>
      <c r="D7" s="32">
        <f t="shared" si="0"/>
        <v>176258</v>
      </c>
      <c r="E7" s="350">
        <v>91709</v>
      </c>
      <c r="F7" s="351">
        <v>84549</v>
      </c>
      <c r="G7" s="352"/>
      <c r="H7" s="350"/>
      <c r="I7" s="350"/>
      <c r="J7" s="350"/>
      <c r="K7" s="350">
        <v>24679</v>
      </c>
      <c r="L7" s="350"/>
      <c r="M7" s="350">
        <f>K7-L7</f>
        <v>24679</v>
      </c>
      <c r="N7" s="350"/>
      <c r="O7" s="351">
        <v>1.05</v>
      </c>
    </row>
    <row r="8" spans="2:20" ht="12" customHeight="1" x14ac:dyDescent="0.2">
      <c r="B8" s="876"/>
      <c r="C8" s="353" t="s">
        <v>51</v>
      </c>
      <c r="D8" s="38">
        <f t="shared" si="0"/>
        <v>426595.54</v>
      </c>
      <c r="E8" s="354">
        <f>416485.22+10110.32</f>
        <v>426595.54</v>
      </c>
      <c r="F8" s="355">
        <v>0</v>
      </c>
      <c r="G8" s="356"/>
      <c r="H8" s="354">
        <v>423</v>
      </c>
      <c r="I8" s="354"/>
      <c r="J8" s="354"/>
      <c r="K8" s="354"/>
      <c r="L8" s="354"/>
      <c r="M8" s="354"/>
      <c r="N8" s="354"/>
      <c r="O8" s="355">
        <v>0.68</v>
      </c>
    </row>
    <row r="9" spans="2:20" ht="11.25" customHeight="1" x14ac:dyDescent="0.2">
      <c r="B9" s="877"/>
      <c r="C9" s="357" t="s">
        <v>48</v>
      </c>
      <c r="D9" s="44">
        <f t="shared" si="0"/>
        <v>95290.55</v>
      </c>
      <c r="E9" s="347"/>
      <c r="F9" s="348">
        <v>95290.55</v>
      </c>
      <c r="G9" s="358"/>
      <c r="H9" s="347"/>
      <c r="I9" s="347"/>
      <c r="J9" s="347"/>
      <c r="K9" s="347">
        <v>1885</v>
      </c>
      <c r="L9" s="347"/>
      <c r="M9" s="347">
        <f>K9-L9</f>
        <v>1885</v>
      </c>
      <c r="N9" s="347"/>
      <c r="O9" s="348"/>
    </row>
    <row r="10" spans="2:20" ht="11.25" customHeight="1" x14ac:dyDescent="0.2">
      <c r="B10" s="359" t="s">
        <v>52</v>
      </c>
      <c r="C10" s="360" t="s">
        <v>48</v>
      </c>
      <c r="D10" s="49">
        <f>E10+F10</f>
        <v>0</v>
      </c>
      <c r="E10" s="361"/>
      <c r="F10" s="362"/>
      <c r="G10" s="363"/>
      <c r="H10" s="361"/>
      <c r="I10" s="361"/>
      <c r="J10" s="361"/>
      <c r="K10" s="361"/>
      <c r="L10" s="361"/>
      <c r="M10" s="361"/>
      <c r="N10" s="361"/>
      <c r="O10" s="364"/>
    </row>
    <row r="11" spans="2:20" ht="11.25" customHeight="1" x14ac:dyDescent="0.2">
      <c r="B11" s="365" t="s">
        <v>53</v>
      </c>
      <c r="C11" s="366" t="s">
        <v>48</v>
      </c>
      <c r="D11" s="56">
        <f t="shared" si="0"/>
        <v>0</v>
      </c>
      <c r="E11" s="141"/>
      <c r="F11" s="367"/>
      <c r="G11" s="368"/>
      <c r="H11" s="141"/>
      <c r="I11" s="141"/>
      <c r="J11" s="141"/>
      <c r="K11" s="141"/>
      <c r="L11" s="141"/>
      <c r="M11" s="141"/>
      <c r="N11" s="141"/>
      <c r="O11" s="367"/>
    </row>
    <row r="12" spans="2:20" ht="13.5" customHeight="1" x14ac:dyDescent="0.2">
      <c r="B12" s="359" t="s">
        <v>54</v>
      </c>
      <c r="C12" s="360" t="s">
        <v>48</v>
      </c>
      <c r="D12" s="60">
        <f t="shared" si="0"/>
        <v>0</v>
      </c>
      <c r="E12" s="361"/>
      <c r="F12" s="362"/>
      <c r="G12" s="363"/>
      <c r="H12" s="361"/>
      <c r="I12" s="361"/>
      <c r="J12" s="361"/>
      <c r="K12" s="361"/>
      <c r="L12" s="361"/>
      <c r="M12" s="361"/>
      <c r="N12" s="361"/>
      <c r="O12" s="362"/>
    </row>
    <row r="13" spans="2:20" ht="12" customHeight="1" x14ac:dyDescent="0.2">
      <c r="B13" s="872" t="s">
        <v>55</v>
      </c>
      <c r="C13" s="349" t="s">
        <v>56</v>
      </c>
      <c r="D13" s="62">
        <f t="shared" si="0"/>
        <v>45124.9</v>
      </c>
      <c r="E13" s="350"/>
      <c r="F13" s="351">
        <v>45124.9</v>
      </c>
      <c r="G13" s="352"/>
      <c r="H13" s="350"/>
      <c r="I13" s="350">
        <v>306</v>
      </c>
      <c r="J13" s="350">
        <v>137.97</v>
      </c>
      <c r="K13" s="350">
        <v>5161.82</v>
      </c>
      <c r="L13" s="350"/>
      <c r="M13" s="350">
        <f>K13-L13</f>
        <v>5161.82</v>
      </c>
      <c r="N13" s="350"/>
      <c r="O13" s="369"/>
    </row>
    <row r="14" spans="2:20" ht="11.25" customHeight="1" x14ac:dyDescent="0.2">
      <c r="B14" s="876"/>
      <c r="C14" s="370" t="s">
        <v>57</v>
      </c>
      <c r="D14" s="25">
        <f t="shared" si="0"/>
        <v>0</v>
      </c>
      <c r="E14" s="371"/>
      <c r="F14" s="372"/>
      <c r="G14" s="373"/>
      <c r="H14" s="371"/>
      <c r="I14" s="371"/>
      <c r="J14" s="371">
        <v>186.58</v>
      </c>
      <c r="K14" s="371"/>
      <c r="L14" s="371"/>
      <c r="M14" s="371"/>
      <c r="N14" s="371"/>
      <c r="O14" s="372"/>
    </row>
    <row r="15" spans="2:20" ht="11.25" customHeight="1" x14ac:dyDescent="0.2">
      <c r="B15" s="876"/>
      <c r="C15" s="370" t="s">
        <v>58</v>
      </c>
      <c r="D15" s="25">
        <f t="shared" si="0"/>
        <v>0</v>
      </c>
      <c r="E15" s="371">
        <v>0</v>
      </c>
      <c r="F15" s="372">
        <v>0</v>
      </c>
      <c r="G15" s="373">
        <v>56</v>
      </c>
      <c r="H15" s="371"/>
      <c r="I15" s="371">
        <v>56</v>
      </c>
      <c r="J15" s="371">
        <v>69.569999999999993</v>
      </c>
      <c r="K15" s="371"/>
      <c r="L15" s="371"/>
      <c r="M15" s="371"/>
      <c r="N15" s="371"/>
      <c r="O15" s="372"/>
    </row>
    <row r="16" spans="2:20" x14ac:dyDescent="0.2">
      <c r="B16" s="876"/>
      <c r="C16" s="370" t="s">
        <v>59</v>
      </c>
      <c r="D16" s="25">
        <f t="shared" si="0"/>
        <v>0</v>
      </c>
      <c r="E16" s="371"/>
      <c r="F16" s="372"/>
      <c r="G16" s="373"/>
      <c r="H16" s="371"/>
      <c r="I16" s="371"/>
      <c r="J16" s="371">
        <v>30</v>
      </c>
      <c r="K16" s="371"/>
      <c r="L16" s="371"/>
      <c r="M16" s="371"/>
      <c r="N16" s="371"/>
      <c r="O16" s="372"/>
    </row>
    <row r="17" spans="2:15" x14ac:dyDescent="0.2">
      <c r="B17" s="876"/>
      <c r="C17" s="370" t="s">
        <v>60</v>
      </c>
      <c r="D17" s="69">
        <f t="shared" si="0"/>
        <v>0</v>
      </c>
      <c r="E17" s="371">
        <v>0</v>
      </c>
      <c r="F17" s="372"/>
      <c r="G17" s="373"/>
      <c r="H17" s="371"/>
      <c r="I17" s="371"/>
      <c r="J17" s="371">
        <v>116.75</v>
      </c>
      <c r="K17" s="371"/>
      <c r="L17" s="371"/>
      <c r="M17" s="371"/>
      <c r="N17" s="371"/>
      <c r="O17" s="372"/>
    </row>
    <row r="18" spans="2:15" ht="12" customHeight="1" x14ac:dyDescent="0.2">
      <c r="B18" s="872" t="s">
        <v>61</v>
      </c>
      <c r="C18" s="349" t="s">
        <v>56</v>
      </c>
      <c r="D18" s="62">
        <f t="shared" si="0"/>
        <v>0</v>
      </c>
      <c r="E18" s="350"/>
      <c r="F18" s="351"/>
      <c r="G18" s="352"/>
      <c r="H18" s="350"/>
      <c r="I18" s="350">
        <v>110</v>
      </c>
      <c r="J18" s="350">
        <v>183.7</v>
      </c>
      <c r="K18" s="350"/>
      <c r="L18" s="350"/>
      <c r="M18" s="350"/>
      <c r="N18" s="350">
        <v>3.68</v>
      </c>
      <c r="O18" s="351">
        <v>1.73</v>
      </c>
    </row>
    <row r="19" spans="2:15" ht="11.25" customHeight="1" x14ac:dyDescent="0.2">
      <c r="B19" s="876"/>
      <c r="C19" s="370" t="s">
        <v>57</v>
      </c>
      <c r="D19" s="25">
        <f t="shared" si="0"/>
        <v>0</v>
      </c>
      <c r="E19" s="371"/>
      <c r="F19" s="372"/>
      <c r="G19" s="373"/>
      <c r="H19" s="371"/>
      <c r="I19" s="371">
        <v>25</v>
      </c>
      <c r="J19" s="371">
        <v>1863</v>
      </c>
      <c r="K19" s="371"/>
      <c r="L19" s="371"/>
      <c r="M19" s="371"/>
      <c r="N19" s="371"/>
      <c r="O19" s="372">
        <v>0.1</v>
      </c>
    </row>
    <row r="20" spans="2:15" ht="11.25" customHeight="1" x14ac:dyDescent="0.2">
      <c r="B20" s="876"/>
      <c r="C20" s="370" t="s">
        <v>58</v>
      </c>
      <c r="D20" s="25">
        <f t="shared" si="0"/>
        <v>0</v>
      </c>
      <c r="E20" s="371"/>
      <c r="F20" s="372"/>
      <c r="G20" s="373">
        <v>23</v>
      </c>
      <c r="H20" s="371"/>
      <c r="I20" s="371"/>
      <c r="J20" s="371">
        <v>33.01</v>
      </c>
      <c r="K20" s="371"/>
      <c r="L20" s="371"/>
      <c r="M20" s="371"/>
      <c r="N20" s="371"/>
      <c r="O20" s="372"/>
    </row>
    <row r="21" spans="2:15" x14ac:dyDescent="0.2">
      <c r="B21" s="876"/>
      <c r="C21" s="370" t="s">
        <v>59</v>
      </c>
      <c r="D21" s="25">
        <f t="shared" si="0"/>
        <v>0</v>
      </c>
      <c r="E21" s="371"/>
      <c r="F21" s="372"/>
      <c r="G21" s="373"/>
      <c r="H21" s="371"/>
      <c r="I21" s="371"/>
      <c r="J21" s="371">
        <v>32.65</v>
      </c>
      <c r="K21" s="371"/>
      <c r="L21" s="371"/>
      <c r="M21" s="371"/>
      <c r="N21" s="371">
        <v>6</v>
      </c>
      <c r="O21" s="372"/>
    </row>
    <row r="22" spans="2:15" x14ac:dyDescent="0.2">
      <c r="B22" s="876"/>
      <c r="C22" s="370" t="s">
        <v>60</v>
      </c>
      <c r="D22" s="70">
        <f t="shared" si="0"/>
        <v>95400</v>
      </c>
      <c r="E22" s="371"/>
      <c r="F22" s="372">
        <v>95400</v>
      </c>
      <c r="G22" s="373"/>
      <c r="H22" s="371"/>
      <c r="I22" s="371"/>
      <c r="J22" s="371">
        <v>126.09</v>
      </c>
      <c r="K22" s="371"/>
      <c r="L22" s="371"/>
      <c r="M22" s="371"/>
      <c r="N22" s="371">
        <v>143.09</v>
      </c>
      <c r="O22" s="372"/>
    </row>
    <row r="23" spans="2:15" x14ac:dyDescent="0.2">
      <c r="B23" s="876"/>
      <c r="C23" s="370" t="s">
        <v>62</v>
      </c>
      <c r="D23" s="38">
        <f t="shared" si="0"/>
        <v>0</v>
      </c>
      <c r="E23" s="371"/>
      <c r="F23" s="372"/>
      <c r="G23" s="373"/>
      <c r="H23" s="371"/>
      <c r="I23" s="371"/>
      <c r="J23" s="371"/>
      <c r="K23" s="371"/>
      <c r="L23" s="371"/>
      <c r="M23" s="371"/>
      <c r="N23" s="371">
        <v>65</v>
      </c>
      <c r="O23" s="372">
        <v>9.1</v>
      </c>
    </row>
    <row r="24" spans="2:15" x14ac:dyDescent="0.2">
      <c r="B24" s="876"/>
      <c r="C24" s="370" t="s">
        <v>50</v>
      </c>
      <c r="D24" s="25">
        <f t="shared" si="0"/>
        <v>0</v>
      </c>
      <c r="E24" s="371">
        <v>0</v>
      </c>
      <c r="F24" s="372">
        <v>0</v>
      </c>
      <c r="G24" s="373">
        <v>1180.8499999999999</v>
      </c>
      <c r="H24" s="371"/>
      <c r="I24" s="371"/>
      <c r="J24" s="371">
        <v>9.9700000000000006</v>
      </c>
      <c r="K24" s="371"/>
      <c r="L24" s="371"/>
      <c r="M24" s="371">
        <f>K24-L24</f>
        <v>0</v>
      </c>
      <c r="N24" s="371">
        <v>1.3</v>
      </c>
      <c r="O24" s="372">
        <v>1.54</v>
      </c>
    </row>
    <row r="25" spans="2:15" x14ac:dyDescent="0.2">
      <c r="B25" s="876"/>
      <c r="C25" s="370" t="s">
        <v>63</v>
      </c>
      <c r="D25" s="70">
        <f t="shared" si="0"/>
        <v>0</v>
      </c>
      <c r="E25" s="371"/>
      <c r="F25" s="372"/>
      <c r="G25" s="373"/>
      <c r="H25" s="371"/>
      <c r="I25" s="371"/>
      <c r="J25" s="371">
        <v>45.4</v>
      </c>
      <c r="K25" s="371"/>
      <c r="L25" s="371"/>
      <c r="M25" s="371"/>
      <c r="N25" s="371"/>
      <c r="O25" s="372">
        <v>3.53</v>
      </c>
    </row>
    <row r="26" spans="2:15" x14ac:dyDescent="0.2">
      <c r="B26" s="876"/>
      <c r="C26" s="370" t="s">
        <v>64</v>
      </c>
      <c r="D26" s="25">
        <f t="shared" si="0"/>
        <v>0</v>
      </c>
      <c r="E26" s="371"/>
      <c r="F26" s="372"/>
      <c r="G26" s="373"/>
      <c r="H26" s="371"/>
      <c r="I26" s="371"/>
      <c r="J26" s="371">
        <v>194.5</v>
      </c>
      <c r="K26" s="371"/>
      <c r="L26" s="371"/>
      <c r="M26" s="371"/>
      <c r="N26" s="371">
        <v>41.98</v>
      </c>
      <c r="O26" s="372"/>
    </row>
    <row r="27" spans="2:15" x14ac:dyDescent="0.2">
      <c r="B27" s="876"/>
      <c r="C27" s="370" t="s">
        <v>48</v>
      </c>
      <c r="D27" s="25">
        <f t="shared" si="0"/>
        <v>0</v>
      </c>
      <c r="E27" s="371"/>
      <c r="F27" s="372"/>
      <c r="G27" s="373"/>
      <c r="H27" s="371"/>
      <c r="I27" s="371">
        <v>4.8</v>
      </c>
      <c r="J27" s="371">
        <v>2</v>
      </c>
      <c r="K27" s="371"/>
      <c r="L27" s="371"/>
      <c r="M27" s="371"/>
      <c r="N27" s="371"/>
      <c r="O27" s="372"/>
    </row>
    <row r="28" spans="2:15" x14ac:dyDescent="0.2">
      <c r="B28" s="876"/>
      <c r="C28" s="370" t="s">
        <v>65</v>
      </c>
      <c r="D28" s="70">
        <f t="shared" si="0"/>
        <v>0</v>
      </c>
      <c r="E28" s="371"/>
      <c r="F28" s="372"/>
      <c r="G28" s="373"/>
      <c r="H28" s="371"/>
      <c r="I28" s="371"/>
      <c r="J28" s="371">
        <v>10</v>
      </c>
      <c r="K28" s="371"/>
      <c r="L28" s="371"/>
      <c r="M28" s="371"/>
      <c r="N28" s="371">
        <v>12.6</v>
      </c>
      <c r="O28" s="372"/>
    </row>
    <row r="29" spans="2:15" x14ac:dyDescent="0.2">
      <c r="B29" s="876"/>
      <c r="C29" s="370" t="s">
        <v>51</v>
      </c>
      <c r="D29" s="38">
        <f t="shared" si="0"/>
        <v>27750</v>
      </c>
      <c r="E29" s="371"/>
      <c r="F29" s="372">
        <v>27750</v>
      </c>
      <c r="G29" s="373"/>
      <c r="H29" s="371"/>
      <c r="I29" s="371"/>
      <c r="J29" s="371">
        <v>436</v>
      </c>
      <c r="K29" s="371">
        <v>5800</v>
      </c>
      <c r="L29" s="371"/>
      <c r="M29" s="371">
        <f>K29-L29</f>
        <v>5800</v>
      </c>
      <c r="N29" s="371">
        <v>78</v>
      </c>
      <c r="O29" s="372"/>
    </row>
    <row r="30" spans="2:15" x14ac:dyDescent="0.2">
      <c r="B30" s="876"/>
      <c r="C30" s="370" t="s">
        <v>66</v>
      </c>
      <c r="D30" s="25">
        <f>E30+F30</f>
        <v>0</v>
      </c>
      <c r="E30" s="371"/>
      <c r="F30" s="372"/>
      <c r="G30" s="373"/>
      <c r="H30" s="371"/>
      <c r="I30" s="371"/>
      <c r="J30" s="371">
        <v>1.36</v>
      </c>
      <c r="K30" s="371"/>
      <c r="L30" s="371"/>
      <c r="M30" s="371"/>
      <c r="N30" s="371">
        <v>0.83</v>
      </c>
      <c r="O30" s="372"/>
    </row>
    <row r="31" spans="2:15" ht="12" customHeight="1" x14ac:dyDescent="0.2">
      <c r="B31" s="872" t="s">
        <v>67</v>
      </c>
      <c r="C31" s="349" t="s">
        <v>56</v>
      </c>
      <c r="D31" s="71">
        <f t="shared" si="0"/>
        <v>14088885.99</v>
      </c>
      <c r="E31" s="350">
        <f>94565+3028032.12+309804.95+121115</f>
        <v>3553517.0700000003</v>
      </c>
      <c r="F31" s="351">
        <f>10535368.92</f>
        <v>10535368.92</v>
      </c>
      <c r="G31" s="352">
        <v>226179</v>
      </c>
      <c r="H31" s="350">
        <v>5046</v>
      </c>
      <c r="I31" s="350">
        <v>5746</v>
      </c>
      <c r="J31" s="350">
        <v>3080</v>
      </c>
      <c r="K31" s="350">
        <v>3100604</v>
      </c>
      <c r="L31" s="350"/>
      <c r="M31" s="350">
        <f t="shared" ref="M31:M43" si="1">K31-L31</f>
        <v>3100604</v>
      </c>
      <c r="N31" s="350"/>
      <c r="O31" s="351"/>
    </row>
    <row r="32" spans="2:15" ht="11.25" customHeight="1" x14ac:dyDescent="0.2">
      <c r="B32" s="876"/>
      <c r="C32" s="370" t="s">
        <v>57</v>
      </c>
      <c r="D32" s="38">
        <f t="shared" si="0"/>
        <v>2421517.04</v>
      </c>
      <c r="E32" s="371"/>
      <c r="F32" s="372">
        <v>2421517.04</v>
      </c>
      <c r="G32" s="373"/>
      <c r="H32" s="371"/>
      <c r="I32" s="371"/>
      <c r="J32" s="371"/>
      <c r="K32" s="371">
        <v>733400</v>
      </c>
      <c r="L32" s="371"/>
      <c r="M32" s="371">
        <f t="shared" si="1"/>
        <v>733400</v>
      </c>
      <c r="N32" s="371"/>
      <c r="O32" s="372"/>
    </row>
    <row r="33" spans="2:15" ht="11.25" customHeight="1" x14ac:dyDescent="0.2">
      <c r="B33" s="876"/>
      <c r="C33" s="370" t="s">
        <v>58</v>
      </c>
      <c r="D33" s="25">
        <f t="shared" si="0"/>
        <v>752658.28</v>
      </c>
      <c r="E33" s="371"/>
      <c r="F33" s="372">
        <v>752658.28</v>
      </c>
      <c r="G33" s="373"/>
      <c r="H33" s="371"/>
      <c r="I33" s="371"/>
      <c r="J33" s="371"/>
      <c r="K33" s="371">
        <v>179521</v>
      </c>
      <c r="L33" s="371"/>
      <c r="M33" s="371">
        <f t="shared" si="1"/>
        <v>179521</v>
      </c>
      <c r="N33" s="371"/>
      <c r="O33" s="372"/>
    </row>
    <row r="34" spans="2:15" x14ac:dyDescent="0.2">
      <c r="B34" s="876"/>
      <c r="C34" s="370" t="s">
        <v>59</v>
      </c>
      <c r="D34" s="70">
        <f t="shared" si="0"/>
        <v>374000</v>
      </c>
      <c r="E34" s="371"/>
      <c r="F34" s="372">
        <v>374000</v>
      </c>
      <c r="G34" s="373"/>
      <c r="H34" s="371"/>
      <c r="I34" s="371"/>
      <c r="J34" s="371"/>
      <c r="K34" s="371">
        <v>95070</v>
      </c>
      <c r="L34" s="371"/>
      <c r="M34" s="371">
        <f t="shared" si="1"/>
        <v>95070</v>
      </c>
      <c r="N34" s="371"/>
      <c r="O34" s="372"/>
    </row>
    <row r="35" spans="2:15" x14ac:dyDescent="0.2">
      <c r="B35" s="876"/>
      <c r="C35" s="370" t="s">
        <v>60</v>
      </c>
      <c r="D35" s="70">
        <f t="shared" si="0"/>
        <v>1687075.56</v>
      </c>
      <c r="E35" s="371"/>
      <c r="F35" s="372">
        <f>1481975.56+205100</f>
        <v>1687075.56</v>
      </c>
      <c r="G35" s="373"/>
      <c r="H35" s="371"/>
      <c r="I35" s="371"/>
      <c r="J35" s="371"/>
      <c r="K35" s="371">
        <v>555279.1</v>
      </c>
      <c r="L35" s="371"/>
      <c r="M35" s="371">
        <f t="shared" si="1"/>
        <v>555279.1</v>
      </c>
      <c r="N35" s="371">
        <v>140</v>
      </c>
      <c r="O35" s="372"/>
    </row>
    <row r="36" spans="2:15" x14ac:dyDescent="0.2">
      <c r="B36" s="876"/>
      <c r="C36" s="370" t="s">
        <v>62</v>
      </c>
      <c r="D36" s="38">
        <f t="shared" si="0"/>
        <v>5780246</v>
      </c>
      <c r="E36" s="371">
        <v>73294</v>
      </c>
      <c r="F36" s="372">
        <v>5706952</v>
      </c>
      <c r="G36" s="373"/>
      <c r="H36" s="374">
        <v>6400</v>
      </c>
      <c r="I36" s="371"/>
      <c r="J36" s="371"/>
      <c r="K36" s="371">
        <v>1303968</v>
      </c>
      <c r="L36" s="371"/>
      <c r="M36" s="371">
        <f t="shared" si="1"/>
        <v>1303968</v>
      </c>
      <c r="N36" s="371"/>
      <c r="O36" s="372"/>
    </row>
    <row r="37" spans="2:15" x14ac:dyDescent="0.2">
      <c r="B37" s="876"/>
      <c r="C37" s="370" t="s">
        <v>50</v>
      </c>
      <c r="D37" s="25">
        <f t="shared" si="0"/>
        <v>10480349.689999999</v>
      </c>
      <c r="E37" s="371">
        <f>7014407+30031+441505</f>
        <v>7485943</v>
      </c>
      <c r="F37" s="372">
        <v>2994406.69</v>
      </c>
      <c r="G37" s="373">
        <v>52664</v>
      </c>
      <c r="H37" s="374">
        <v>1612</v>
      </c>
      <c r="I37" s="371"/>
      <c r="J37" s="371">
        <v>7157.56</v>
      </c>
      <c r="K37" s="371">
        <v>1075706</v>
      </c>
      <c r="L37" s="371"/>
      <c r="M37" s="371">
        <f t="shared" si="1"/>
        <v>1075706</v>
      </c>
      <c r="N37" s="371"/>
      <c r="O37" s="372"/>
    </row>
    <row r="38" spans="2:15" x14ac:dyDescent="0.2">
      <c r="B38" s="876"/>
      <c r="C38" s="370" t="s">
        <v>63</v>
      </c>
      <c r="D38" s="25">
        <f t="shared" si="0"/>
        <v>15172583.85</v>
      </c>
      <c r="E38" s="371">
        <v>1325234</v>
      </c>
      <c r="F38" s="372">
        <v>13847349.85</v>
      </c>
      <c r="G38" s="373">
        <v>200</v>
      </c>
      <c r="H38" s="374">
        <v>2731</v>
      </c>
      <c r="I38" s="371">
        <v>16312</v>
      </c>
      <c r="J38" s="371"/>
      <c r="K38" s="371">
        <v>5412970</v>
      </c>
      <c r="L38" s="371"/>
      <c r="M38" s="371">
        <f t="shared" si="1"/>
        <v>5412970</v>
      </c>
      <c r="N38" s="371">
        <v>19.399999999999999</v>
      </c>
      <c r="O38" s="372"/>
    </row>
    <row r="39" spans="2:15" x14ac:dyDescent="0.2">
      <c r="B39" s="876"/>
      <c r="C39" s="370" t="s">
        <v>64</v>
      </c>
      <c r="D39" s="70">
        <f t="shared" si="0"/>
        <v>3201970</v>
      </c>
      <c r="E39" s="371">
        <f>177511+160097</f>
        <v>337608</v>
      </c>
      <c r="F39" s="372">
        <f>2222533+641829</f>
        <v>2864362</v>
      </c>
      <c r="G39" s="373"/>
      <c r="H39" s="374">
        <v>12334</v>
      </c>
      <c r="I39" s="371"/>
      <c r="J39" s="371">
        <v>2482.2199999999998</v>
      </c>
      <c r="K39" s="371">
        <v>860711</v>
      </c>
      <c r="L39" s="371"/>
      <c r="M39" s="371">
        <f t="shared" si="1"/>
        <v>860711</v>
      </c>
      <c r="N39" s="371">
        <v>418.59</v>
      </c>
      <c r="O39" s="372"/>
    </row>
    <row r="40" spans="2:15" x14ac:dyDescent="0.2">
      <c r="B40" s="876"/>
      <c r="C40" s="370" t="s">
        <v>51</v>
      </c>
      <c r="D40" s="38">
        <f t="shared" si="0"/>
        <v>4857825</v>
      </c>
      <c r="E40" s="371"/>
      <c r="F40" s="372">
        <v>4857825</v>
      </c>
      <c r="G40" s="373"/>
      <c r="H40" s="374"/>
      <c r="I40" s="371"/>
      <c r="J40" s="371"/>
      <c r="K40" s="371">
        <v>1872320</v>
      </c>
      <c r="L40" s="371"/>
      <c r="M40" s="371">
        <f t="shared" si="1"/>
        <v>1872320</v>
      </c>
      <c r="N40" s="371"/>
      <c r="O40" s="372"/>
    </row>
    <row r="41" spans="2:15" x14ac:dyDescent="0.2">
      <c r="B41" s="876"/>
      <c r="C41" s="370" t="s">
        <v>66</v>
      </c>
      <c r="D41" s="25">
        <f t="shared" si="0"/>
        <v>272258</v>
      </c>
      <c r="E41" s="371">
        <v>272258</v>
      </c>
      <c r="F41" s="372"/>
      <c r="G41" s="373"/>
      <c r="H41" s="371"/>
      <c r="I41" s="371"/>
      <c r="J41" s="371">
        <v>3525.06</v>
      </c>
      <c r="K41" s="371"/>
      <c r="L41" s="371"/>
      <c r="M41" s="371">
        <f t="shared" si="1"/>
        <v>0</v>
      </c>
      <c r="N41" s="371"/>
      <c r="O41" s="372"/>
    </row>
    <row r="42" spans="2:15" x14ac:dyDescent="0.2">
      <c r="B42" s="876"/>
      <c r="C42" s="370" t="s">
        <v>48</v>
      </c>
      <c r="D42" s="25">
        <f t="shared" si="0"/>
        <v>5039781</v>
      </c>
      <c r="E42" s="371"/>
      <c r="F42" s="372">
        <f>4999182.5+40598.5</f>
        <v>5039781</v>
      </c>
      <c r="G42" s="373"/>
      <c r="H42" s="371"/>
      <c r="I42" s="371"/>
      <c r="J42" s="371"/>
      <c r="K42" s="371">
        <v>2158904</v>
      </c>
      <c r="L42" s="371"/>
      <c r="M42" s="371">
        <f t="shared" si="1"/>
        <v>2158904</v>
      </c>
      <c r="N42" s="371">
        <v>61.13</v>
      </c>
      <c r="O42" s="372"/>
    </row>
    <row r="43" spans="2:15" x14ac:dyDescent="0.2">
      <c r="B43" s="876"/>
      <c r="C43" s="370" t="s">
        <v>68</v>
      </c>
      <c r="D43" s="25">
        <f t="shared" si="0"/>
        <v>32400</v>
      </c>
      <c r="E43" s="371"/>
      <c r="F43" s="372">
        <v>32400</v>
      </c>
      <c r="G43" s="373"/>
      <c r="H43" s="371"/>
      <c r="I43" s="371"/>
      <c r="J43" s="371"/>
      <c r="K43" s="371">
        <v>5400</v>
      </c>
      <c r="L43" s="371"/>
      <c r="M43" s="371">
        <f t="shared" si="1"/>
        <v>5400</v>
      </c>
      <c r="N43" s="371"/>
      <c r="O43" s="372"/>
    </row>
    <row r="44" spans="2:15" x14ac:dyDescent="0.2">
      <c r="B44" s="876"/>
      <c r="C44" s="370" t="s">
        <v>65</v>
      </c>
      <c r="D44" s="25">
        <f t="shared" si="0"/>
        <v>0</v>
      </c>
      <c r="E44" s="371"/>
      <c r="F44" s="372"/>
      <c r="G44" s="373"/>
      <c r="H44" s="371"/>
      <c r="I44" s="371"/>
      <c r="J44" s="371"/>
      <c r="K44" s="371"/>
      <c r="L44" s="371"/>
      <c r="M44" s="371"/>
      <c r="N44" s="371"/>
      <c r="O44" s="372"/>
    </row>
    <row r="45" spans="2:15" x14ac:dyDescent="0.2">
      <c r="B45" s="876"/>
      <c r="C45" s="370" t="s">
        <v>69</v>
      </c>
      <c r="D45" s="69">
        <f t="shared" si="0"/>
        <v>0</v>
      </c>
      <c r="E45" s="371">
        <v>0</v>
      </c>
      <c r="F45" s="372">
        <v>0</v>
      </c>
      <c r="G45" s="373"/>
      <c r="H45" s="371"/>
      <c r="I45" s="371"/>
      <c r="J45" s="371"/>
      <c r="K45" s="371"/>
      <c r="L45" s="371"/>
      <c r="M45" s="371"/>
      <c r="N45" s="371">
        <v>15</v>
      </c>
      <c r="O45" s="372"/>
    </row>
    <row r="46" spans="2:15" ht="13.5" customHeight="1" x14ac:dyDescent="0.2">
      <c r="B46" s="375" t="s">
        <v>70</v>
      </c>
      <c r="C46" s="376" t="s">
        <v>63</v>
      </c>
      <c r="D46" s="377">
        <f t="shared" si="0"/>
        <v>0</v>
      </c>
      <c r="E46" s="361"/>
      <c r="F46" s="362"/>
      <c r="G46" s="363"/>
      <c r="H46" s="361"/>
      <c r="I46" s="361"/>
      <c r="J46" s="361"/>
      <c r="K46" s="361"/>
      <c r="L46" s="361"/>
      <c r="M46" s="361"/>
      <c r="N46" s="361"/>
      <c r="O46" s="362">
        <v>2.73</v>
      </c>
    </row>
    <row r="47" spans="2:15" ht="12" customHeight="1" x14ac:dyDescent="0.2">
      <c r="B47" s="872" t="s">
        <v>71</v>
      </c>
      <c r="C47" s="349" t="s">
        <v>50</v>
      </c>
      <c r="D47" s="378">
        <f t="shared" si="0"/>
        <v>0</v>
      </c>
      <c r="E47" s="350">
        <v>0</v>
      </c>
      <c r="F47" s="351"/>
      <c r="G47" s="352"/>
      <c r="H47" s="350"/>
      <c r="I47" s="350"/>
      <c r="J47" s="350">
        <v>1.03</v>
      </c>
      <c r="K47" s="350"/>
      <c r="L47" s="350"/>
      <c r="M47" s="350"/>
      <c r="N47" s="350"/>
      <c r="O47" s="351"/>
    </row>
    <row r="48" spans="2:15" ht="12" customHeight="1" x14ac:dyDescent="0.2">
      <c r="B48" s="876"/>
      <c r="C48" s="370" t="s">
        <v>63</v>
      </c>
      <c r="D48" s="25">
        <f t="shared" si="0"/>
        <v>16350</v>
      </c>
      <c r="E48" s="371">
        <v>4200</v>
      </c>
      <c r="F48" s="372">
        <v>12150</v>
      </c>
      <c r="G48" s="373"/>
      <c r="H48" s="371"/>
      <c r="I48" s="371"/>
      <c r="J48" s="371">
        <v>6</v>
      </c>
      <c r="K48" s="371">
        <v>710</v>
      </c>
      <c r="L48" s="371">
        <v>610.79999999999995</v>
      </c>
      <c r="M48" s="371">
        <f>K48-L48</f>
        <v>99.200000000000045</v>
      </c>
      <c r="N48" s="371">
        <v>5</v>
      </c>
      <c r="O48" s="372"/>
    </row>
    <row r="49" spans="2:15" ht="11.25" customHeight="1" x14ac:dyDescent="0.2">
      <c r="B49" s="877"/>
      <c r="C49" s="357" t="s">
        <v>65</v>
      </c>
      <c r="D49" s="69">
        <f t="shared" si="0"/>
        <v>489173.15</v>
      </c>
      <c r="E49" s="347">
        <v>31600</v>
      </c>
      <c r="F49" s="348">
        <v>457573.15</v>
      </c>
      <c r="G49" s="358"/>
      <c r="H49" s="347"/>
      <c r="I49" s="347"/>
      <c r="J49" s="347">
        <v>174.45</v>
      </c>
      <c r="K49" s="347">
        <v>50090.46</v>
      </c>
      <c r="L49" s="347"/>
      <c r="M49" s="347">
        <f>K49-L49</f>
        <v>50090.46</v>
      </c>
      <c r="N49" s="347">
        <v>2.5</v>
      </c>
      <c r="O49" s="348">
        <v>6.6</v>
      </c>
    </row>
    <row r="50" spans="2:15" ht="14.25" customHeight="1" x14ac:dyDescent="0.2">
      <c r="B50" s="379" t="s">
        <v>72</v>
      </c>
      <c r="C50" s="380" t="s">
        <v>73</v>
      </c>
      <c r="D50" s="69">
        <f t="shared" si="0"/>
        <v>7500</v>
      </c>
      <c r="E50" s="381"/>
      <c r="F50" s="382">
        <v>7500</v>
      </c>
      <c r="G50" s="383"/>
      <c r="H50" s="381"/>
      <c r="I50" s="381"/>
      <c r="J50" s="381"/>
      <c r="K50" s="381">
        <v>2250</v>
      </c>
      <c r="L50" s="381"/>
      <c r="M50" s="381">
        <f>K50-L50</f>
        <v>2250</v>
      </c>
      <c r="N50" s="381"/>
      <c r="O50" s="382"/>
    </row>
    <row r="51" spans="2:15" ht="14.25" customHeight="1" x14ac:dyDescent="0.2">
      <c r="B51" s="365" t="s">
        <v>74</v>
      </c>
      <c r="C51" s="366" t="s">
        <v>50</v>
      </c>
      <c r="D51" s="378">
        <f t="shared" si="0"/>
        <v>0</v>
      </c>
      <c r="E51" s="141">
        <v>0</v>
      </c>
      <c r="F51" s="367"/>
      <c r="G51" s="368"/>
      <c r="H51" s="141"/>
      <c r="I51" s="141"/>
      <c r="J51" s="141">
        <v>1.1000000000000001</v>
      </c>
      <c r="K51" s="141"/>
      <c r="L51" s="141"/>
      <c r="M51" s="141"/>
      <c r="N51" s="141"/>
      <c r="O51" s="367"/>
    </row>
    <row r="52" spans="2:15" x14ac:dyDescent="0.2">
      <c r="B52" s="872" t="s">
        <v>75</v>
      </c>
      <c r="C52" s="349" t="s">
        <v>64</v>
      </c>
      <c r="D52" s="122">
        <f t="shared" si="0"/>
        <v>0</v>
      </c>
      <c r="E52" s="350"/>
      <c r="F52" s="351"/>
      <c r="G52" s="352"/>
      <c r="H52" s="350"/>
      <c r="I52" s="350"/>
      <c r="J52" s="350"/>
      <c r="K52" s="350"/>
      <c r="L52" s="350"/>
      <c r="M52" s="350"/>
      <c r="N52" s="350">
        <v>0.31</v>
      </c>
      <c r="O52" s="351"/>
    </row>
    <row r="53" spans="2:15" x14ac:dyDescent="0.2">
      <c r="B53" s="876"/>
      <c r="C53" s="366" t="s">
        <v>65</v>
      </c>
      <c r="D53" s="70">
        <f t="shared" si="0"/>
        <v>0</v>
      </c>
      <c r="E53" s="141"/>
      <c r="F53" s="367"/>
      <c r="G53" s="368"/>
      <c r="H53" s="141"/>
      <c r="I53" s="141"/>
      <c r="J53" s="141"/>
      <c r="K53" s="141"/>
      <c r="L53" s="141"/>
      <c r="M53" s="141"/>
      <c r="N53" s="141"/>
      <c r="O53" s="367"/>
    </row>
    <row r="54" spans="2:15" x14ac:dyDescent="0.2">
      <c r="B54" s="877"/>
      <c r="C54" s="357" t="s">
        <v>50</v>
      </c>
      <c r="D54" s="56">
        <f t="shared" si="0"/>
        <v>0</v>
      </c>
      <c r="E54" s="347"/>
      <c r="F54" s="348"/>
      <c r="G54" s="358"/>
      <c r="H54" s="347"/>
      <c r="I54" s="347"/>
      <c r="J54" s="347"/>
      <c r="K54" s="347"/>
      <c r="L54" s="347"/>
      <c r="M54" s="347"/>
      <c r="N54" s="347"/>
      <c r="O54" s="348"/>
    </row>
    <row r="55" spans="2:15" x14ac:dyDescent="0.2">
      <c r="B55" s="384" t="s">
        <v>76</v>
      </c>
      <c r="C55" s="385" t="s">
        <v>66</v>
      </c>
      <c r="D55" s="377">
        <f t="shared" si="0"/>
        <v>0</v>
      </c>
      <c r="E55" s="386"/>
      <c r="F55" s="387"/>
      <c r="G55" s="388"/>
      <c r="H55" s="386"/>
      <c r="I55" s="386"/>
      <c r="J55" s="386"/>
      <c r="K55" s="386"/>
      <c r="L55" s="386"/>
      <c r="M55" s="386"/>
      <c r="N55" s="386"/>
      <c r="O55" s="387">
        <v>8</v>
      </c>
    </row>
    <row r="56" spans="2:15" x14ac:dyDescent="0.2">
      <c r="B56" s="874" t="s">
        <v>77</v>
      </c>
      <c r="C56" s="385" t="s">
        <v>48</v>
      </c>
      <c r="D56" s="377">
        <f t="shared" si="0"/>
        <v>0</v>
      </c>
      <c r="E56" s="386">
        <v>0</v>
      </c>
      <c r="F56" s="387">
        <v>0</v>
      </c>
      <c r="G56" s="388"/>
      <c r="H56" s="386"/>
      <c r="I56" s="386">
        <v>2.48</v>
      </c>
      <c r="J56" s="386"/>
      <c r="K56" s="386"/>
      <c r="L56" s="386"/>
      <c r="M56" s="386"/>
      <c r="N56" s="386"/>
      <c r="O56" s="387"/>
    </row>
    <row r="57" spans="2:15" x14ac:dyDescent="0.2">
      <c r="B57" s="875"/>
      <c r="C57" s="413" t="s">
        <v>66</v>
      </c>
      <c r="D57" s="378">
        <f t="shared" si="0"/>
        <v>0</v>
      </c>
      <c r="E57" s="414">
        <v>0</v>
      </c>
      <c r="F57" s="415">
        <v>0</v>
      </c>
      <c r="G57" s="416"/>
      <c r="H57" s="414"/>
      <c r="I57" s="414"/>
      <c r="J57" s="414"/>
      <c r="K57" s="414"/>
      <c r="L57" s="414"/>
      <c r="M57" s="414"/>
      <c r="N57" s="414"/>
      <c r="O57" s="415">
        <v>7</v>
      </c>
    </row>
    <row r="58" spans="2:15" x14ac:dyDescent="0.2">
      <c r="B58" s="390" t="s">
        <v>78</v>
      </c>
      <c r="C58" s="391" t="s">
        <v>66</v>
      </c>
      <c r="D58" s="392">
        <f t="shared" si="0"/>
        <v>0</v>
      </c>
      <c r="E58" s="393">
        <v>0</v>
      </c>
      <c r="F58" s="394">
        <v>0</v>
      </c>
      <c r="G58" s="395"/>
      <c r="H58" s="393"/>
      <c r="I58" s="393"/>
      <c r="J58" s="393"/>
      <c r="K58" s="393"/>
      <c r="L58" s="393"/>
      <c r="M58" s="393"/>
      <c r="N58" s="393"/>
      <c r="O58" s="394">
        <v>5.8</v>
      </c>
    </row>
    <row r="59" spans="2:15" x14ac:dyDescent="0.2">
      <c r="B59" s="389" t="s">
        <v>79</v>
      </c>
      <c r="C59" s="385" t="s">
        <v>48</v>
      </c>
      <c r="D59" s="377">
        <f t="shared" si="0"/>
        <v>0</v>
      </c>
      <c r="E59" s="386"/>
      <c r="F59" s="387">
        <v>0</v>
      </c>
      <c r="G59" s="388"/>
      <c r="H59" s="386"/>
      <c r="I59" s="386"/>
      <c r="J59" s="386"/>
      <c r="K59" s="386">
        <v>40</v>
      </c>
      <c r="L59" s="386">
        <v>40</v>
      </c>
      <c r="M59" s="386">
        <f>K59-L59</f>
        <v>0</v>
      </c>
      <c r="N59" s="386"/>
      <c r="O59" s="387"/>
    </row>
    <row r="60" spans="2:15" x14ac:dyDescent="0.2">
      <c r="B60" s="390" t="s">
        <v>80</v>
      </c>
      <c r="C60" s="391" t="s">
        <v>48</v>
      </c>
      <c r="D60" s="392">
        <f t="shared" si="0"/>
        <v>324507.95</v>
      </c>
      <c r="E60" s="393"/>
      <c r="F60" s="394">
        <v>324507.95</v>
      </c>
      <c r="G60" s="395"/>
      <c r="H60" s="393"/>
      <c r="I60" s="393"/>
      <c r="J60" s="393"/>
      <c r="K60" s="393">
        <v>83129.8</v>
      </c>
      <c r="L60" s="393">
        <v>1245</v>
      </c>
      <c r="M60" s="393">
        <f t="shared" ref="M60:M65" si="2">K60-L60</f>
        <v>81884.800000000003</v>
      </c>
      <c r="N60" s="393">
        <v>0.04</v>
      </c>
      <c r="O60" s="394"/>
    </row>
    <row r="61" spans="2:15" ht="11.25" customHeight="1" x14ac:dyDescent="0.2">
      <c r="B61" s="872" t="s">
        <v>81</v>
      </c>
      <c r="C61" s="353" t="s">
        <v>58</v>
      </c>
      <c r="D61" s="71">
        <f t="shared" si="0"/>
        <v>0</v>
      </c>
      <c r="E61" s="354"/>
      <c r="F61" s="355"/>
      <c r="G61" s="356"/>
      <c r="H61" s="354"/>
      <c r="I61" s="354"/>
      <c r="J61" s="354"/>
      <c r="K61" s="354"/>
      <c r="L61" s="354"/>
      <c r="M61" s="354">
        <f t="shared" si="2"/>
        <v>0</v>
      </c>
      <c r="N61" s="354"/>
      <c r="O61" s="355"/>
    </row>
    <row r="62" spans="2:15" ht="11.25" customHeight="1" x14ac:dyDescent="0.2">
      <c r="B62" s="876"/>
      <c r="C62" s="370" t="s">
        <v>51</v>
      </c>
      <c r="D62" s="70">
        <f t="shared" si="0"/>
        <v>2459550.06</v>
      </c>
      <c r="E62" s="371"/>
      <c r="F62" s="372">
        <v>2459550.06</v>
      </c>
      <c r="G62" s="373"/>
      <c r="H62" s="371"/>
      <c r="I62" s="371"/>
      <c r="J62" s="371"/>
      <c r="K62" s="371">
        <v>362298</v>
      </c>
      <c r="L62" s="371"/>
      <c r="M62" s="371">
        <f t="shared" si="2"/>
        <v>362298</v>
      </c>
      <c r="N62" s="371"/>
      <c r="O62" s="372"/>
    </row>
    <row r="63" spans="2:15" ht="11.25" customHeight="1" x14ac:dyDescent="0.2">
      <c r="B63" s="876"/>
      <c r="C63" s="370" t="s">
        <v>66</v>
      </c>
      <c r="D63" s="70">
        <f t="shared" si="0"/>
        <v>24842174.129999999</v>
      </c>
      <c r="E63" s="371">
        <v>2606604.13</v>
      </c>
      <c r="F63" s="372">
        <v>22235570</v>
      </c>
      <c r="G63" s="373"/>
      <c r="H63" s="371"/>
      <c r="I63" s="371"/>
      <c r="J63" s="371">
        <v>12962.5</v>
      </c>
      <c r="K63" s="371">
        <v>3458100</v>
      </c>
      <c r="L63" s="371"/>
      <c r="M63" s="371">
        <f t="shared" si="2"/>
        <v>3458100</v>
      </c>
      <c r="N63" s="371"/>
      <c r="O63" s="372"/>
    </row>
    <row r="64" spans="2:15" x14ac:dyDescent="0.2">
      <c r="B64" s="876"/>
      <c r="C64" s="370" t="s">
        <v>73</v>
      </c>
      <c r="D64" s="70">
        <f t="shared" si="0"/>
        <v>9938249.5899999999</v>
      </c>
      <c r="E64" s="373">
        <v>9938249.5899999999</v>
      </c>
      <c r="F64" s="396"/>
      <c r="G64" s="373"/>
      <c r="H64" s="371"/>
      <c r="I64" s="371"/>
      <c r="J64" s="371">
        <v>21528.52</v>
      </c>
      <c r="K64" s="371"/>
      <c r="L64" s="371"/>
      <c r="M64" s="371">
        <f t="shared" si="2"/>
        <v>0</v>
      </c>
      <c r="N64" s="371"/>
      <c r="O64" s="372"/>
    </row>
    <row r="65" spans="1:15" x14ac:dyDescent="0.2">
      <c r="B65" s="876"/>
      <c r="C65" s="370" t="s">
        <v>48</v>
      </c>
      <c r="D65" s="70">
        <f t="shared" si="0"/>
        <v>46461264.969999999</v>
      </c>
      <c r="E65" s="371">
        <v>3581639</v>
      </c>
      <c r="F65" s="372">
        <v>42879625.969999999</v>
      </c>
      <c r="G65" s="373"/>
      <c r="H65" s="371"/>
      <c r="I65" s="371"/>
      <c r="J65" s="371">
        <v>18563.2</v>
      </c>
      <c r="K65" s="371">
        <v>5688379.2000000002</v>
      </c>
      <c r="L65" s="371">
        <v>188</v>
      </c>
      <c r="M65" s="371">
        <f t="shared" si="2"/>
        <v>5688191.2000000002</v>
      </c>
      <c r="N65" s="371"/>
      <c r="O65" s="372"/>
    </row>
    <row r="66" spans="1:15" x14ac:dyDescent="0.2">
      <c r="B66" s="876"/>
      <c r="C66" s="370" t="s">
        <v>69</v>
      </c>
      <c r="D66" s="70">
        <f t="shared" si="0"/>
        <v>49745575.310000002</v>
      </c>
      <c r="E66" s="371">
        <v>665074</v>
      </c>
      <c r="F66" s="372">
        <v>49080501.310000002</v>
      </c>
      <c r="G66" s="373"/>
      <c r="H66" s="371"/>
      <c r="I66" s="371"/>
      <c r="J66" s="371">
        <v>2191</v>
      </c>
      <c r="K66" s="371">
        <v>8184765</v>
      </c>
      <c r="L66" s="371"/>
      <c r="M66" s="371">
        <f>K66-L66</f>
        <v>8184765</v>
      </c>
      <c r="N66" s="371"/>
      <c r="O66" s="372"/>
    </row>
    <row r="67" spans="1:15" x14ac:dyDescent="0.2">
      <c r="B67" s="877"/>
      <c r="C67" s="357" t="s">
        <v>68</v>
      </c>
      <c r="D67" s="44">
        <f t="shared" si="0"/>
        <v>34286158.68</v>
      </c>
      <c r="E67" s="347">
        <v>636538.5</v>
      </c>
      <c r="F67" s="348">
        <v>33649620.18</v>
      </c>
      <c r="G67" s="358"/>
      <c r="H67" s="347"/>
      <c r="I67" s="347"/>
      <c r="J67" s="347">
        <v>1331.83</v>
      </c>
      <c r="K67" s="347">
        <v>5262837</v>
      </c>
      <c r="L67" s="347"/>
      <c r="M67" s="347">
        <f>K67-L67</f>
        <v>5262837</v>
      </c>
      <c r="N67" s="347"/>
      <c r="O67" s="348"/>
    </row>
    <row r="68" spans="1:15" x14ac:dyDescent="0.2">
      <c r="A68" s="114"/>
      <c r="B68" s="397" t="s">
        <v>82</v>
      </c>
      <c r="C68" s="398" t="s">
        <v>51</v>
      </c>
      <c r="D68" s="44">
        <f t="shared" si="0"/>
        <v>545000</v>
      </c>
      <c r="E68" s="141">
        <v>545000</v>
      </c>
      <c r="F68" s="367"/>
      <c r="G68" s="368"/>
      <c r="H68" s="141"/>
      <c r="I68" s="141"/>
      <c r="J68" s="141">
        <v>1090</v>
      </c>
      <c r="K68" s="141"/>
      <c r="L68" s="141"/>
      <c r="M68" s="141"/>
      <c r="N68" s="141"/>
      <c r="O68" s="367"/>
    </row>
    <row r="69" spans="1:15" x14ac:dyDescent="0.2">
      <c r="A69" s="114"/>
      <c r="B69" s="389" t="s">
        <v>83</v>
      </c>
      <c r="C69" s="399" t="s">
        <v>48</v>
      </c>
      <c r="D69" s="400">
        <f t="shared" si="0"/>
        <v>152540</v>
      </c>
      <c r="E69" s="401">
        <v>152540</v>
      </c>
      <c r="F69" s="402"/>
      <c r="G69" s="403"/>
      <c r="H69" s="401"/>
      <c r="I69" s="401"/>
      <c r="J69" s="401">
        <v>67.3</v>
      </c>
      <c r="K69" s="401"/>
      <c r="L69" s="401"/>
      <c r="M69" s="401"/>
      <c r="N69" s="401"/>
      <c r="O69" s="402"/>
    </row>
    <row r="70" spans="1:15" x14ac:dyDescent="0.2">
      <c r="A70" s="114"/>
      <c r="B70" s="878" t="s">
        <v>84</v>
      </c>
      <c r="C70" s="353" t="s">
        <v>66</v>
      </c>
      <c r="D70" s="122">
        <f t="shared" si="0"/>
        <v>9043243.3699999992</v>
      </c>
      <c r="E70" s="354"/>
      <c r="F70" s="372">
        <v>9043243.3699999992</v>
      </c>
      <c r="G70" s="356"/>
      <c r="H70" s="354"/>
      <c r="I70" s="354"/>
      <c r="J70" s="354"/>
      <c r="K70" s="354">
        <v>1660943</v>
      </c>
      <c r="L70" s="354"/>
      <c r="M70" s="354">
        <f>K70-L70</f>
        <v>1660943</v>
      </c>
      <c r="N70" s="354"/>
      <c r="O70" s="355"/>
    </row>
    <row r="71" spans="1:15" x14ac:dyDescent="0.2">
      <c r="A71" s="114"/>
      <c r="B71" s="878"/>
      <c r="C71" s="370" t="s">
        <v>48</v>
      </c>
      <c r="D71" s="70">
        <f t="shared" ref="D71:D106" si="3">E71+F71</f>
        <v>385505.18</v>
      </c>
      <c r="E71" s="371">
        <v>25200</v>
      </c>
      <c r="F71" s="372">
        <v>360305.18</v>
      </c>
      <c r="G71" s="373"/>
      <c r="H71" s="371"/>
      <c r="I71" s="371"/>
      <c r="J71" s="371">
        <v>90</v>
      </c>
      <c r="K71" s="371">
        <v>46316.5</v>
      </c>
      <c r="L71" s="371"/>
      <c r="M71" s="371">
        <f>K71-L71</f>
        <v>46316.5</v>
      </c>
      <c r="N71" s="371"/>
      <c r="O71" s="404"/>
    </row>
    <row r="72" spans="1:15" x14ac:dyDescent="0.2">
      <c r="A72" s="114"/>
      <c r="B72" s="879"/>
      <c r="C72" s="357" t="s">
        <v>69</v>
      </c>
      <c r="D72" s="405">
        <f t="shared" si="3"/>
        <v>950220</v>
      </c>
      <c r="E72" s="347">
        <v>950220</v>
      </c>
      <c r="F72" s="348"/>
      <c r="G72" s="358"/>
      <c r="H72" s="347"/>
      <c r="I72" s="347"/>
      <c r="J72" s="347">
        <v>2454</v>
      </c>
      <c r="K72" s="347"/>
      <c r="L72" s="347"/>
      <c r="M72" s="347"/>
      <c r="N72" s="347"/>
      <c r="O72" s="348"/>
    </row>
    <row r="73" spans="1:15" x14ac:dyDescent="0.2">
      <c r="B73" s="872" t="s">
        <v>85</v>
      </c>
      <c r="C73" s="366" t="s">
        <v>48</v>
      </c>
      <c r="D73" s="406">
        <f t="shared" si="3"/>
        <v>0</v>
      </c>
      <c r="E73" s="141"/>
      <c r="F73" s="367"/>
      <c r="G73" s="368"/>
      <c r="H73" s="141"/>
      <c r="I73" s="141"/>
      <c r="J73" s="141"/>
      <c r="K73" s="141"/>
      <c r="L73" s="141"/>
      <c r="M73" s="141"/>
      <c r="N73" s="141">
        <v>0.09</v>
      </c>
      <c r="O73" s="367"/>
    </row>
    <row r="74" spans="1:15" x14ac:dyDescent="0.2">
      <c r="B74" s="876"/>
      <c r="C74" s="366" t="s">
        <v>145</v>
      </c>
      <c r="D74" s="407">
        <f t="shared" si="3"/>
        <v>160</v>
      </c>
      <c r="E74" s="408"/>
      <c r="F74" s="409">
        <v>160</v>
      </c>
      <c r="G74" s="410"/>
      <c r="H74" s="408"/>
      <c r="I74" s="408"/>
      <c r="J74" s="408"/>
      <c r="K74" s="408">
        <v>10</v>
      </c>
      <c r="L74" s="408"/>
      <c r="M74" s="408">
        <f>K74-L74</f>
        <v>10</v>
      </c>
      <c r="N74" s="408"/>
      <c r="O74" s="409"/>
    </row>
    <row r="75" spans="1:15" ht="14.25" customHeight="1" x14ac:dyDescent="0.2">
      <c r="B75" s="876"/>
      <c r="C75" s="411" t="s">
        <v>66</v>
      </c>
      <c r="D75" s="407">
        <f>E75+F75</f>
        <v>3657899</v>
      </c>
      <c r="E75" s="408">
        <v>151069</v>
      </c>
      <c r="F75" s="409">
        <v>3506830</v>
      </c>
      <c r="G75" s="410"/>
      <c r="H75" s="408"/>
      <c r="I75" s="408"/>
      <c r="J75" s="408">
        <v>741.61</v>
      </c>
      <c r="K75" s="408">
        <v>330200</v>
      </c>
      <c r="L75" s="408"/>
      <c r="M75" s="408">
        <f>K75-L75</f>
        <v>330200</v>
      </c>
      <c r="N75" s="408">
        <v>16.03</v>
      </c>
      <c r="O75" s="409"/>
    </row>
    <row r="76" spans="1:15" ht="14.25" customHeight="1" x14ac:dyDescent="0.2">
      <c r="B76" s="877"/>
      <c r="C76" s="398" t="s">
        <v>51</v>
      </c>
      <c r="D76" s="407">
        <f>E76+F76</f>
        <v>777770</v>
      </c>
      <c r="E76" s="141"/>
      <c r="F76" s="367">
        <v>777770</v>
      </c>
      <c r="G76" s="368"/>
      <c r="H76" s="141"/>
      <c r="I76" s="141"/>
      <c r="J76" s="141"/>
      <c r="K76" s="141">
        <v>20000</v>
      </c>
      <c r="L76" s="141"/>
      <c r="M76" s="141">
        <f>K76-L76</f>
        <v>20000</v>
      </c>
      <c r="N76" s="141"/>
      <c r="O76" s="367"/>
    </row>
    <row r="77" spans="1:15" ht="13.5" customHeight="1" x14ac:dyDescent="0.2">
      <c r="A77" s="114"/>
      <c r="B77" s="384" t="s">
        <v>86</v>
      </c>
      <c r="C77" s="385" t="s">
        <v>48</v>
      </c>
      <c r="D77" s="377">
        <f>E77+F77</f>
        <v>526.52</v>
      </c>
      <c r="E77" s="386"/>
      <c r="F77" s="387">
        <v>526.52</v>
      </c>
      <c r="G77" s="388"/>
      <c r="H77" s="386"/>
      <c r="I77" s="386"/>
      <c r="J77" s="386"/>
      <c r="K77" s="386">
        <v>265.10000000000002</v>
      </c>
      <c r="L77" s="386"/>
      <c r="M77" s="386">
        <f>K77-L77</f>
        <v>265.10000000000002</v>
      </c>
      <c r="N77" s="386">
        <v>1</v>
      </c>
      <c r="O77" s="387"/>
    </row>
    <row r="78" spans="1:15" ht="13.5" customHeight="1" x14ac:dyDescent="0.2">
      <c r="A78" s="114"/>
      <c r="B78" s="389" t="s">
        <v>87</v>
      </c>
      <c r="C78" s="385" t="s">
        <v>56</v>
      </c>
      <c r="D78" s="377">
        <f t="shared" si="3"/>
        <v>1998563.4</v>
      </c>
      <c r="E78" s="386">
        <v>320696.01</v>
      </c>
      <c r="F78" s="387">
        <v>1677867.39</v>
      </c>
      <c r="G78" s="388"/>
      <c r="H78" s="386"/>
      <c r="I78" s="386"/>
      <c r="J78" s="386">
        <v>212.06</v>
      </c>
      <c r="K78" s="386">
        <v>178000</v>
      </c>
      <c r="L78" s="386"/>
      <c r="M78" s="386">
        <f>K78-L78</f>
        <v>178000</v>
      </c>
      <c r="N78" s="386"/>
      <c r="O78" s="387"/>
    </row>
    <row r="79" spans="1:15" ht="13.5" customHeight="1" x14ac:dyDescent="0.2">
      <c r="A79" s="114"/>
      <c r="B79" s="389" t="s">
        <v>88</v>
      </c>
      <c r="C79" s="385" t="s">
        <v>65</v>
      </c>
      <c r="D79" s="377">
        <f t="shared" si="3"/>
        <v>0</v>
      </c>
      <c r="E79" s="386"/>
      <c r="F79" s="387">
        <v>0</v>
      </c>
      <c r="G79" s="388"/>
      <c r="H79" s="386"/>
      <c r="I79" s="386"/>
      <c r="J79" s="386">
        <v>95</v>
      </c>
      <c r="K79" s="386"/>
      <c r="L79" s="386"/>
      <c r="M79" s="386"/>
      <c r="N79" s="386"/>
      <c r="O79" s="387"/>
    </row>
    <row r="80" spans="1:15" ht="13.5" customHeight="1" x14ac:dyDescent="0.2">
      <c r="B80" s="389" t="s">
        <v>146</v>
      </c>
      <c r="C80" s="385" t="s">
        <v>65</v>
      </c>
      <c r="D80" s="377">
        <f t="shared" si="3"/>
        <v>550</v>
      </c>
      <c r="E80" s="386"/>
      <c r="F80" s="387">
        <v>550</v>
      </c>
      <c r="G80" s="388"/>
      <c r="H80" s="386"/>
      <c r="I80" s="386"/>
      <c r="J80" s="386"/>
      <c r="K80" s="386">
        <v>55</v>
      </c>
      <c r="L80" s="386"/>
      <c r="M80" s="386">
        <f>K80-L80</f>
        <v>55</v>
      </c>
      <c r="N80" s="386"/>
      <c r="O80" s="387"/>
    </row>
    <row r="81" spans="2:15" ht="13.5" customHeight="1" x14ac:dyDescent="0.2">
      <c r="B81" s="412" t="s">
        <v>147</v>
      </c>
      <c r="C81" s="413" t="s">
        <v>48</v>
      </c>
      <c r="D81" s="377">
        <f t="shared" si="3"/>
        <v>0</v>
      </c>
      <c r="E81" s="414">
        <v>0</v>
      </c>
      <c r="F81" s="415">
        <v>0</v>
      </c>
      <c r="G81" s="416"/>
      <c r="H81" s="414"/>
      <c r="I81" s="414">
        <v>1.82</v>
      </c>
      <c r="J81" s="414"/>
      <c r="K81" s="414"/>
      <c r="L81" s="414"/>
      <c r="M81" s="414"/>
      <c r="N81" s="414"/>
      <c r="O81" s="415"/>
    </row>
    <row r="82" spans="2:15" ht="13.5" customHeight="1" x14ac:dyDescent="0.2">
      <c r="B82" s="874" t="s">
        <v>90</v>
      </c>
      <c r="C82" s="417" t="s">
        <v>51</v>
      </c>
      <c r="D82" s="71">
        <f t="shared" si="3"/>
        <v>80000</v>
      </c>
      <c r="E82" s="418">
        <v>80000</v>
      </c>
      <c r="F82" s="419"/>
      <c r="G82" s="420"/>
      <c r="H82" s="418"/>
      <c r="I82" s="418"/>
      <c r="J82" s="418">
        <v>400</v>
      </c>
      <c r="K82" s="418"/>
      <c r="L82" s="418"/>
      <c r="M82" s="418"/>
      <c r="N82" s="418"/>
      <c r="O82" s="419"/>
    </row>
    <row r="83" spans="2:15" ht="13.5" customHeight="1" x14ac:dyDescent="0.2">
      <c r="B83" s="875"/>
      <c r="C83" s="421" t="s">
        <v>65</v>
      </c>
      <c r="D83" s="70">
        <f t="shared" si="3"/>
        <v>5903.52</v>
      </c>
      <c r="E83" s="371"/>
      <c r="F83" s="372">
        <v>5903.52</v>
      </c>
      <c r="G83" s="373"/>
      <c r="H83" s="371"/>
      <c r="I83" s="371"/>
      <c r="J83" s="371"/>
      <c r="K83" s="371">
        <v>580</v>
      </c>
      <c r="L83" s="371"/>
      <c r="M83" s="371">
        <f>K83-L83</f>
        <v>580</v>
      </c>
      <c r="N83" s="371"/>
      <c r="O83" s="372"/>
    </row>
    <row r="84" spans="2:15" ht="13.5" customHeight="1" x14ac:dyDescent="0.2">
      <c r="B84" s="880"/>
      <c r="C84" s="422" t="s">
        <v>91</v>
      </c>
      <c r="D84" s="56">
        <f t="shared" si="3"/>
        <v>13554.34</v>
      </c>
      <c r="E84" s="423">
        <v>830.3</v>
      </c>
      <c r="F84" s="424">
        <v>12724.04</v>
      </c>
      <c r="G84" s="425"/>
      <c r="H84" s="423"/>
      <c r="I84" s="423"/>
      <c r="J84" s="423">
        <v>1.02</v>
      </c>
      <c r="K84" s="423">
        <v>5615</v>
      </c>
      <c r="L84" s="423"/>
      <c r="M84" s="423">
        <f>K84-L84</f>
        <v>5615</v>
      </c>
      <c r="N84" s="423"/>
      <c r="O84" s="424"/>
    </row>
    <row r="85" spans="2:15" ht="13.5" customHeight="1" x14ac:dyDescent="0.2">
      <c r="B85" s="389" t="s">
        <v>92</v>
      </c>
      <c r="C85" s="385" t="s">
        <v>48</v>
      </c>
      <c r="D85" s="377">
        <f t="shared" si="3"/>
        <v>2044.01</v>
      </c>
      <c r="E85" s="386"/>
      <c r="F85" s="387">
        <v>2044.01</v>
      </c>
      <c r="G85" s="388"/>
      <c r="H85" s="386"/>
      <c r="I85" s="386"/>
      <c r="J85" s="386"/>
      <c r="K85" s="386">
        <v>2978</v>
      </c>
      <c r="L85" s="386">
        <v>3</v>
      </c>
      <c r="M85" s="386">
        <f>K85-L85</f>
        <v>2975</v>
      </c>
      <c r="N85" s="386"/>
      <c r="O85" s="387"/>
    </row>
    <row r="86" spans="2:15" ht="11.25" customHeight="1" x14ac:dyDescent="0.2">
      <c r="B86" s="876" t="s">
        <v>93</v>
      </c>
      <c r="C86" s="353" t="s">
        <v>58</v>
      </c>
      <c r="D86" s="426">
        <f t="shared" si="3"/>
        <v>270000</v>
      </c>
      <c r="E86" s="354">
        <v>270000</v>
      </c>
      <c r="F86" s="355"/>
      <c r="G86" s="356"/>
      <c r="H86" s="354"/>
      <c r="I86" s="354"/>
      <c r="J86" s="354">
        <v>900</v>
      </c>
      <c r="K86" s="354"/>
      <c r="L86" s="354"/>
      <c r="M86" s="354"/>
      <c r="N86" s="354"/>
      <c r="O86" s="355"/>
    </row>
    <row r="87" spans="2:15" ht="11.25" customHeight="1" x14ac:dyDescent="0.2">
      <c r="B87" s="876"/>
      <c r="C87" s="370" t="s">
        <v>51</v>
      </c>
      <c r="D87" s="70">
        <f t="shared" si="3"/>
        <v>3164186.19</v>
      </c>
      <c r="E87" s="371"/>
      <c r="F87" s="372">
        <v>3164186.19</v>
      </c>
      <c r="G87" s="373"/>
      <c r="H87" s="371"/>
      <c r="I87" s="371"/>
      <c r="J87" s="371"/>
      <c r="K87" s="371">
        <v>507081</v>
      </c>
      <c r="L87" s="371"/>
      <c r="M87" s="371">
        <f t="shared" ref="M87:M103" si="4">K87-L87</f>
        <v>507081</v>
      </c>
      <c r="N87" s="371"/>
      <c r="O87" s="372"/>
    </row>
    <row r="88" spans="2:15" ht="11.25" customHeight="1" x14ac:dyDescent="0.2">
      <c r="B88" s="876"/>
      <c r="C88" s="370" t="s">
        <v>66</v>
      </c>
      <c r="D88" s="70">
        <f t="shared" si="3"/>
        <v>41113608.339999996</v>
      </c>
      <c r="E88" s="371">
        <v>8328401.5999999996</v>
      </c>
      <c r="F88" s="372">
        <v>32785206.739999998</v>
      </c>
      <c r="G88" s="373"/>
      <c r="H88" s="371"/>
      <c r="I88" s="371"/>
      <c r="J88" s="371">
        <v>34596</v>
      </c>
      <c r="K88" s="371">
        <v>5681238</v>
      </c>
      <c r="L88" s="371"/>
      <c r="M88" s="371">
        <f t="shared" si="4"/>
        <v>5681238</v>
      </c>
      <c r="N88" s="371"/>
      <c r="O88" s="372"/>
    </row>
    <row r="89" spans="2:15" x14ac:dyDescent="0.2">
      <c r="B89" s="876"/>
      <c r="C89" s="370" t="s">
        <v>73</v>
      </c>
      <c r="D89" s="70">
        <f t="shared" si="3"/>
        <v>6293129.9500000002</v>
      </c>
      <c r="E89" s="371">
        <v>6293129.9500000002</v>
      </c>
      <c r="F89" s="372"/>
      <c r="G89" s="373"/>
      <c r="H89" s="371"/>
      <c r="I89" s="371"/>
      <c r="J89" s="371">
        <v>13253.84</v>
      </c>
      <c r="K89" s="371"/>
      <c r="L89" s="371"/>
      <c r="M89" s="371"/>
      <c r="N89" s="371"/>
      <c r="O89" s="372"/>
    </row>
    <row r="90" spans="2:15" x14ac:dyDescent="0.2">
      <c r="B90" s="876"/>
      <c r="C90" s="370" t="s">
        <v>48</v>
      </c>
      <c r="D90" s="70">
        <f t="shared" si="3"/>
        <v>10543892.029999999</v>
      </c>
      <c r="E90" s="371">
        <v>2932141.85</v>
      </c>
      <c r="F90" s="372">
        <v>7611750.1799999997</v>
      </c>
      <c r="G90" s="373"/>
      <c r="H90" s="371"/>
      <c r="I90" s="371"/>
      <c r="J90" s="371">
        <v>12080.17</v>
      </c>
      <c r="K90" s="371">
        <v>1138427.3</v>
      </c>
      <c r="L90" s="371">
        <v>1147.5</v>
      </c>
      <c r="M90" s="371">
        <f t="shared" si="4"/>
        <v>1137279.8</v>
      </c>
      <c r="N90" s="371">
        <v>10.67</v>
      </c>
      <c r="O90" s="372"/>
    </row>
    <row r="91" spans="2:15" x14ac:dyDescent="0.2">
      <c r="B91" s="876"/>
      <c r="C91" s="370" t="s">
        <v>69</v>
      </c>
      <c r="D91" s="70">
        <f t="shared" si="3"/>
        <v>18566344.010000002</v>
      </c>
      <c r="E91" s="371">
        <v>1406387</v>
      </c>
      <c r="F91" s="372">
        <v>17159957.010000002</v>
      </c>
      <c r="G91" s="373"/>
      <c r="H91" s="371"/>
      <c r="I91" s="371"/>
      <c r="J91" s="371">
        <v>5170</v>
      </c>
      <c r="K91" s="371">
        <v>3369330</v>
      </c>
      <c r="L91" s="371"/>
      <c r="M91" s="371">
        <f t="shared" si="4"/>
        <v>3369330</v>
      </c>
      <c r="N91" s="371"/>
      <c r="O91" s="372"/>
    </row>
    <row r="92" spans="2:15" x14ac:dyDescent="0.2">
      <c r="B92" s="876"/>
      <c r="C92" s="357" t="s">
        <v>68</v>
      </c>
      <c r="D92" s="44">
        <f t="shared" si="3"/>
        <v>8663395.4199999999</v>
      </c>
      <c r="E92" s="347"/>
      <c r="F92" s="348">
        <v>8663395.4199999999</v>
      </c>
      <c r="G92" s="358"/>
      <c r="H92" s="347"/>
      <c r="I92" s="347"/>
      <c r="J92" s="347"/>
      <c r="K92" s="347">
        <v>1701967</v>
      </c>
      <c r="L92" s="347"/>
      <c r="M92" s="347">
        <f t="shared" si="4"/>
        <v>1701967</v>
      </c>
      <c r="N92" s="347"/>
      <c r="O92" s="348"/>
    </row>
    <row r="93" spans="2:15" x14ac:dyDescent="0.2">
      <c r="B93" s="872" t="s">
        <v>94</v>
      </c>
      <c r="C93" s="349" t="s">
        <v>48</v>
      </c>
      <c r="D93" s="122">
        <f t="shared" si="3"/>
        <v>21000</v>
      </c>
      <c r="E93" s="350"/>
      <c r="F93" s="427">
        <v>21000</v>
      </c>
      <c r="G93" s="352"/>
      <c r="H93" s="350"/>
      <c r="I93" s="350"/>
      <c r="J93" s="350"/>
      <c r="K93" s="350">
        <v>4000</v>
      </c>
      <c r="L93" s="350"/>
      <c r="M93" s="350">
        <f t="shared" si="4"/>
        <v>4000</v>
      </c>
      <c r="N93" s="350"/>
      <c r="O93" s="351"/>
    </row>
    <row r="94" spans="2:15" x14ac:dyDescent="0.2">
      <c r="B94" s="873"/>
      <c r="C94" s="428" t="s">
        <v>59</v>
      </c>
      <c r="D94" s="25">
        <f t="shared" si="3"/>
        <v>0</v>
      </c>
      <c r="E94" s="381"/>
      <c r="F94" s="382"/>
      <c r="G94" s="383"/>
      <c r="H94" s="381"/>
      <c r="I94" s="381"/>
      <c r="J94" s="381"/>
      <c r="K94" s="381"/>
      <c r="L94" s="381"/>
      <c r="M94" s="381"/>
      <c r="N94" s="381"/>
      <c r="O94" s="382"/>
    </row>
    <row r="95" spans="2:15" ht="12.75" customHeight="1" x14ac:dyDescent="0.2">
      <c r="B95" s="872" t="s">
        <v>95</v>
      </c>
      <c r="C95" s="353" t="s">
        <v>51</v>
      </c>
      <c r="D95" s="32">
        <f t="shared" si="3"/>
        <v>47984050.950000003</v>
      </c>
      <c r="E95" s="354"/>
      <c r="F95" s="355">
        <v>47984050.950000003</v>
      </c>
      <c r="G95" s="356"/>
      <c r="H95" s="354"/>
      <c r="I95" s="354"/>
      <c r="J95" s="354"/>
      <c r="K95" s="354">
        <v>3049731</v>
      </c>
      <c r="L95" s="354"/>
      <c r="M95" s="354">
        <f t="shared" si="4"/>
        <v>3049731</v>
      </c>
      <c r="N95" s="354"/>
      <c r="O95" s="355"/>
    </row>
    <row r="96" spans="2:15" x14ac:dyDescent="0.2">
      <c r="B96" s="876"/>
      <c r="C96" s="370" t="s">
        <v>48</v>
      </c>
      <c r="D96" s="70">
        <f t="shared" si="3"/>
        <v>3529304</v>
      </c>
      <c r="E96" s="371"/>
      <c r="F96" s="372">
        <v>3529304</v>
      </c>
      <c r="G96" s="373"/>
      <c r="H96" s="371"/>
      <c r="I96" s="371"/>
      <c r="J96" s="371"/>
      <c r="K96" s="371">
        <v>383620</v>
      </c>
      <c r="L96" s="371"/>
      <c r="M96" s="371">
        <f t="shared" si="4"/>
        <v>383620</v>
      </c>
      <c r="N96" s="371"/>
      <c r="O96" s="372"/>
    </row>
    <row r="97" spans="1:16" x14ac:dyDescent="0.2">
      <c r="B97" s="876"/>
      <c r="C97" s="357" t="s">
        <v>69</v>
      </c>
      <c r="D97" s="44">
        <f t="shared" si="3"/>
        <v>16900000</v>
      </c>
      <c r="E97" s="347"/>
      <c r="F97" s="348">
        <v>16900000</v>
      </c>
      <c r="G97" s="358"/>
      <c r="H97" s="347"/>
      <c r="I97" s="347"/>
      <c r="J97" s="347"/>
      <c r="K97" s="347">
        <v>1128930</v>
      </c>
      <c r="L97" s="347"/>
      <c r="M97" s="347">
        <f t="shared" si="4"/>
        <v>1128930</v>
      </c>
      <c r="N97" s="347"/>
      <c r="O97" s="348"/>
    </row>
    <row r="98" spans="1:16" x14ac:dyDescent="0.2">
      <c r="A98" s="114"/>
      <c r="B98" s="881" t="s">
        <v>97</v>
      </c>
      <c r="C98" s="429" t="s">
        <v>68</v>
      </c>
      <c r="D98" s="32">
        <f t="shared" si="3"/>
        <v>0</v>
      </c>
      <c r="E98" s="350"/>
      <c r="F98" s="427">
        <v>0</v>
      </c>
      <c r="G98" s="430"/>
      <c r="H98" s="431"/>
      <c r="I98" s="431"/>
      <c r="J98" s="431"/>
      <c r="K98" s="431"/>
      <c r="L98" s="431"/>
      <c r="M98" s="431"/>
      <c r="N98" s="350"/>
      <c r="O98" s="432"/>
    </row>
    <row r="99" spans="1:16" x14ac:dyDescent="0.2">
      <c r="A99" s="114"/>
      <c r="B99" s="882"/>
      <c r="C99" s="353" t="s">
        <v>56</v>
      </c>
      <c r="D99" s="426">
        <f t="shared" si="3"/>
        <v>4903491</v>
      </c>
      <c r="E99" s="354">
        <v>1764027</v>
      </c>
      <c r="F99" s="355">
        <v>3139464</v>
      </c>
      <c r="G99" s="356"/>
      <c r="H99" s="371"/>
      <c r="I99" s="371">
        <v>10723.19</v>
      </c>
      <c r="J99" s="371"/>
      <c r="K99" s="371">
        <v>281534</v>
      </c>
      <c r="L99" s="354"/>
      <c r="M99" s="354">
        <f t="shared" si="4"/>
        <v>281534</v>
      </c>
      <c r="N99" s="354"/>
      <c r="O99" s="396"/>
    </row>
    <row r="100" spans="1:16" x14ac:dyDescent="0.2">
      <c r="B100" s="882"/>
      <c r="C100" s="366" t="s">
        <v>48</v>
      </c>
      <c r="D100" s="406">
        <f t="shared" si="3"/>
        <v>5542860.0800000001</v>
      </c>
      <c r="E100" s="141">
        <v>521279.1</v>
      </c>
      <c r="F100" s="367">
        <v>5021580.9800000004</v>
      </c>
      <c r="G100" s="368"/>
      <c r="H100" s="141"/>
      <c r="I100" s="141"/>
      <c r="J100" s="141">
        <v>716.95</v>
      </c>
      <c r="K100" s="141">
        <v>465769.3</v>
      </c>
      <c r="L100" s="141">
        <v>150</v>
      </c>
      <c r="M100" s="141">
        <f t="shared" si="4"/>
        <v>465619.3</v>
      </c>
      <c r="N100" s="141"/>
      <c r="O100" s="433"/>
      <c r="P100" s="126"/>
    </row>
    <row r="101" spans="1:16" x14ac:dyDescent="0.2">
      <c r="B101" s="883"/>
      <c r="C101" s="357" t="s">
        <v>59</v>
      </c>
      <c r="D101" s="44">
        <f t="shared" si="3"/>
        <v>0</v>
      </c>
      <c r="E101" s="347"/>
      <c r="F101" s="348">
        <v>0</v>
      </c>
      <c r="G101" s="358"/>
      <c r="H101" s="347"/>
      <c r="I101" s="347"/>
      <c r="J101" s="347"/>
      <c r="K101" s="347">
        <v>180</v>
      </c>
      <c r="L101" s="347">
        <v>180</v>
      </c>
      <c r="M101" s="347">
        <f t="shared" si="4"/>
        <v>0</v>
      </c>
      <c r="N101" s="347"/>
      <c r="O101" s="348"/>
    </row>
    <row r="102" spans="1:16" ht="14.25" customHeight="1" x14ac:dyDescent="0.2">
      <c r="B102" s="884" t="s">
        <v>98</v>
      </c>
      <c r="C102" s="353" t="s">
        <v>56</v>
      </c>
      <c r="D102" s="426">
        <f t="shared" si="3"/>
        <v>60635538.009999998</v>
      </c>
      <c r="E102" s="354">
        <v>7069299</v>
      </c>
      <c r="F102" s="355">
        <v>53566239.009999998</v>
      </c>
      <c r="G102" s="356"/>
      <c r="H102" s="354"/>
      <c r="I102" s="354">
        <v>4024.73</v>
      </c>
      <c r="J102" s="354">
        <v>4425.8500000000004</v>
      </c>
      <c r="K102" s="354">
        <v>7203487</v>
      </c>
      <c r="L102" s="354"/>
      <c r="M102" s="354">
        <f t="shared" si="4"/>
        <v>7203487</v>
      </c>
      <c r="N102" s="354"/>
      <c r="O102" s="355"/>
    </row>
    <row r="103" spans="1:16" ht="12.75" customHeight="1" x14ac:dyDescent="0.2">
      <c r="B103" s="877"/>
      <c r="C103" s="380" t="s">
        <v>58</v>
      </c>
      <c r="D103" s="405">
        <f t="shared" si="3"/>
        <v>944695</v>
      </c>
      <c r="E103" s="381"/>
      <c r="F103" s="382">
        <v>944695</v>
      </c>
      <c r="G103" s="383"/>
      <c r="H103" s="381"/>
      <c r="I103" s="381"/>
      <c r="J103" s="381"/>
      <c r="K103" s="381">
        <v>103000</v>
      </c>
      <c r="L103" s="381"/>
      <c r="M103" s="381">
        <f t="shared" si="4"/>
        <v>103000</v>
      </c>
      <c r="N103" s="381"/>
      <c r="O103" s="382"/>
    </row>
    <row r="104" spans="1:16" ht="12.75" customHeight="1" x14ac:dyDescent="0.2">
      <c r="B104" s="389" t="s">
        <v>148</v>
      </c>
      <c r="C104" s="385" t="s">
        <v>65</v>
      </c>
      <c r="D104" s="105">
        <f t="shared" si="3"/>
        <v>0</v>
      </c>
      <c r="E104" s="386">
        <v>0</v>
      </c>
      <c r="F104" s="387">
        <v>0</v>
      </c>
      <c r="G104" s="388"/>
      <c r="H104" s="386"/>
      <c r="I104" s="386"/>
      <c r="J104" s="386">
        <v>0.86</v>
      </c>
      <c r="K104" s="386"/>
      <c r="L104" s="386"/>
      <c r="M104" s="386"/>
      <c r="N104" s="386"/>
      <c r="O104" s="387"/>
    </row>
    <row r="105" spans="1:16" ht="12.75" customHeight="1" x14ac:dyDescent="0.2">
      <c r="B105" s="389" t="s">
        <v>149</v>
      </c>
      <c r="C105" s="413" t="s">
        <v>65</v>
      </c>
      <c r="D105" s="38">
        <f>E105+F105</f>
        <v>0</v>
      </c>
      <c r="E105" s="414">
        <v>0</v>
      </c>
      <c r="F105" s="415">
        <v>0</v>
      </c>
      <c r="G105" s="416"/>
      <c r="H105" s="414"/>
      <c r="I105" s="414"/>
      <c r="J105" s="414">
        <v>45.41</v>
      </c>
      <c r="K105" s="414"/>
      <c r="L105" s="414"/>
      <c r="M105" s="414"/>
      <c r="N105" s="414"/>
      <c r="O105" s="415"/>
    </row>
    <row r="106" spans="1:16" ht="14.25" customHeight="1" x14ac:dyDescent="0.2">
      <c r="B106" s="434" t="s">
        <v>99</v>
      </c>
      <c r="C106" s="435" t="s">
        <v>48</v>
      </c>
      <c r="D106" s="60">
        <f t="shared" si="3"/>
        <v>0</v>
      </c>
      <c r="E106" s="386"/>
      <c r="F106" s="387"/>
      <c r="G106" s="388"/>
      <c r="H106" s="386"/>
      <c r="I106" s="386"/>
      <c r="J106" s="386"/>
      <c r="K106" s="386"/>
      <c r="L106" s="386"/>
      <c r="M106" s="386"/>
      <c r="N106" s="386"/>
      <c r="O106" s="387"/>
    </row>
    <row r="107" spans="1:16" ht="14.25" customHeight="1" thickBot="1" x14ac:dyDescent="0.25">
      <c r="B107" s="436" t="s">
        <v>150</v>
      </c>
      <c r="C107" s="353" t="s">
        <v>151</v>
      </c>
      <c r="D107" s="105">
        <v>0</v>
      </c>
      <c r="E107" s="354"/>
      <c r="F107" s="355"/>
      <c r="G107" s="356"/>
      <c r="H107" s="354"/>
      <c r="I107" s="354">
        <v>2.2400000000000002</v>
      </c>
      <c r="J107" s="354"/>
      <c r="K107" s="354"/>
      <c r="L107" s="354"/>
      <c r="M107" s="354"/>
      <c r="N107" s="354"/>
      <c r="O107" s="355"/>
    </row>
    <row r="108" spans="1:16" ht="14.25" thickTop="1" thickBot="1" x14ac:dyDescent="0.25">
      <c r="B108" s="839" t="s">
        <v>100</v>
      </c>
      <c r="C108" s="840"/>
      <c r="D108" s="128">
        <f>SUM(D5:D107)</f>
        <v>482165380.97999996</v>
      </c>
      <c r="E108" s="128">
        <f t="shared" ref="E108:O108" si="5">SUM(E5:E107)</f>
        <v>62681207.640000001</v>
      </c>
      <c r="F108" s="129">
        <f t="shared" si="5"/>
        <v>419484173.34000003</v>
      </c>
      <c r="G108" s="151">
        <f t="shared" si="5"/>
        <v>280302.84999999998</v>
      </c>
      <c r="H108" s="128">
        <f t="shared" si="5"/>
        <v>29369</v>
      </c>
      <c r="I108" s="128">
        <f t="shared" si="5"/>
        <v>37314.26</v>
      </c>
      <c r="J108" s="128">
        <f t="shared" si="5"/>
        <v>152823.09000000003</v>
      </c>
      <c r="K108" s="128">
        <f t="shared" si="5"/>
        <v>67774695.579999998</v>
      </c>
      <c r="L108" s="128">
        <f t="shared" si="5"/>
        <v>3564.3</v>
      </c>
      <c r="M108" s="128">
        <f>SUM(M5:M107)</f>
        <v>67771131.280000001</v>
      </c>
      <c r="N108" s="128">
        <f t="shared" si="5"/>
        <v>1042.24</v>
      </c>
      <c r="O108" s="129">
        <f t="shared" si="5"/>
        <v>47.86</v>
      </c>
      <c r="P108" s="126"/>
    </row>
    <row r="109" spans="1:16" ht="14.25" thickTop="1" thickBot="1" x14ac:dyDescent="0.25">
      <c r="B109" s="841" t="s">
        <v>101</v>
      </c>
      <c r="C109" s="842"/>
      <c r="D109" s="130">
        <v>627390655.14999902</v>
      </c>
      <c r="E109" s="131">
        <v>64602557.489999995</v>
      </c>
      <c r="F109" s="135">
        <v>562788097.70000005</v>
      </c>
      <c r="G109" s="134">
        <v>280302.84999999998</v>
      </c>
      <c r="H109" s="134">
        <v>29369</v>
      </c>
      <c r="I109" s="131">
        <v>40327.229999999996</v>
      </c>
      <c r="J109" s="131">
        <v>319521.64</v>
      </c>
      <c r="K109" s="131">
        <v>287501559.17999995</v>
      </c>
      <c r="L109" s="132">
        <v>10677.38</v>
      </c>
      <c r="M109" s="132">
        <v>287491637.68000001</v>
      </c>
      <c r="N109" s="132">
        <v>1042.24</v>
      </c>
      <c r="O109" s="135">
        <v>72.52000000000001</v>
      </c>
    </row>
    <row r="110" spans="1:16" ht="13.5" thickTop="1" x14ac:dyDescent="0.2">
      <c r="B110" s="136"/>
      <c r="C110" s="136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</row>
    <row r="111" spans="1:16" x14ac:dyDescent="0.2">
      <c r="B111" s="9" t="s">
        <v>102</v>
      </c>
    </row>
  </sheetData>
  <mergeCells count="24">
    <mergeCell ref="B95:B97"/>
    <mergeCell ref="B98:B101"/>
    <mergeCell ref="B102:B103"/>
    <mergeCell ref="B108:C108"/>
    <mergeCell ref="B109:C109"/>
    <mergeCell ref="B93:B94"/>
    <mergeCell ref="B56:B57"/>
    <mergeCell ref="B7:B9"/>
    <mergeCell ref="B13:B17"/>
    <mergeCell ref="B18:B30"/>
    <mergeCell ref="B31:B45"/>
    <mergeCell ref="B47:B49"/>
    <mergeCell ref="B52:B54"/>
    <mergeCell ref="B61:B67"/>
    <mergeCell ref="B70:B72"/>
    <mergeCell ref="B73:B76"/>
    <mergeCell ref="B82:B84"/>
    <mergeCell ref="B86:B92"/>
    <mergeCell ref="B5:B6"/>
    <mergeCell ref="B1:O1"/>
    <mergeCell ref="B3:B4"/>
    <mergeCell ref="C3:C4"/>
    <mergeCell ref="D3:F3"/>
    <mergeCell ref="G3:O3"/>
  </mergeCells>
  <pageMargins left="0" right="0" top="0" bottom="0" header="0" footer="0"/>
  <pageSetup paperSize="9" scale="36" orientation="portrait" r:id="rId1"/>
  <headerFooter alignWithMargins="0"/>
  <rowBreaks count="1" manualBreakCount="1">
    <brk id="112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showGridLines="0" zoomScale="70" zoomScaleNormal="70" zoomScaleSheetLayoutView="25" workbookViewId="0">
      <selection activeCell="D14" sqref="D14:I14"/>
    </sheetView>
  </sheetViews>
  <sheetFormatPr baseColWidth="10" defaultRowHeight="12.75" x14ac:dyDescent="0.2"/>
  <cols>
    <col min="1" max="1" width="2.28515625" style="12" customWidth="1"/>
    <col min="2" max="2" width="28.140625" style="138" customWidth="1"/>
    <col min="3" max="3" width="26.28515625" style="138" bestFit="1" customWidth="1"/>
    <col min="4" max="13" width="16.140625" style="138" customWidth="1"/>
    <col min="14" max="16" width="27.140625" style="12" bestFit="1" customWidth="1"/>
    <col min="17" max="17" width="17.7109375" style="12" bestFit="1" customWidth="1"/>
    <col min="18" max="18" width="14" style="12" bestFit="1" customWidth="1"/>
    <col min="19" max="19" width="17.42578125" style="12" bestFit="1" customWidth="1"/>
    <col min="20" max="20" width="14.28515625" style="12" bestFit="1" customWidth="1"/>
    <col min="21" max="21" width="17.42578125" style="12" bestFit="1" customWidth="1"/>
    <col min="22" max="22" width="14.28515625" style="12" bestFit="1" customWidth="1"/>
    <col min="23" max="23" width="17.42578125" style="12" bestFit="1" customWidth="1"/>
    <col min="24" max="24" width="14.28515625" style="12" bestFit="1" customWidth="1"/>
    <col min="25" max="25" width="17.7109375" style="12" bestFit="1" customWidth="1"/>
    <col min="26" max="26" width="14.5703125" style="12" bestFit="1" customWidth="1"/>
    <col min="27" max="27" width="17.42578125" style="12" bestFit="1" customWidth="1"/>
    <col min="28" max="28" width="14.28515625" style="12" bestFit="1" customWidth="1"/>
    <col min="29" max="29" width="17.42578125" style="12" bestFit="1" customWidth="1"/>
    <col min="30" max="30" width="14.28515625" style="12" bestFit="1" customWidth="1"/>
    <col min="31" max="31" width="15.42578125" style="12" bestFit="1" customWidth="1"/>
    <col min="32" max="32" width="12.42578125" style="12" bestFit="1" customWidth="1"/>
    <col min="33" max="33" width="15.140625" style="12" bestFit="1" customWidth="1"/>
    <col min="34" max="34" width="12.140625" style="12" bestFit="1" customWidth="1"/>
    <col min="35" max="35" width="14.42578125" style="12" bestFit="1" customWidth="1"/>
    <col min="36" max="256" width="11.42578125" style="12"/>
    <col min="257" max="257" width="2.28515625" style="12" customWidth="1"/>
    <col min="258" max="258" width="28.140625" style="12" customWidth="1"/>
    <col min="259" max="259" width="26.28515625" style="12" bestFit="1" customWidth="1"/>
    <col min="260" max="269" width="16.140625" style="12" customWidth="1"/>
    <col min="270" max="272" width="27.140625" style="12" bestFit="1" customWidth="1"/>
    <col min="273" max="273" width="17.7109375" style="12" bestFit="1" customWidth="1"/>
    <col min="274" max="274" width="14" style="12" bestFit="1" customWidth="1"/>
    <col min="275" max="275" width="17.42578125" style="12" bestFit="1" customWidth="1"/>
    <col min="276" max="276" width="14.28515625" style="12" bestFit="1" customWidth="1"/>
    <col min="277" max="277" width="17.42578125" style="12" bestFit="1" customWidth="1"/>
    <col min="278" max="278" width="14.28515625" style="12" bestFit="1" customWidth="1"/>
    <col min="279" max="279" width="17.42578125" style="12" bestFit="1" customWidth="1"/>
    <col min="280" max="280" width="14.28515625" style="12" bestFit="1" customWidth="1"/>
    <col min="281" max="281" width="17.7109375" style="12" bestFit="1" customWidth="1"/>
    <col min="282" max="282" width="14.5703125" style="12" bestFit="1" customWidth="1"/>
    <col min="283" max="283" width="17.42578125" style="12" bestFit="1" customWidth="1"/>
    <col min="284" max="284" width="14.28515625" style="12" bestFit="1" customWidth="1"/>
    <col min="285" max="285" width="17.42578125" style="12" bestFit="1" customWidth="1"/>
    <col min="286" max="286" width="14.28515625" style="12" bestFit="1" customWidth="1"/>
    <col min="287" max="287" width="15.42578125" style="12" bestFit="1" customWidth="1"/>
    <col min="288" max="288" width="12.42578125" style="12" bestFit="1" customWidth="1"/>
    <col min="289" max="289" width="15.140625" style="12" bestFit="1" customWidth="1"/>
    <col min="290" max="290" width="12.140625" style="12" bestFit="1" customWidth="1"/>
    <col min="291" max="291" width="14.42578125" style="12" bestFit="1" customWidth="1"/>
    <col min="292" max="512" width="11.42578125" style="12"/>
    <col min="513" max="513" width="2.28515625" style="12" customWidth="1"/>
    <col min="514" max="514" width="28.140625" style="12" customWidth="1"/>
    <col min="515" max="515" width="26.28515625" style="12" bestFit="1" customWidth="1"/>
    <col min="516" max="525" width="16.140625" style="12" customWidth="1"/>
    <col min="526" max="528" width="27.140625" style="12" bestFit="1" customWidth="1"/>
    <col min="529" max="529" width="17.7109375" style="12" bestFit="1" customWidth="1"/>
    <col min="530" max="530" width="14" style="12" bestFit="1" customWidth="1"/>
    <col min="531" max="531" width="17.42578125" style="12" bestFit="1" customWidth="1"/>
    <col min="532" max="532" width="14.28515625" style="12" bestFit="1" customWidth="1"/>
    <col min="533" max="533" width="17.42578125" style="12" bestFit="1" customWidth="1"/>
    <col min="534" max="534" width="14.28515625" style="12" bestFit="1" customWidth="1"/>
    <col min="535" max="535" width="17.42578125" style="12" bestFit="1" customWidth="1"/>
    <col min="536" max="536" width="14.28515625" style="12" bestFit="1" customWidth="1"/>
    <col min="537" max="537" width="17.7109375" style="12" bestFit="1" customWidth="1"/>
    <col min="538" max="538" width="14.5703125" style="12" bestFit="1" customWidth="1"/>
    <col min="539" max="539" width="17.42578125" style="12" bestFit="1" customWidth="1"/>
    <col min="540" max="540" width="14.28515625" style="12" bestFit="1" customWidth="1"/>
    <col min="541" max="541" width="17.42578125" style="12" bestFit="1" customWidth="1"/>
    <col min="542" max="542" width="14.28515625" style="12" bestFit="1" customWidth="1"/>
    <col min="543" max="543" width="15.42578125" style="12" bestFit="1" customWidth="1"/>
    <col min="544" max="544" width="12.42578125" style="12" bestFit="1" customWidth="1"/>
    <col min="545" max="545" width="15.140625" style="12" bestFit="1" customWidth="1"/>
    <col min="546" max="546" width="12.140625" style="12" bestFit="1" customWidth="1"/>
    <col min="547" max="547" width="14.42578125" style="12" bestFit="1" customWidth="1"/>
    <col min="548" max="768" width="11.42578125" style="12"/>
    <col min="769" max="769" width="2.28515625" style="12" customWidth="1"/>
    <col min="770" max="770" width="28.140625" style="12" customWidth="1"/>
    <col min="771" max="771" width="26.28515625" style="12" bestFit="1" customWidth="1"/>
    <col min="772" max="781" width="16.140625" style="12" customWidth="1"/>
    <col min="782" max="784" width="27.140625" style="12" bestFit="1" customWidth="1"/>
    <col min="785" max="785" width="17.7109375" style="12" bestFit="1" customWidth="1"/>
    <col min="786" max="786" width="14" style="12" bestFit="1" customWidth="1"/>
    <col min="787" max="787" width="17.42578125" style="12" bestFit="1" customWidth="1"/>
    <col min="788" max="788" width="14.28515625" style="12" bestFit="1" customWidth="1"/>
    <col min="789" max="789" width="17.42578125" style="12" bestFit="1" customWidth="1"/>
    <col min="790" max="790" width="14.28515625" style="12" bestFit="1" customWidth="1"/>
    <col min="791" max="791" width="17.42578125" style="12" bestFit="1" customWidth="1"/>
    <col min="792" max="792" width="14.28515625" style="12" bestFit="1" customWidth="1"/>
    <col min="793" max="793" width="17.7109375" style="12" bestFit="1" customWidth="1"/>
    <col min="794" max="794" width="14.5703125" style="12" bestFit="1" customWidth="1"/>
    <col min="795" max="795" width="17.42578125" style="12" bestFit="1" customWidth="1"/>
    <col min="796" max="796" width="14.28515625" style="12" bestFit="1" customWidth="1"/>
    <col min="797" max="797" width="17.42578125" style="12" bestFit="1" customWidth="1"/>
    <col min="798" max="798" width="14.28515625" style="12" bestFit="1" customWidth="1"/>
    <col min="799" max="799" width="15.42578125" style="12" bestFit="1" customWidth="1"/>
    <col min="800" max="800" width="12.42578125" style="12" bestFit="1" customWidth="1"/>
    <col min="801" max="801" width="15.140625" style="12" bestFit="1" customWidth="1"/>
    <col min="802" max="802" width="12.140625" style="12" bestFit="1" customWidth="1"/>
    <col min="803" max="803" width="14.42578125" style="12" bestFit="1" customWidth="1"/>
    <col min="804" max="1024" width="11.42578125" style="12"/>
    <col min="1025" max="1025" width="2.28515625" style="12" customWidth="1"/>
    <col min="1026" max="1026" width="28.140625" style="12" customWidth="1"/>
    <col min="1027" max="1027" width="26.28515625" style="12" bestFit="1" customWidth="1"/>
    <col min="1028" max="1037" width="16.140625" style="12" customWidth="1"/>
    <col min="1038" max="1040" width="27.140625" style="12" bestFit="1" customWidth="1"/>
    <col min="1041" max="1041" width="17.7109375" style="12" bestFit="1" customWidth="1"/>
    <col min="1042" max="1042" width="14" style="12" bestFit="1" customWidth="1"/>
    <col min="1043" max="1043" width="17.42578125" style="12" bestFit="1" customWidth="1"/>
    <col min="1044" max="1044" width="14.28515625" style="12" bestFit="1" customWidth="1"/>
    <col min="1045" max="1045" width="17.42578125" style="12" bestFit="1" customWidth="1"/>
    <col min="1046" max="1046" width="14.28515625" style="12" bestFit="1" customWidth="1"/>
    <col min="1047" max="1047" width="17.42578125" style="12" bestFit="1" customWidth="1"/>
    <col min="1048" max="1048" width="14.28515625" style="12" bestFit="1" customWidth="1"/>
    <col min="1049" max="1049" width="17.7109375" style="12" bestFit="1" customWidth="1"/>
    <col min="1050" max="1050" width="14.5703125" style="12" bestFit="1" customWidth="1"/>
    <col min="1051" max="1051" width="17.42578125" style="12" bestFit="1" customWidth="1"/>
    <col min="1052" max="1052" width="14.28515625" style="12" bestFit="1" customWidth="1"/>
    <col min="1053" max="1053" width="17.42578125" style="12" bestFit="1" customWidth="1"/>
    <col min="1054" max="1054" width="14.28515625" style="12" bestFit="1" customWidth="1"/>
    <col min="1055" max="1055" width="15.42578125" style="12" bestFit="1" customWidth="1"/>
    <col min="1056" max="1056" width="12.42578125" style="12" bestFit="1" customWidth="1"/>
    <col min="1057" max="1057" width="15.140625" style="12" bestFit="1" customWidth="1"/>
    <col min="1058" max="1058" width="12.140625" style="12" bestFit="1" customWidth="1"/>
    <col min="1059" max="1059" width="14.42578125" style="12" bestFit="1" customWidth="1"/>
    <col min="1060" max="1280" width="11.42578125" style="12"/>
    <col min="1281" max="1281" width="2.28515625" style="12" customWidth="1"/>
    <col min="1282" max="1282" width="28.140625" style="12" customWidth="1"/>
    <col min="1283" max="1283" width="26.28515625" style="12" bestFit="1" customWidth="1"/>
    <col min="1284" max="1293" width="16.140625" style="12" customWidth="1"/>
    <col min="1294" max="1296" width="27.140625" style="12" bestFit="1" customWidth="1"/>
    <col min="1297" max="1297" width="17.7109375" style="12" bestFit="1" customWidth="1"/>
    <col min="1298" max="1298" width="14" style="12" bestFit="1" customWidth="1"/>
    <col min="1299" max="1299" width="17.42578125" style="12" bestFit="1" customWidth="1"/>
    <col min="1300" max="1300" width="14.28515625" style="12" bestFit="1" customWidth="1"/>
    <col min="1301" max="1301" width="17.42578125" style="12" bestFit="1" customWidth="1"/>
    <col min="1302" max="1302" width="14.28515625" style="12" bestFit="1" customWidth="1"/>
    <col min="1303" max="1303" width="17.42578125" style="12" bestFit="1" customWidth="1"/>
    <col min="1304" max="1304" width="14.28515625" style="12" bestFit="1" customWidth="1"/>
    <col min="1305" max="1305" width="17.7109375" style="12" bestFit="1" customWidth="1"/>
    <col min="1306" max="1306" width="14.5703125" style="12" bestFit="1" customWidth="1"/>
    <col min="1307" max="1307" width="17.42578125" style="12" bestFit="1" customWidth="1"/>
    <col min="1308" max="1308" width="14.28515625" style="12" bestFit="1" customWidth="1"/>
    <col min="1309" max="1309" width="17.42578125" style="12" bestFit="1" customWidth="1"/>
    <col min="1310" max="1310" width="14.28515625" style="12" bestFit="1" customWidth="1"/>
    <col min="1311" max="1311" width="15.42578125" style="12" bestFit="1" customWidth="1"/>
    <col min="1312" max="1312" width="12.42578125" style="12" bestFit="1" customWidth="1"/>
    <col min="1313" max="1313" width="15.140625" style="12" bestFit="1" customWidth="1"/>
    <col min="1314" max="1314" width="12.140625" style="12" bestFit="1" customWidth="1"/>
    <col min="1315" max="1315" width="14.42578125" style="12" bestFit="1" customWidth="1"/>
    <col min="1316" max="1536" width="11.42578125" style="12"/>
    <col min="1537" max="1537" width="2.28515625" style="12" customWidth="1"/>
    <col min="1538" max="1538" width="28.140625" style="12" customWidth="1"/>
    <col min="1539" max="1539" width="26.28515625" style="12" bestFit="1" customWidth="1"/>
    <col min="1540" max="1549" width="16.140625" style="12" customWidth="1"/>
    <col min="1550" max="1552" width="27.140625" style="12" bestFit="1" customWidth="1"/>
    <col min="1553" max="1553" width="17.7109375" style="12" bestFit="1" customWidth="1"/>
    <col min="1554" max="1554" width="14" style="12" bestFit="1" customWidth="1"/>
    <col min="1555" max="1555" width="17.42578125" style="12" bestFit="1" customWidth="1"/>
    <col min="1556" max="1556" width="14.28515625" style="12" bestFit="1" customWidth="1"/>
    <col min="1557" max="1557" width="17.42578125" style="12" bestFit="1" customWidth="1"/>
    <col min="1558" max="1558" width="14.28515625" style="12" bestFit="1" customWidth="1"/>
    <col min="1559" max="1559" width="17.42578125" style="12" bestFit="1" customWidth="1"/>
    <col min="1560" max="1560" width="14.28515625" style="12" bestFit="1" customWidth="1"/>
    <col min="1561" max="1561" width="17.7109375" style="12" bestFit="1" customWidth="1"/>
    <col min="1562" max="1562" width="14.5703125" style="12" bestFit="1" customWidth="1"/>
    <col min="1563" max="1563" width="17.42578125" style="12" bestFit="1" customWidth="1"/>
    <col min="1564" max="1564" width="14.28515625" style="12" bestFit="1" customWidth="1"/>
    <col min="1565" max="1565" width="17.42578125" style="12" bestFit="1" customWidth="1"/>
    <col min="1566" max="1566" width="14.28515625" style="12" bestFit="1" customWidth="1"/>
    <col min="1567" max="1567" width="15.42578125" style="12" bestFit="1" customWidth="1"/>
    <col min="1568" max="1568" width="12.42578125" style="12" bestFit="1" customWidth="1"/>
    <col min="1569" max="1569" width="15.140625" style="12" bestFit="1" customWidth="1"/>
    <col min="1570" max="1570" width="12.140625" style="12" bestFit="1" customWidth="1"/>
    <col min="1571" max="1571" width="14.42578125" style="12" bestFit="1" customWidth="1"/>
    <col min="1572" max="1792" width="11.42578125" style="12"/>
    <col min="1793" max="1793" width="2.28515625" style="12" customWidth="1"/>
    <col min="1794" max="1794" width="28.140625" style="12" customWidth="1"/>
    <col min="1795" max="1795" width="26.28515625" style="12" bestFit="1" customWidth="1"/>
    <col min="1796" max="1805" width="16.140625" style="12" customWidth="1"/>
    <col min="1806" max="1808" width="27.140625" style="12" bestFit="1" customWidth="1"/>
    <col min="1809" max="1809" width="17.7109375" style="12" bestFit="1" customWidth="1"/>
    <col min="1810" max="1810" width="14" style="12" bestFit="1" customWidth="1"/>
    <col min="1811" max="1811" width="17.42578125" style="12" bestFit="1" customWidth="1"/>
    <col min="1812" max="1812" width="14.28515625" style="12" bestFit="1" customWidth="1"/>
    <col min="1813" max="1813" width="17.42578125" style="12" bestFit="1" customWidth="1"/>
    <col min="1814" max="1814" width="14.28515625" style="12" bestFit="1" customWidth="1"/>
    <col min="1815" max="1815" width="17.42578125" style="12" bestFit="1" customWidth="1"/>
    <col min="1816" max="1816" width="14.28515625" style="12" bestFit="1" customWidth="1"/>
    <col min="1817" max="1817" width="17.7109375" style="12" bestFit="1" customWidth="1"/>
    <col min="1818" max="1818" width="14.5703125" style="12" bestFit="1" customWidth="1"/>
    <col min="1819" max="1819" width="17.42578125" style="12" bestFit="1" customWidth="1"/>
    <col min="1820" max="1820" width="14.28515625" style="12" bestFit="1" customWidth="1"/>
    <col min="1821" max="1821" width="17.42578125" style="12" bestFit="1" customWidth="1"/>
    <col min="1822" max="1822" width="14.28515625" style="12" bestFit="1" customWidth="1"/>
    <col min="1823" max="1823" width="15.42578125" style="12" bestFit="1" customWidth="1"/>
    <col min="1824" max="1824" width="12.42578125" style="12" bestFit="1" customWidth="1"/>
    <col min="1825" max="1825" width="15.140625" style="12" bestFit="1" customWidth="1"/>
    <col min="1826" max="1826" width="12.140625" style="12" bestFit="1" customWidth="1"/>
    <col min="1827" max="1827" width="14.42578125" style="12" bestFit="1" customWidth="1"/>
    <col min="1828" max="2048" width="11.42578125" style="12"/>
    <col min="2049" max="2049" width="2.28515625" style="12" customWidth="1"/>
    <col min="2050" max="2050" width="28.140625" style="12" customWidth="1"/>
    <col min="2051" max="2051" width="26.28515625" style="12" bestFit="1" customWidth="1"/>
    <col min="2052" max="2061" width="16.140625" style="12" customWidth="1"/>
    <col min="2062" max="2064" width="27.140625" style="12" bestFit="1" customWidth="1"/>
    <col min="2065" max="2065" width="17.7109375" style="12" bestFit="1" customWidth="1"/>
    <col min="2066" max="2066" width="14" style="12" bestFit="1" customWidth="1"/>
    <col min="2067" max="2067" width="17.42578125" style="12" bestFit="1" customWidth="1"/>
    <col min="2068" max="2068" width="14.28515625" style="12" bestFit="1" customWidth="1"/>
    <col min="2069" max="2069" width="17.42578125" style="12" bestFit="1" customWidth="1"/>
    <col min="2070" max="2070" width="14.28515625" style="12" bestFit="1" customWidth="1"/>
    <col min="2071" max="2071" width="17.42578125" style="12" bestFit="1" customWidth="1"/>
    <col min="2072" max="2072" width="14.28515625" style="12" bestFit="1" customWidth="1"/>
    <col min="2073" max="2073" width="17.7109375" style="12" bestFit="1" customWidth="1"/>
    <col min="2074" max="2074" width="14.5703125" style="12" bestFit="1" customWidth="1"/>
    <col min="2075" max="2075" width="17.42578125" style="12" bestFit="1" customWidth="1"/>
    <col min="2076" max="2076" width="14.28515625" style="12" bestFit="1" customWidth="1"/>
    <col min="2077" max="2077" width="17.42578125" style="12" bestFit="1" customWidth="1"/>
    <col min="2078" max="2078" width="14.28515625" style="12" bestFit="1" customWidth="1"/>
    <col min="2079" max="2079" width="15.42578125" style="12" bestFit="1" customWidth="1"/>
    <col min="2080" max="2080" width="12.42578125" style="12" bestFit="1" customWidth="1"/>
    <col min="2081" max="2081" width="15.140625" style="12" bestFit="1" customWidth="1"/>
    <col min="2082" max="2082" width="12.140625" style="12" bestFit="1" customWidth="1"/>
    <col min="2083" max="2083" width="14.42578125" style="12" bestFit="1" customWidth="1"/>
    <col min="2084" max="2304" width="11.42578125" style="12"/>
    <col min="2305" max="2305" width="2.28515625" style="12" customWidth="1"/>
    <col min="2306" max="2306" width="28.140625" style="12" customWidth="1"/>
    <col min="2307" max="2307" width="26.28515625" style="12" bestFit="1" customWidth="1"/>
    <col min="2308" max="2317" width="16.140625" style="12" customWidth="1"/>
    <col min="2318" max="2320" width="27.140625" style="12" bestFit="1" customWidth="1"/>
    <col min="2321" max="2321" width="17.7109375" style="12" bestFit="1" customWidth="1"/>
    <col min="2322" max="2322" width="14" style="12" bestFit="1" customWidth="1"/>
    <col min="2323" max="2323" width="17.42578125" style="12" bestFit="1" customWidth="1"/>
    <col min="2324" max="2324" width="14.28515625" style="12" bestFit="1" customWidth="1"/>
    <col min="2325" max="2325" width="17.42578125" style="12" bestFit="1" customWidth="1"/>
    <col min="2326" max="2326" width="14.28515625" style="12" bestFit="1" customWidth="1"/>
    <col min="2327" max="2327" width="17.42578125" style="12" bestFit="1" customWidth="1"/>
    <col min="2328" max="2328" width="14.28515625" style="12" bestFit="1" customWidth="1"/>
    <col min="2329" max="2329" width="17.7109375" style="12" bestFit="1" customWidth="1"/>
    <col min="2330" max="2330" width="14.5703125" style="12" bestFit="1" customWidth="1"/>
    <col min="2331" max="2331" width="17.42578125" style="12" bestFit="1" customWidth="1"/>
    <col min="2332" max="2332" width="14.28515625" style="12" bestFit="1" customWidth="1"/>
    <col min="2333" max="2333" width="17.42578125" style="12" bestFit="1" customWidth="1"/>
    <col min="2334" max="2334" width="14.28515625" style="12" bestFit="1" customWidth="1"/>
    <col min="2335" max="2335" width="15.42578125" style="12" bestFit="1" customWidth="1"/>
    <col min="2336" max="2336" width="12.42578125" style="12" bestFit="1" customWidth="1"/>
    <col min="2337" max="2337" width="15.140625" style="12" bestFit="1" customWidth="1"/>
    <col min="2338" max="2338" width="12.140625" style="12" bestFit="1" customWidth="1"/>
    <col min="2339" max="2339" width="14.42578125" style="12" bestFit="1" customWidth="1"/>
    <col min="2340" max="2560" width="11.42578125" style="12"/>
    <col min="2561" max="2561" width="2.28515625" style="12" customWidth="1"/>
    <col min="2562" max="2562" width="28.140625" style="12" customWidth="1"/>
    <col min="2563" max="2563" width="26.28515625" style="12" bestFit="1" customWidth="1"/>
    <col min="2564" max="2573" width="16.140625" style="12" customWidth="1"/>
    <col min="2574" max="2576" width="27.140625" style="12" bestFit="1" customWidth="1"/>
    <col min="2577" max="2577" width="17.7109375" style="12" bestFit="1" customWidth="1"/>
    <col min="2578" max="2578" width="14" style="12" bestFit="1" customWidth="1"/>
    <col min="2579" max="2579" width="17.42578125" style="12" bestFit="1" customWidth="1"/>
    <col min="2580" max="2580" width="14.28515625" style="12" bestFit="1" customWidth="1"/>
    <col min="2581" max="2581" width="17.42578125" style="12" bestFit="1" customWidth="1"/>
    <col min="2582" max="2582" width="14.28515625" style="12" bestFit="1" customWidth="1"/>
    <col min="2583" max="2583" width="17.42578125" style="12" bestFit="1" customWidth="1"/>
    <col min="2584" max="2584" width="14.28515625" style="12" bestFit="1" customWidth="1"/>
    <col min="2585" max="2585" width="17.7109375" style="12" bestFit="1" customWidth="1"/>
    <col min="2586" max="2586" width="14.5703125" style="12" bestFit="1" customWidth="1"/>
    <col min="2587" max="2587" width="17.42578125" style="12" bestFit="1" customWidth="1"/>
    <col min="2588" max="2588" width="14.28515625" style="12" bestFit="1" customWidth="1"/>
    <col min="2589" max="2589" width="17.42578125" style="12" bestFit="1" customWidth="1"/>
    <col min="2590" max="2590" width="14.28515625" style="12" bestFit="1" customWidth="1"/>
    <col min="2591" max="2591" width="15.42578125" style="12" bestFit="1" customWidth="1"/>
    <col min="2592" max="2592" width="12.42578125" style="12" bestFit="1" customWidth="1"/>
    <col min="2593" max="2593" width="15.140625" style="12" bestFit="1" customWidth="1"/>
    <col min="2594" max="2594" width="12.140625" style="12" bestFit="1" customWidth="1"/>
    <col min="2595" max="2595" width="14.42578125" style="12" bestFit="1" customWidth="1"/>
    <col min="2596" max="2816" width="11.42578125" style="12"/>
    <col min="2817" max="2817" width="2.28515625" style="12" customWidth="1"/>
    <col min="2818" max="2818" width="28.140625" style="12" customWidth="1"/>
    <col min="2819" max="2819" width="26.28515625" style="12" bestFit="1" customWidth="1"/>
    <col min="2820" max="2829" width="16.140625" style="12" customWidth="1"/>
    <col min="2830" max="2832" width="27.140625" style="12" bestFit="1" customWidth="1"/>
    <col min="2833" max="2833" width="17.7109375" style="12" bestFit="1" customWidth="1"/>
    <col min="2834" max="2834" width="14" style="12" bestFit="1" customWidth="1"/>
    <col min="2835" max="2835" width="17.42578125" style="12" bestFit="1" customWidth="1"/>
    <col min="2836" max="2836" width="14.28515625" style="12" bestFit="1" customWidth="1"/>
    <col min="2837" max="2837" width="17.42578125" style="12" bestFit="1" customWidth="1"/>
    <col min="2838" max="2838" width="14.28515625" style="12" bestFit="1" customWidth="1"/>
    <col min="2839" max="2839" width="17.42578125" style="12" bestFit="1" customWidth="1"/>
    <col min="2840" max="2840" width="14.28515625" style="12" bestFit="1" customWidth="1"/>
    <col min="2841" max="2841" width="17.7109375" style="12" bestFit="1" customWidth="1"/>
    <col min="2842" max="2842" width="14.5703125" style="12" bestFit="1" customWidth="1"/>
    <col min="2843" max="2843" width="17.42578125" style="12" bestFit="1" customWidth="1"/>
    <col min="2844" max="2844" width="14.28515625" style="12" bestFit="1" customWidth="1"/>
    <col min="2845" max="2845" width="17.42578125" style="12" bestFit="1" customWidth="1"/>
    <col min="2846" max="2846" width="14.28515625" style="12" bestFit="1" customWidth="1"/>
    <col min="2847" max="2847" width="15.42578125" style="12" bestFit="1" customWidth="1"/>
    <col min="2848" max="2848" width="12.42578125" style="12" bestFit="1" customWidth="1"/>
    <col min="2849" max="2849" width="15.140625" style="12" bestFit="1" customWidth="1"/>
    <col min="2850" max="2850" width="12.140625" style="12" bestFit="1" customWidth="1"/>
    <col min="2851" max="2851" width="14.42578125" style="12" bestFit="1" customWidth="1"/>
    <col min="2852" max="3072" width="11.42578125" style="12"/>
    <col min="3073" max="3073" width="2.28515625" style="12" customWidth="1"/>
    <col min="3074" max="3074" width="28.140625" style="12" customWidth="1"/>
    <col min="3075" max="3075" width="26.28515625" style="12" bestFit="1" customWidth="1"/>
    <col min="3076" max="3085" width="16.140625" style="12" customWidth="1"/>
    <col min="3086" max="3088" width="27.140625" style="12" bestFit="1" customWidth="1"/>
    <col min="3089" max="3089" width="17.7109375" style="12" bestFit="1" customWidth="1"/>
    <col min="3090" max="3090" width="14" style="12" bestFit="1" customWidth="1"/>
    <col min="3091" max="3091" width="17.42578125" style="12" bestFit="1" customWidth="1"/>
    <col min="3092" max="3092" width="14.28515625" style="12" bestFit="1" customWidth="1"/>
    <col min="3093" max="3093" width="17.42578125" style="12" bestFit="1" customWidth="1"/>
    <col min="3094" max="3094" width="14.28515625" style="12" bestFit="1" customWidth="1"/>
    <col min="3095" max="3095" width="17.42578125" style="12" bestFit="1" customWidth="1"/>
    <col min="3096" max="3096" width="14.28515625" style="12" bestFit="1" customWidth="1"/>
    <col min="3097" max="3097" width="17.7109375" style="12" bestFit="1" customWidth="1"/>
    <col min="3098" max="3098" width="14.5703125" style="12" bestFit="1" customWidth="1"/>
    <col min="3099" max="3099" width="17.42578125" style="12" bestFit="1" customWidth="1"/>
    <col min="3100" max="3100" width="14.28515625" style="12" bestFit="1" customWidth="1"/>
    <col min="3101" max="3101" width="17.42578125" style="12" bestFit="1" customWidth="1"/>
    <col min="3102" max="3102" width="14.28515625" style="12" bestFit="1" customWidth="1"/>
    <col min="3103" max="3103" width="15.42578125" style="12" bestFit="1" customWidth="1"/>
    <col min="3104" max="3104" width="12.42578125" style="12" bestFit="1" customWidth="1"/>
    <col min="3105" max="3105" width="15.140625" style="12" bestFit="1" customWidth="1"/>
    <col min="3106" max="3106" width="12.140625" style="12" bestFit="1" customWidth="1"/>
    <col min="3107" max="3107" width="14.42578125" style="12" bestFit="1" customWidth="1"/>
    <col min="3108" max="3328" width="11.42578125" style="12"/>
    <col min="3329" max="3329" width="2.28515625" style="12" customWidth="1"/>
    <col min="3330" max="3330" width="28.140625" style="12" customWidth="1"/>
    <col min="3331" max="3331" width="26.28515625" style="12" bestFit="1" customWidth="1"/>
    <col min="3332" max="3341" width="16.140625" style="12" customWidth="1"/>
    <col min="3342" max="3344" width="27.140625" style="12" bestFit="1" customWidth="1"/>
    <col min="3345" max="3345" width="17.7109375" style="12" bestFit="1" customWidth="1"/>
    <col min="3346" max="3346" width="14" style="12" bestFit="1" customWidth="1"/>
    <col min="3347" max="3347" width="17.42578125" style="12" bestFit="1" customWidth="1"/>
    <col min="3348" max="3348" width="14.28515625" style="12" bestFit="1" customWidth="1"/>
    <col min="3349" max="3349" width="17.42578125" style="12" bestFit="1" customWidth="1"/>
    <col min="3350" max="3350" width="14.28515625" style="12" bestFit="1" customWidth="1"/>
    <col min="3351" max="3351" width="17.42578125" style="12" bestFit="1" customWidth="1"/>
    <col min="3352" max="3352" width="14.28515625" style="12" bestFit="1" customWidth="1"/>
    <col min="3353" max="3353" width="17.7109375" style="12" bestFit="1" customWidth="1"/>
    <col min="3354" max="3354" width="14.5703125" style="12" bestFit="1" customWidth="1"/>
    <col min="3355" max="3355" width="17.42578125" style="12" bestFit="1" customWidth="1"/>
    <col min="3356" max="3356" width="14.28515625" style="12" bestFit="1" customWidth="1"/>
    <col min="3357" max="3357" width="17.42578125" style="12" bestFit="1" customWidth="1"/>
    <col min="3358" max="3358" width="14.28515625" style="12" bestFit="1" customWidth="1"/>
    <col min="3359" max="3359" width="15.42578125" style="12" bestFit="1" customWidth="1"/>
    <col min="3360" max="3360" width="12.42578125" style="12" bestFit="1" customWidth="1"/>
    <col min="3361" max="3361" width="15.140625" style="12" bestFit="1" customWidth="1"/>
    <col min="3362" max="3362" width="12.140625" style="12" bestFit="1" customWidth="1"/>
    <col min="3363" max="3363" width="14.42578125" style="12" bestFit="1" customWidth="1"/>
    <col min="3364" max="3584" width="11.42578125" style="12"/>
    <col min="3585" max="3585" width="2.28515625" style="12" customWidth="1"/>
    <col min="3586" max="3586" width="28.140625" style="12" customWidth="1"/>
    <col min="3587" max="3587" width="26.28515625" style="12" bestFit="1" customWidth="1"/>
    <col min="3588" max="3597" width="16.140625" style="12" customWidth="1"/>
    <col min="3598" max="3600" width="27.140625" style="12" bestFit="1" customWidth="1"/>
    <col min="3601" max="3601" width="17.7109375" style="12" bestFit="1" customWidth="1"/>
    <col min="3602" max="3602" width="14" style="12" bestFit="1" customWidth="1"/>
    <col min="3603" max="3603" width="17.42578125" style="12" bestFit="1" customWidth="1"/>
    <col min="3604" max="3604" width="14.28515625" style="12" bestFit="1" customWidth="1"/>
    <col min="3605" max="3605" width="17.42578125" style="12" bestFit="1" customWidth="1"/>
    <col min="3606" max="3606" width="14.28515625" style="12" bestFit="1" customWidth="1"/>
    <col min="3607" max="3607" width="17.42578125" style="12" bestFit="1" customWidth="1"/>
    <col min="3608" max="3608" width="14.28515625" style="12" bestFit="1" customWidth="1"/>
    <col min="3609" max="3609" width="17.7109375" style="12" bestFit="1" customWidth="1"/>
    <col min="3610" max="3610" width="14.5703125" style="12" bestFit="1" customWidth="1"/>
    <col min="3611" max="3611" width="17.42578125" style="12" bestFit="1" customWidth="1"/>
    <col min="3612" max="3612" width="14.28515625" style="12" bestFit="1" customWidth="1"/>
    <col min="3613" max="3613" width="17.42578125" style="12" bestFit="1" customWidth="1"/>
    <col min="3614" max="3614" width="14.28515625" style="12" bestFit="1" customWidth="1"/>
    <col min="3615" max="3615" width="15.42578125" style="12" bestFit="1" customWidth="1"/>
    <col min="3616" max="3616" width="12.42578125" style="12" bestFit="1" customWidth="1"/>
    <col min="3617" max="3617" width="15.140625" style="12" bestFit="1" customWidth="1"/>
    <col min="3618" max="3618" width="12.140625" style="12" bestFit="1" customWidth="1"/>
    <col min="3619" max="3619" width="14.42578125" style="12" bestFit="1" customWidth="1"/>
    <col min="3620" max="3840" width="11.42578125" style="12"/>
    <col min="3841" max="3841" width="2.28515625" style="12" customWidth="1"/>
    <col min="3842" max="3842" width="28.140625" style="12" customWidth="1"/>
    <col min="3843" max="3843" width="26.28515625" style="12" bestFit="1" customWidth="1"/>
    <col min="3844" max="3853" width="16.140625" style="12" customWidth="1"/>
    <col min="3854" max="3856" width="27.140625" style="12" bestFit="1" customWidth="1"/>
    <col min="3857" max="3857" width="17.7109375" style="12" bestFit="1" customWidth="1"/>
    <col min="3858" max="3858" width="14" style="12" bestFit="1" customWidth="1"/>
    <col min="3859" max="3859" width="17.42578125" style="12" bestFit="1" customWidth="1"/>
    <col min="3860" max="3860" width="14.28515625" style="12" bestFit="1" customWidth="1"/>
    <col min="3861" max="3861" width="17.42578125" style="12" bestFit="1" customWidth="1"/>
    <col min="3862" max="3862" width="14.28515625" style="12" bestFit="1" customWidth="1"/>
    <col min="3863" max="3863" width="17.42578125" style="12" bestFit="1" customWidth="1"/>
    <col min="3864" max="3864" width="14.28515625" style="12" bestFit="1" customWidth="1"/>
    <col min="3865" max="3865" width="17.7109375" style="12" bestFit="1" customWidth="1"/>
    <col min="3866" max="3866" width="14.5703125" style="12" bestFit="1" customWidth="1"/>
    <col min="3867" max="3867" width="17.42578125" style="12" bestFit="1" customWidth="1"/>
    <col min="3868" max="3868" width="14.28515625" style="12" bestFit="1" customWidth="1"/>
    <col min="3869" max="3869" width="17.42578125" style="12" bestFit="1" customWidth="1"/>
    <col min="3870" max="3870" width="14.28515625" style="12" bestFit="1" customWidth="1"/>
    <col min="3871" max="3871" width="15.42578125" style="12" bestFit="1" customWidth="1"/>
    <col min="3872" max="3872" width="12.42578125" style="12" bestFit="1" customWidth="1"/>
    <col min="3873" max="3873" width="15.140625" style="12" bestFit="1" customWidth="1"/>
    <col min="3874" max="3874" width="12.140625" style="12" bestFit="1" customWidth="1"/>
    <col min="3875" max="3875" width="14.42578125" style="12" bestFit="1" customWidth="1"/>
    <col min="3876" max="4096" width="11.42578125" style="12"/>
    <col min="4097" max="4097" width="2.28515625" style="12" customWidth="1"/>
    <col min="4098" max="4098" width="28.140625" style="12" customWidth="1"/>
    <col min="4099" max="4099" width="26.28515625" style="12" bestFit="1" customWidth="1"/>
    <col min="4100" max="4109" width="16.140625" style="12" customWidth="1"/>
    <col min="4110" max="4112" width="27.140625" style="12" bestFit="1" customWidth="1"/>
    <col min="4113" max="4113" width="17.7109375" style="12" bestFit="1" customWidth="1"/>
    <col min="4114" max="4114" width="14" style="12" bestFit="1" customWidth="1"/>
    <col min="4115" max="4115" width="17.42578125" style="12" bestFit="1" customWidth="1"/>
    <col min="4116" max="4116" width="14.28515625" style="12" bestFit="1" customWidth="1"/>
    <col min="4117" max="4117" width="17.42578125" style="12" bestFit="1" customWidth="1"/>
    <col min="4118" max="4118" width="14.28515625" style="12" bestFit="1" customWidth="1"/>
    <col min="4119" max="4119" width="17.42578125" style="12" bestFit="1" customWidth="1"/>
    <col min="4120" max="4120" width="14.28515625" style="12" bestFit="1" customWidth="1"/>
    <col min="4121" max="4121" width="17.7109375" style="12" bestFit="1" customWidth="1"/>
    <col min="4122" max="4122" width="14.5703125" style="12" bestFit="1" customWidth="1"/>
    <col min="4123" max="4123" width="17.42578125" style="12" bestFit="1" customWidth="1"/>
    <col min="4124" max="4124" width="14.28515625" style="12" bestFit="1" customWidth="1"/>
    <col min="4125" max="4125" width="17.42578125" style="12" bestFit="1" customWidth="1"/>
    <col min="4126" max="4126" width="14.28515625" style="12" bestFit="1" customWidth="1"/>
    <col min="4127" max="4127" width="15.42578125" style="12" bestFit="1" customWidth="1"/>
    <col min="4128" max="4128" width="12.42578125" style="12" bestFit="1" customWidth="1"/>
    <col min="4129" max="4129" width="15.140625" style="12" bestFit="1" customWidth="1"/>
    <col min="4130" max="4130" width="12.140625" style="12" bestFit="1" customWidth="1"/>
    <col min="4131" max="4131" width="14.42578125" style="12" bestFit="1" customWidth="1"/>
    <col min="4132" max="4352" width="11.42578125" style="12"/>
    <col min="4353" max="4353" width="2.28515625" style="12" customWidth="1"/>
    <col min="4354" max="4354" width="28.140625" style="12" customWidth="1"/>
    <col min="4355" max="4355" width="26.28515625" style="12" bestFit="1" customWidth="1"/>
    <col min="4356" max="4365" width="16.140625" style="12" customWidth="1"/>
    <col min="4366" max="4368" width="27.140625" style="12" bestFit="1" customWidth="1"/>
    <col min="4369" max="4369" width="17.7109375" style="12" bestFit="1" customWidth="1"/>
    <col min="4370" max="4370" width="14" style="12" bestFit="1" customWidth="1"/>
    <col min="4371" max="4371" width="17.42578125" style="12" bestFit="1" customWidth="1"/>
    <col min="4372" max="4372" width="14.28515625" style="12" bestFit="1" customWidth="1"/>
    <col min="4373" max="4373" width="17.42578125" style="12" bestFit="1" customWidth="1"/>
    <col min="4374" max="4374" width="14.28515625" style="12" bestFit="1" customWidth="1"/>
    <col min="4375" max="4375" width="17.42578125" style="12" bestFit="1" customWidth="1"/>
    <col min="4376" max="4376" width="14.28515625" style="12" bestFit="1" customWidth="1"/>
    <col min="4377" max="4377" width="17.7109375" style="12" bestFit="1" customWidth="1"/>
    <col min="4378" max="4378" width="14.5703125" style="12" bestFit="1" customWidth="1"/>
    <col min="4379" max="4379" width="17.42578125" style="12" bestFit="1" customWidth="1"/>
    <col min="4380" max="4380" width="14.28515625" style="12" bestFit="1" customWidth="1"/>
    <col min="4381" max="4381" width="17.42578125" style="12" bestFit="1" customWidth="1"/>
    <col min="4382" max="4382" width="14.28515625" style="12" bestFit="1" customWidth="1"/>
    <col min="4383" max="4383" width="15.42578125" style="12" bestFit="1" customWidth="1"/>
    <col min="4384" max="4384" width="12.42578125" style="12" bestFit="1" customWidth="1"/>
    <col min="4385" max="4385" width="15.140625" style="12" bestFit="1" customWidth="1"/>
    <col min="4386" max="4386" width="12.140625" style="12" bestFit="1" customWidth="1"/>
    <col min="4387" max="4387" width="14.42578125" style="12" bestFit="1" customWidth="1"/>
    <col min="4388" max="4608" width="11.42578125" style="12"/>
    <col min="4609" max="4609" width="2.28515625" style="12" customWidth="1"/>
    <col min="4610" max="4610" width="28.140625" style="12" customWidth="1"/>
    <col min="4611" max="4611" width="26.28515625" style="12" bestFit="1" customWidth="1"/>
    <col min="4612" max="4621" width="16.140625" style="12" customWidth="1"/>
    <col min="4622" max="4624" width="27.140625" style="12" bestFit="1" customWidth="1"/>
    <col min="4625" max="4625" width="17.7109375" style="12" bestFit="1" customWidth="1"/>
    <col min="4626" max="4626" width="14" style="12" bestFit="1" customWidth="1"/>
    <col min="4627" max="4627" width="17.42578125" style="12" bestFit="1" customWidth="1"/>
    <col min="4628" max="4628" width="14.28515625" style="12" bestFit="1" customWidth="1"/>
    <col min="4629" max="4629" width="17.42578125" style="12" bestFit="1" customWidth="1"/>
    <col min="4630" max="4630" width="14.28515625" style="12" bestFit="1" customWidth="1"/>
    <col min="4631" max="4631" width="17.42578125" style="12" bestFit="1" customWidth="1"/>
    <col min="4632" max="4632" width="14.28515625" style="12" bestFit="1" customWidth="1"/>
    <col min="4633" max="4633" width="17.7109375" style="12" bestFit="1" customWidth="1"/>
    <col min="4634" max="4634" width="14.5703125" style="12" bestFit="1" customWidth="1"/>
    <col min="4635" max="4635" width="17.42578125" style="12" bestFit="1" customWidth="1"/>
    <col min="4636" max="4636" width="14.28515625" style="12" bestFit="1" customWidth="1"/>
    <col min="4637" max="4637" width="17.42578125" style="12" bestFit="1" customWidth="1"/>
    <col min="4638" max="4638" width="14.28515625" style="12" bestFit="1" customWidth="1"/>
    <col min="4639" max="4639" width="15.42578125" style="12" bestFit="1" customWidth="1"/>
    <col min="4640" max="4640" width="12.42578125" style="12" bestFit="1" customWidth="1"/>
    <col min="4641" max="4641" width="15.140625" style="12" bestFit="1" customWidth="1"/>
    <col min="4642" max="4642" width="12.140625" style="12" bestFit="1" customWidth="1"/>
    <col min="4643" max="4643" width="14.42578125" style="12" bestFit="1" customWidth="1"/>
    <col min="4644" max="4864" width="11.42578125" style="12"/>
    <col min="4865" max="4865" width="2.28515625" style="12" customWidth="1"/>
    <col min="4866" max="4866" width="28.140625" style="12" customWidth="1"/>
    <col min="4867" max="4867" width="26.28515625" style="12" bestFit="1" customWidth="1"/>
    <col min="4868" max="4877" width="16.140625" style="12" customWidth="1"/>
    <col min="4878" max="4880" width="27.140625" style="12" bestFit="1" customWidth="1"/>
    <col min="4881" max="4881" width="17.7109375" style="12" bestFit="1" customWidth="1"/>
    <col min="4882" max="4882" width="14" style="12" bestFit="1" customWidth="1"/>
    <col min="4883" max="4883" width="17.42578125" style="12" bestFit="1" customWidth="1"/>
    <col min="4884" max="4884" width="14.28515625" style="12" bestFit="1" customWidth="1"/>
    <col min="4885" max="4885" width="17.42578125" style="12" bestFit="1" customWidth="1"/>
    <col min="4886" max="4886" width="14.28515625" style="12" bestFit="1" customWidth="1"/>
    <col min="4887" max="4887" width="17.42578125" style="12" bestFit="1" customWidth="1"/>
    <col min="4888" max="4888" width="14.28515625" style="12" bestFit="1" customWidth="1"/>
    <col min="4889" max="4889" width="17.7109375" style="12" bestFit="1" customWidth="1"/>
    <col min="4890" max="4890" width="14.5703125" style="12" bestFit="1" customWidth="1"/>
    <col min="4891" max="4891" width="17.42578125" style="12" bestFit="1" customWidth="1"/>
    <col min="4892" max="4892" width="14.28515625" style="12" bestFit="1" customWidth="1"/>
    <col min="4893" max="4893" width="17.42578125" style="12" bestFit="1" customWidth="1"/>
    <col min="4894" max="4894" width="14.28515625" style="12" bestFit="1" customWidth="1"/>
    <col min="4895" max="4895" width="15.42578125" style="12" bestFit="1" customWidth="1"/>
    <col min="4896" max="4896" width="12.42578125" style="12" bestFit="1" customWidth="1"/>
    <col min="4897" max="4897" width="15.140625" style="12" bestFit="1" customWidth="1"/>
    <col min="4898" max="4898" width="12.140625" style="12" bestFit="1" customWidth="1"/>
    <col min="4899" max="4899" width="14.42578125" style="12" bestFit="1" customWidth="1"/>
    <col min="4900" max="5120" width="11.42578125" style="12"/>
    <col min="5121" max="5121" width="2.28515625" style="12" customWidth="1"/>
    <col min="5122" max="5122" width="28.140625" style="12" customWidth="1"/>
    <col min="5123" max="5123" width="26.28515625" style="12" bestFit="1" customWidth="1"/>
    <col min="5124" max="5133" width="16.140625" style="12" customWidth="1"/>
    <col min="5134" max="5136" width="27.140625" style="12" bestFit="1" customWidth="1"/>
    <col min="5137" max="5137" width="17.7109375" style="12" bestFit="1" customWidth="1"/>
    <col min="5138" max="5138" width="14" style="12" bestFit="1" customWidth="1"/>
    <col min="5139" max="5139" width="17.42578125" style="12" bestFit="1" customWidth="1"/>
    <col min="5140" max="5140" width="14.28515625" style="12" bestFit="1" customWidth="1"/>
    <col min="5141" max="5141" width="17.42578125" style="12" bestFit="1" customWidth="1"/>
    <col min="5142" max="5142" width="14.28515625" style="12" bestFit="1" customWidth="1"/>
    <col min="5143" max="5143" width="17.42578125" style="12" bestFit="1" customWidth="1"/>
    <col min="5144" max="5144" width="14.28515625" style="12" bestFit="1" customWidth="1"/>
    <col min="5145" max="5145" width="17.7109375" style="12" bestFit="1" customWidth="1"/>
    <col min="5146" max="5146" width="14.5703125" style="12" bestFit="1" customWidth="1"/>
    <col min="5147" max="5147" width="17.42578125" style="12" bestFit="1" customWidth="1"/>
    <col min="5148" max="5148" width="14.28515625" style="12" bestFit="1" customWidth="1"/>
    <col min="5149" max="5149" width="17.42578125" style="12" bestFit="1" customWidth="1"/>
    <col min="5150" max="5150" width="14.28515625" style="12" bestFit="1" customWidth="1"/>
    <col min="5151" max="5151" width="15.42578125" style="12" bestFit="1" customWidth="1"/>
    <col min="5152" max="5152" width="12.42578125" style="12" bestFit="1" customWidth="1"/>
    <col min="5153" max="5153" width="15.140625" style="12" bestFit="1" customWidth="1"/>
    <col min="5154" max="5154" width="12.140625" style="12" bestFit="1" customWidth="1"/>
    <col min="5155" max="5155" width="14.42578125" style="12" bestFit="1" customWidth="1"/>
    <col min="5156" max="5376" width="11.42578125" style="12"/>
    <col min="5377" max="5377" width="2.28515625" style="12" customWidth="1"/>
    <col min="5378" max="5378" width="28.140625" style="12" customWidth="1"/>
    <col min="5379" max="5379" width="26.28515625" style="12" bestFit="1" customWidth="1"/>
    <col min="5380" max="5389" width="16.140625" style="12" customWidth="1"/>
    <col min="5390" max="5392" width="27.140625" style="12" bestFit="1" customWidth="1"/>
    <col min="5393" max="5393" width="17.7109375" style="12" bestFit="1" customWidth="1"/>
    <col min="5394" max="5394" width="14" style="12" bestFit="1" customWidth="1"/>
    <col min="5395" max="5395" width="17.42578125" style="12" bestFit="1" customWidth="1"/>
    <col min="5396" max="5396" width="14.28515625" style="12" bestFit="1" customWidth="1"/>
    <col min="5397" max="5397" width="17.42578125" style="12" bestFit="1" customWidth="1"/>
    <col min="5398" max="5398" width="14.28515625" style="12" bestFit="1" customWidth="1"/>
    <col min="5399" max="5399" width="17.42578125" style="12" bestFit="1" customWidth="1"/>
    <col min="5400" max="5400" width="14.28515625" style="12" bestFit="1" customWidth="1"/>
    <col min="5401" max="5401" width="17.7109375" style="12" bestFit="1" customWidth="1"/>
    <col min="5402" max="5402" width="14.5703125" style="12" bestFit="1" customWidth="1"/>
    <col min="5403" max="5403" width="17.42578125" style="12" bestFit="1" customWidth="1"/>
    <col min="5404" max="5404" width="14.28515625" style="12" bestFit="1" customWidth="1"/>
    <col min="5405" max="5405" width="17.42578125" style="12" bestFit="1" customWidth="1"/>
    <col min="5406" max="5406" width="14.28515625" style="12" bestFit="1" customWidth="1"/>
    <col min="5407" max="5407" width="15.42578125" style="12" bestFit="1" customWidth="1"/>
    <col min="5408" max="5408" width="12.42578125" style="12" bestFit="1" customWidth="1"/>
    <col min="5409" max="5409" width="15.140625" style="12" bestFit="1" customWidth="1"/>
    <col min="5410" max="5410" width="12.140625" style="12" bestFit="1" customWidth="1"/>
    <col min="5411" max="5411" width="14.42578125" style="12" bestFit="1" customWidth="1"/>
    <col min="5412" max="5632" width="11.42578125" style="12"/>
    <col min="5633" max="5633" width="2.28515625" style="12" customWidth="1"/>
    <col min="5634" max="5634" width="28.140625" style="12" customWidth="1"/>
    <col min="5635" max="5635" width="26.28515625" style="12" bestFit="1" customWidth="1"/>
    <col min="5636" max="5645" width="16.140625" style="12" customWidth="1"/>
    <col min="5646" max="5648" width="27.140625" style="12" bestFit="1" customWidth="1"/>
    <col min="5649" max="5649" width="17.7109375" style="12" bestFit="1" customWidth="1"/>
    <col min="5650" max="5650" width="14" style="12" bestFit="1" customWidth="1"/>
    <col min="5651" max="5651" width="17.42578125" style="12" bestFit="1" customWidth="1"/>
    <col min="5652" max="5652" width="14.28515625" style="12" bestFit="1" customWidth="1"/>
    <col min="5653" max="5653" width="17.42578125" style="12" bestFit="1" customWidth="1"/>
    <col min="5654" max="5654" width="14.28515625" style="12" bestFit="1" customWidth="1"/>
    <col min="5655" max="5655" width="17.42578125" style="12" bestFit="1" customWidth="1"/>
    <col min="5656" max="5656" width="14.28515625" style="12" bestFit="1" customWidth="1"/>
    <col min="5657" max="5657" width="17.7109375" style="12" bestFit="1" customWidth="1"/>
    <col min="5658" max="5658" width="14.5703125" style="12" bestFit="1" customWidth="1"/>
    <col min="5659" max="5659" width="17.42578125" style="12" bestFit="1" customWidth="1"/>
    <col min="5660" max="5660" width="14.28515625" style="12" bestFit="1" customWidth="1"/>
    <col min="5661" max="5661" width="17.42578125" style="12" bestFit="1" customWidth="1"/>
    <col min="5662" max="5662" width="14.28515625" style="12" bestFit="1" customWidth="1"/>
    <col min="5663" max="5663" width="15.42578125" style="12" bestFit="1" customWidth="1"/>
    <col min="5664" max="5664" width="12.42578125" style="12" bestFit="1" customWidth="1"/>
    <col min="5665" max="5665" width="15.140625" style="12" bestFit="1" customWidth="1"/>
    <col min="5666" max="5666" width="12.140625" style="12" bestFit="1" customWidth="1"/>
    <col min="5667" max="5667" width="14.42578125" style="12" bestFit="1" customWidth="1"/>
    <col min="5668" max="5888" width="11.42578125" style="12"/>
    <col min="5889" max="5889" width="2.28515625" style="12" customWidth="1"/>
    <col min="5890" max="5890" width="28.140625" style="12" customWidth="1"/>
    <col min="5891" max="5891" width="26.28515625" style="12" bestFit="1" customWidth="1"/>
    <col min="5892" max="5901" width="16.140625" style="12" customWidth="1"/>
    <col min="5902" max="5904" width="27.140625" style="12" bestFit="1" customWidth="1"/>
    <col min="5905" max="5905" width="17.7109375" style="12" bestFit="1" customWidth="1"/>
    <col min="5906" max="5906" width="14" style="12" bestFit="1" customWidth="1"/>
    <col min="5907" max="5907" width="17.42578125" style="12" bestFit="1" customWidth="1"/>
    <col min="5908" max="5908" width="14.28515625" style="12" bestFit="1" customWidth="1"/>
    <col min="5909" max="5909" width="17.42578125" style="12" bestFit="1" customWidth="1"/>
    <col min="5910" max="5910" width="14.28515625" style="12" bestFit="1" customWidth="1"/>
    <col min="5911" max="5911" width="17.42578125" style="12" bestFit="1" customWidth="1"/>
    <col min="5912" max="5912" width="14.28515625" style="12" bestFit="1" customWidth="1"/>
    <col min="5913" max="5913" width="17.7109375" style="12" bestFit="1" customWidth="1"/>
    <col min="5914" max="5914" width="14.5703125" style="12" bestFit="1" customWidth="1"/>
    <col min="5915" max="5915" width="17.42578125" style="12" bestFit="1" customWidth="1"/>
    <col min="5916" max="5916" width="14.28515625" style="12" bestFit="1" customWidth="1"/>
    <col min="5917" max="5917" width="17.42578125" style="12" bestFit="1" customWidth="1"/>
    <col min="5918" max="5918" width="14.28515625" style="12" bestFit="1" customWidth="1"/>
    <col min="5919" max="5919" width="15.42578125" style="12" bestFit="1" customWidth="1"/>
    <col min="5920" max="5920" width="12.42578125" style="12" bestFit="1" customWidth="1"/>
    <col min="5921" max="5921" width="15.140625" style="12" bestFit="1" customWidth="1"/>
    <col min="5922" max="5922" width="12.140625" style="12" bestFit="1" customWidth="1"/>
    <col min="5923" max="5923" width="14.42578125" style="12" bestFit="1" customWidth="1"/>
    <col min="5924" max="6144" width="11.42578125" style="12"/>
    <col min="6145" max="6145" width="2.28515625" style="12" customWidth="1"/>
    <col min="6146" max="6146" width="28.140625" style="12" customWidth="1"/>
    <col min="6147" max="6147" width="26.28515625" style="12" bestFit="1" customWidth="1"/>
    <col min="6148" max="6157" width="16.140625" style="12" customWidth="1"/>
    <col min="6158" max="6160" width="27.140625" style="12" bestFit="1" customWidth="1"/>
    <col min="6161" max="6161" width="17.7109375" style="12" bestFit="1" customWidth="1"/>
    <col min="6162" max="6162" width="14" style="12" bestFit="1" customWidth="1"/>
    <col min="6163" max="6163" width="17.42578125" style="12" bestFit="1" customWidth="1"/>
    <col min="6164" max="6164" width="14.28515625" style="12" bestFit="1" customWidth="1"/>
    <col min="6165" max="6165" width="17.42578125" style="12" bestFit="1" customWidth="1"/>
    <col min="6166" max="6166" width="14.28515625" style="12" bestFit="1" customWidth="1"/>
    <col min="6167" max="6167" width="17.42578125" style="12" bestFit="1" customWidth="1"/>
    <col min="6168" max="6168" width="14.28515625" style="12" bestFit="1" customWidth="1"/>
    <col min="6169" max="6169" width="17.7109375" style="12" bestFit="1" customWidth="1"/>
    <col min="6170" max="6170" width="14.5703125" style="12" bestFit="1" customWidth="1"/>
    <col min="6171" max="6171" width="17.42578125" style="12" bestFit="1" customWidth="1"/>
    <col min="6172" max="6172" width="14.28515625" style="12" bestFit="1" customWidth="1"/>
    <col min="6173" max="6173" width="17.42578125" style="12" bestFit="1" customWidth="1"/>
    <col min="6174" max="6174" width="14.28515625" style="12" bestFit="1" customWidth="1"/>
    <col min="6175" max="6175" width="15.42578125" style="12" bestFit="1" customWidth="1"/>
    <col min="6176" max="6176" width="12.42578125" style="12" bestFit="1" customWidth="1"/>
    <col min="6177" max="6177" width="15.140625" style="12" bestFit="1" customWidth="1"/>
    <col min="6178" max="6178" width="12.140625" style="12" bestFit="1" customWidth="1"/>
    <col min="6179" max="6179" width="14.42578125" style="12" bestFit="1" customWidth="1"/>
    <col min="6180" max="6400" width="11.42578125" style="12"/>
    <col min="6401" max="6401" width="2.28515625" style="12" customWidth="1"/>
    <col min="6402" max="6402" width="28.140625" style="12" customWidth="1"/>
    <col min="6403" max="6403" width="26.28515625" style="12" bestFit="1" customWidth="1"/>
    <col min="6404" max="6413" width="16.140625" style="12" customWidth="1"/>
    <col min="6414" max="6416" width="27.140625" style="12" bestFit="1" customWidth="1"/>
    <col min="6417" max="6417" width="17.7109375" style="12" bestFit="1" customWidth="1"/>
    <col min="6418" max="6418" width="14" style="12" bestFit="1" customWidth="1"/>
    <col min="6419" max="6419" width="17.42578125" style="12" bestFit="1" customWidth="1"/>
    <col min="6420" max="6420" width="14.28515625" style="12" bestFit="1" customWidth="1"/>
    <col min="6421" max="6421" width="17.42578125" style="12" bestFit="1" customWidth="1"/>
    <col min="6422" max="6422" width="14.28515625" style="12" bestFit="1" customWidth="1"/>
    <col min="6423" max="6423" width="17.42578125" style="12" bestFit="1" customWidth="1"/>
    <col min="6424" max="6424" width="14.28515625" style="12" bestFit="1" customWidth="1"/>
    <col min="6425" max="6425" width="17.7109375" style="12" bestFit="1" customWidth="1"/>
    <col min="6426" max="6426" width="14.5703125" style="12" bestFit="1" customWidth="1"/>
    <col min="6427" max="6427" width="17.42578125" style="12" bestFit="1" customWidth="1"/>
    <col min="6428" max="6428" width="14.28515625" style="12" bestFit="1" customWidth="1"/>
    <col min="6429" max="6429" width="17.42578125" style="12" bestFit="1" customWidth="1"/>
    <col min="6430" max="6430" width="14.28515625" style="12" bestFit="1" customWidth="1"/>
    <col min="6431" max="6431" width="15.42578125" style="12" bestFit="1" customWidth="1"/>
    <col min="6432" max="6432" width="12.42578125" style="12" bestFit="1" customWidth="1"/>
    <col min="6433" max="6433" width="15.140625" style="12" bestFit="1" customWidth="1"/>
    <col min="6434" max="6434" width="12.140625" style="12" bestFit="1" customWidth="1"/>
    <col min="6435" max="6435" width="14.42578125" style="12" bestFit="1" customWidth="1"/>
    <col min="6436" max="6656" width="11.42578125" style="12"/>
    <col min="6657" max="6657" width="2.28515625" style="12" customWidth="1"/>
    <col min="6658" max="6658" width="28.140625" style="12" customWidth="1"/>
    <col min="6659" max="6659" width="26.28515625" style="12" bestFit="1" customWidth="1"/>
    <col min="6660" max="6669" width="16.140625" style="12" customWidth="1"/>
    <col min="6670" max="6672" width="27.140625" style="12" bestFit="1" customWidth="1"/>
    <col min="6673" max="6673" width="17.7109375" style="12" bestFit="1" customWidth="1"/>
    <col min="6674" max="6674" width="14" style="12" bestFit="1" customWidth="1"/>
    <col min="6675" max="6675" width="17.42578125" style="12" bestFit="1" customWidth="1"/>
    <col min="6676" max="6676" width="14.28515625" style="12" bestFit="1" customWidth="1"/>
    <col min="6677" max="6677" width="17.42578125" style="12" bestFit="1" customWidth="1"/>
    <col min="6678" max="6678" width="14.28515625" style="12" bestFit="1" customWidth="1"/>
    <col min="6679" max="6679" width="17.42578125" style="12" bestFit="1" customWidth="1"/>
    <col min="6680" max="6680" width="14.28515625" style="12" bestFit="1" customWidth="1"/>
    <col min="6681" max="6681" width="17.7109375" style="12" bestFit="1" customWidth="1"/>
    <col min="6682" max="6682" width="14.5703125" style="12" bestFit="1" customWidth="1"/>
    <col min="6683" max="6683" width="17.42578125" style="12" bestFit="1" customWidth="1"/>
    <col min="6684" max="6684" width="14.28515625" style="12" bestFit="1" customWidth="1"/>
    <col min="6685" max="6685" width="17.42578125" style="12" bestFit="1" customWidth="1"/>
    <col min="6686" max="6686" width="14.28515625" style="12" bestFit="1" customWidth="1"/>
    <col min="6687" max="6687" width="15.42578125" style="12" bestFit="1" customWidth="1"/>
    <col min="6688" max="6688" width="12.42578125" style="12" bestFit="1" customWidth="1"/>
    <col min="6689" max="6689" width="15.140625" style="12" bestFit="1" customWidth="1"/>
    <col min="6690" max="6690" width="12.140625" style="12" bestFit="1" customWidth="1"/>
    <col min="6691" max="6691" width="14.42578125" style="12" bestFit="1" customWidth="1"/>
    <col min="6692" max="6912" width="11.42578125" style="12"/>
    <col min="6913" max="6913" width="2.28515625" style="12" customWidth="1"/>
    <col min="6914" max="6914" width="28.140625" style="12" customWidth="1"/>
    <col min="6915" max="6915" width="26.28515625" style="12" bestFit="1" customWidth="1"/>
    <col min="6916" max="6925" width="16.140625" style="12" customWidth="1"/>
    <col min="6926" max="6928" width="27.140625" style="12" bestFit="1" customWidth="1"/>
    <col min="6929" max="6929" width="17.7109375" style="12" bestFit="1" customWidth="1"/>
    <col min="6930" max="6930" width="14" style="12" bestFit="1" customWidth="1"/>
    <col min="6931" max="6931" width="17.42578125" style="12" bestFit="1" customWidth="1"/>
    <col min="6932" max="6932" width="14.28515625" style="12" bestFit="1" customWidth="1"/>
    <col min="6933" max="6933" width="17.42578125" style="12" bestFit="1" customWidth="1"/>
    <col min="6934" max="6934" width="14.28515625" style="12" bestFit="1" customWidth="1"/>
    <col min="6935" max="6935" width="17.42578125" style="12" bestFit="1" customWidth="1"/>
    <col min="6936" max="6936" width="14.28515625" style="12" bestFit="1" customWidth="1"/>
    <col min="6937" max="6937" width="17.7109375" style="12" bestFit="1" customWidth="1"/>
    <col min="6938" max="6938" width="14.5703125" style="12" bestFit="1" customWidth="1"/>
    <col min="6939" max="6939" width="17.42578125" style="12" bestFit="1" customWidth="1"/>
    <col min="6940" max="6940" width="14.28515625" style="12" bestFit="1" customWidth="1"/>
    <col min="6941" max="6941" width="17.42578125" style="12" bestFit="1" customWidth="1"/>
    <col min="6942" max="6942" width="14.28515625" style="12" bestFit="1" customWidth="1"/>
    <col min="6943" max="6943" width="15.42578125" style="12" bestFit="1" customWidth="1"/>
    <col min="6944" max="6944" width="12.42578125" style="12" bestFit="1" customWidth="1"/>
    <col min="6945" max="6945" width="15.140625" style="12" bestFit="1" customWidth="1"/>
    <col min="6946" max="6946" width="12.140625" style="12" bestFit="1" customWidth="1"/>
    <col min="6947" max="6947" width="14.42578125" style="12" bestFit="1" customWidth="1"/>
    <col min="6948" max="7168" width="11.42578125" style="12"/>
    <col min="7169" max="7169" width="2.28515625" style="12" customWidth="1"/>
    <col min="7170" max="7170" width="28.140625" style="12" customWidth="1"/>
    <col min="7171" max="7171" width="26.28515625" style="12" bestFit="1" customWidth="1"/>
    <col min="7172" max="7181" width="16.140625" style="12" customWidth="1"/>
    <col min="7182" max="7184" width="27.140625" style="12" bestFit="1" customWidth="1"/>
    <col min="7185" max="7185" width="17.7109375" style="12" bestFit="1" customWidth="1"/>
    <col min="7186" max="7186" width="14" style="12" bestFit="1" customWidth="1"/>
    <col min="7187" max="7187" width="17.42578125" style="12" bestFit="1" customWidth="1"/>
    <col min="7188" max="7188" width="14.28515625" style="12" bestFit="1" customWidth="1"/>
    <col min="7189" max="7189" width="17.42578125" style="12" bestFit="1" customWidth="1"/>
    <col min="7190" max="7190" width="14.28515625" style="12" bestFit="1" customWidth="1"/>
    <col min="7191" max="7191" width="17.42578125" style="12" bestFit="1" customWidth="1"/>
    <col min="7192" max="7192" width="14.28515625" style="12" bestFit="1" customWidth="1"/>
    <col min="7193" max="7193" width="17.7109375" style="12" bestFit="1" customWidth="1"/>
    <col min="7194" max="7194" width="14.5703125" style="12" bestFit="1" customWidth="1"/>
    <col min="7195" max="7195" width="17.42578125" style="12" bestFit="1" customWidth="1"/>
    <col min="7196" max="7196" width="14.28515625" style="12" bestFit="1" customWidth="1"/>
    <col min="7197" max="7197" width="17.42578125" style="12" bestFit="1" customWidth="1"/>
    <col min="7198" max="7198" width="14.28515625" style="12" bestFit="1" customWidth="1"/>
    <col min="7199" max="7199" width="15.42578125" style="12" bestFit="1" customWidth="1"/>
    <col min="7200" max="7200" width="12.42578125" style="12" bestFit="1" customWidth="1"/>
    <col min="7201" max="7201" width="15.140625" style="12" bestFit="1" customWidth="1"/>
    <col min="7202" max="7202" width="12.140625" style="12" bestFit="1" customWidth="1"/>
    <col min="7203" max="7203" width="14.42578125" style="12" bestFit="1" customWidth="1"/>
    <col min="7204" max="7424" width="11.42578125" style="12"/>
    <col min="7425" max="7425" width="2.28515625" style="12" customWidth="1"/>
    <col min="7426" max="7426" width="28.140625" style="12" customWidth="1"/>
    <col min="7427" max="7427" width="26.28515625" style="12" bestFit="1" customWidth="1"/>
    <col min="7428" max="7437" width="16.140625" style="12" customWidth="1"/>
    <col min="7438" max="7440" width="27.140625" style="12" bestFit="1" customWidth="1"/>
    <col min="7441" max="7441" width="17.7109375" style="12" bestFit="1" customWidth="1"/>
    <col min="7442" max="7442" width="14" style="12" bestFit="1" customWidth="1"/>
    <col min="7443" max="7443" width="17.42578125" style="12" bestFit="1" customWidth="1"/>
    <col min="7444" max="7444" width="14.28515625" style="12" bestFit="1" customWidth="1"/>
    <col min="7445" max="7445" width="17.42578125" style="12" bestFit="1" customWidth="1"/>
    <col min="7446" max="7446" width="14.28515625" style="12" bestFit="1" customWidth="1"/>
    <col min="7447" max="7447" width="17.42578125" style="12" bestFit="1" customWidth="1"/>
    <col min="7448" max="7448" width="14.28515625" style="12" bestFit="1" customWidth="1"/>
    <col min="7449" max="7449" width="17.7109375" style="12" bestFit="1" customWidth="1"/>
    <col min="7450" max="7450" width="14.5703125" style="12" bestFit="1" customWidth="1"/>
    <col min="7451" max="7451" width="17.42578125" style="12" bestFit="1" customWidth="1"/>
    <col min="7452" max="7452" width="14.28515625" style="12" bestFit="1" customWidth="1"/>
    <col min="7453" max="7453" width="17.42578125" style="12" bestFit="1" customWidth="1"/>
    <col min="7454" max="7454" width="14.28515625" style="12" bestFit="1" customWidth="1"/>
    <col min="7455" max="7455" width="15.42578125" style="12" bestFit="1" customWidth="1"/>
    <col min="7456" max="7456" width="12.42578125" style="12" bestFit="1" customWidth="1"/>
    <col min="7457" max="7457" width="15.140625" style="12" bestFit="1" customWidth="1"/>
    <col min="7458" max="7458" width="12.140625" style="12" bestFit="1" customWidth="1"/>
    <col min="7459" max="7459" width="14.42578125" style="12" bestFit="1" customWidth="1"/>
    <col min="7460" max="7680" width="11.42578125" style="12"/>
    <col min="7681" max="7681" width="2.28515625" style="12" customWidth="1"/>
    <col min="7682" max="7682" width="28.140625" style="12" customWidth="1"/>
    <col min="7683" max="7683" width="26.28515625" style="12" bestFit="1" customWidth="1"/>
    <col min="7684" max="7693" width="16.140625" style="12" customWidth="1"/>
    <col min="7694" max="7696" width="27.140625" style="12" bestFit="1" customWidth="1"/>
    <col min="7697" max="7697" width="17.7109375" style="12" bestFit="1" customWidth="1"/>
    <col min="7698" max="7698" width="14" style="12" bestFit="1" customWidth="1"/>
    <col min="7699" max="7699" width="17.42578125" style="12" bestFit="1" customWidth="1"/>
    <col min="7700" max="7700" width="14.28515625" style="12" bestFit="1" customWidth="1"/>
    <col min="7701" max="7701" width="17.42578125" style="12" bestFit="1" customWidth="1"/>
    <col min="7702" max="7702" width="14.28515625" style="12" bestFit="1" customWidth="1"/>
    <col min="7703" max="7703" width="17.42578125" style="12" bestFit="1" customWidth="1"/>
    <col min="7704" max="7704" width="14.28515625" style="12" bestFit="1" customWidth="1"/>
    <col min="7705" max="7705" width="17.7109375" style="12" bestFit="1" customWidth="1"/>
    <col min="7706" max="7706" width="14.5703125" style="12" bestFit="1" customWidth="1"/>
    <col min="7707" max="7707" width="17.42578125" style="12" bestFit="1" customWidth="1"/>
    <col min="7708" max="7708" width="14.28515625" style="12" bestFit="1" customWidth="1"/>
    <col min="7709" max="7709" width="17.42578125" style="12" bestFit="1" customWidth="1"/>
    <col min="7710" max="7710" width="14.28515625" style="12" bestFit="1" customWidth="1"/>
    <col min="7711" max="7711" width="15.42578125" style="12" bestFit="1" customWidth="1"/>
    <col min="7712" max="7712" width="12.42578125" style="12" bestFit="1" customWidth="1"/>
    <col min="7713" max="7713" width="15.140625" style="12" bestFit="1" customWidth="1"/>
    <col min="7714" max="7714" width="12.140625" style="12" bestFit="1" customWidth="1"/>
    <col min="7715" max="7715" width="14.42578125" style="12" bestFit="1" customWidth="1"/>
    <col min="7716" max="7936" width="11.42578125" style="12"/>
    <col min="7937" max="7937" width="2.28515625" style="12" customWidth="1"/>
    <col min="7938" max="7938" width="28.140625" style="12" customWidth="1"/>
    <col min="7939" max="7939" width="26.28515625" style="12" bestFit="1" customWidth="1"/>
    <col min="7940" max="7949" width="16.140625" style="12" customWidth="1"/>
    <col min="7950" max="7952" width="27.140625" style="12" bestFit="1" customWidth="1"/>
    <col min="7953" max="7953" width="17.7109375" style="12" bestFit="1" customWidth="1"/>
    <col min="7954" max="7954" width="14" style="12" bestFit="1" customWidth="1"/>
    <col min="7955" max="7955" width="17.42578125" style="12" bestFit="1" customWidth="1"/>
    <col min="7956" max="7956" width="14.28515625" style="12" bestFit="1" customWidth="1"/>
    <col min="7957" max="7957" width="17.42578125" style="12" bestFit="1" customWidth="1"/>
    <col min="7958" max="7958" width="14.28515625" style="12" bestFit="1" customWidth="1"/>
    <col min="7959" max="7959" width="17.42578125" style="12" bestFit="1" customWidth="1"/>
    <col min="7960" max="7960" width="14.28515625" style="12" bestFit="1" customWidth="1"/>
    <col min="7961" max="7961" width="17.7109375" style="12" bestFit="1" customWidth="1"/>
    <col min="7962" max="7962" width="14.5703125" style="12" bestFit="1" customWidth="1"/>
    <col min="7963" max="7963" width="17.42578125" style="12" bestFit="1" customWidth="1"/>
    <col min="7964" max="7964" width="14.28515625" style="12" bestFit="1" customWidth="1"/>
    <col min="7965" max="7965" width="17.42578125" style="12" bestFit="1" customWidth="1"/>
    <col min="7966" max="7966" width="14.28515625" style="12" bestFit="1" customWidth="1"/>
    <col min="7967" max="7967" width="15.42578125" style="12" bestFit="1" customWidth="1"/>
    <col min="7968" max="7968" width="12.42578125" style="12" bestFit="1" customWidth="1"/>
    <col min="7969" max="7969" width="15.140625" style="12" bestFit="1" customWidth="1"/>
    <col min="7970" max="7970" width="12.140625" style="12" bestFit="1" customWidth="1"/>
    <col min="7971" max="7971" width="14.42578125" style="12" bestFit="1" customWidth="1"/>
    <col min="7972" max="8192" width="11.42578125" style="12"/>
    <col min="8193" max="8193" width="2.28515625" style="12" customWidth="1"/>
    <col min="8194" max="8194" width="28.140625" style="12" customWidth="1"/>
    <col min="8195" max="8195" width="26.28515625" style="12" bestFit="1" customWidth="1"/>
    <col min="8196" max="8205" width="16.140625" style="12" customWidth="1"/>
    <col min="8206" max="8208" width="27.140625" style="12" bestFit="1" customWidth="1"/>
    <col min="8209" max="8209" width="17.7109375" style="12" bestFit="1" customWidth="1"/>
    <col min="8210" max="8210" width="14" style="12" bestFit="1" customWidth="1"/>
    <col min="8211" max="8211" width="17.42578125" style="12" bestFit="1" customWidth="1"/>
    <col min="8212" max="8212" width="14.28515625" style="12" bestFit="1" customWidth="1"/>
    <col min="8213" max="8213" width="17.42578125" style="12" bestFit="1" customWidth="1"/>
    <col min="8214" max="8214" width="14.28515625" style="12" bestFit="1" customWidth="1"/>
    <col min="8215" max="8215" width="17.42578125" style="12" bestFit="1" customWidth="1"/>
    <col min="8216" max="8216" width="14.28515625" style="12" bestFit="1" customWidth="1"/>
    <col min="8217" max="8217" width="17.7109375" style="12" bestFit="1" customWidth="1"/>
    <col min="8218" max="8218" width="14.5703125" style="12" bestFit="1" customWidth="1"/>
    <col min="8219" max="8219" width="17.42578125" style="12" bestFit="1" customWidth="1"/>
    <col min="8220" max="8220" width="14.28515625" style="12" bestFit="1" customWidth="1"/>
    <col min="8221" max="8221" width="17.42578125" style="12" bestFit="1" customWidth="1"/>
    <col min="8222" max="8222" width="14.28515625" style="12" bestFit="1" customWidth="1"/>
    <col min="8223" max="8223" width="15.42578125" style="12" bestFit="1" customWidth="1"/>
    <col min="8224" max="8224" width="12.42578125" style="12" bestFit="1" customWidth="1"/>
    <col min="8225" max="8225" width="15.140625" style="12" bestFit="1" customWidth="1"/>
    <col min="8226" max="8226" width="12.140625" style="12" bestFit="1" customWidth="1"/>
    <col min="8227" max="8227" width="14.42578125" style="12" bestFit="1" customWidth="1"/>
    <col min="8228" max="8448" width="11.42578125" style="12"/>
    <col min="8449" max="8449" width="2.28515625" style="12" customWidth="1"/>
    <col min="8450" max="8450" width="28.140625" style="12" customWidth="1"/>
    <col min="8451" max="8451" width="26.28515625" style="12" bestFit="1" customWidth="1"/>
    <col min="8452" max="8461" width="16.140625" style="12" customWidth="1"/>
    <col min="8462" max="8464" width="27.140625" style="12" bestFit="1" customWidth="1"/>
    <col min="8465" max="8465" width="17.7109375" style="12" bestFit="1" customWidth="1"/>
    <col min="8466" max="8466" width="14" style="12" bestFit="1" customWidth="1"/>
    <col min="8467" max="8467" width="17.42578125" style="12" bestFit="1" customWidth="1"/>
    <col min="8468" max="8468" width="14.28515625" style="12" bestFit="1" customWidth="1"/>
    <col min="8469" max="8469" width="17.42578125" style="12" bestFit="1" customWidth="1"/>
    <col min="8470" max="8470" width="14.28515625" style="12" bestFit="1" customWidth="1"/>
    <col min="8471" max="8471" width="17.42578125" style="12" bestFit="1" customWidth="1"/>
    <col min="8472" max="8472" width="14.28515625" style="12" bestFit="1" customWidth="1"/>
    <col min="8473" max="8473" width="17.7109375" style="12" bestFit="1" customWidth="1"/>
    <col min="8474" max="8474" width="14.5703125" style="12" bestFit="1" customWidth="1"/>
    <col min="8475" max="8475" width="17.42578125" style="12" bestFit="1" customWidth="1"/>
    <col min="8476" max="8476" width="14.28515625" style="12" bestFit="1" customWidth="1"/>
    <col min="8477" max="8477" width="17.42578125" style="12" bestFit="1" customWidth="1"/>
    <col min="8478" max="8478" width="14.28515625" style="12" bestFit="1" customWidth="1"/>
    <col min="8479" max="8479" width="15.42578125" style="12" bestFit="1" customWidth="1"/>
    <col min="8480" max="8480" width="12.42578125" style="12" bestFit="1" customWidth="1"/>
    <col min="8481" max="8481" width="15.140625" style="12" bestFit="1" customWidth="1"/>
    <col min="8482" max="8482" width="12.140625" style="12" bestFit="1" customWidth="1"/>
    <col min="8483" max="8483" width="14.42578125" style="12" bestFit="1" customWidth="1"/>
    <col min="8484" max="8704" width="11.42578125" style="12"/>
    <col min="8705" max="8705" width="2.28515625" style="12" customWidth="1"/>
    <col min="8706" max="8706" width="28.140625" style="12" customWidth="1"/>
    <col min="8707" max="8707" width="26.28515625" style="12" bestFit="1" customWidth="1"/>
    <col min="8708" max="8717" width="16.140625" style="12" customWidth="1"/>
    <col min="8718" max="8720" width="27.140625" style="12" bestFit="1" customWidth="1"/>
    <col min="8721" max="8721" width="17.7109375" style="12" bestFit="1" customWidth="1"/>
    <col min="8722" max="8722" width="14" style="12" bestFit="1" customWidth="1"/>
    <col min="8723" max="8723" width="17.42578125" style="12" bestFit="1" customWidth="1"/>
    <col min="8724" max="8724" width="14.28515625" style="12" bestFit="1" customWidth="1"/>
    <col min="8725" max="8725" width="17.42578125" style="12" bestFit="1" customWidth="1"/>
    <col min="8726" max="8726" width="14.28515625" style="12" bestFit="1" customWidth="1"/>
    <col min="8727" max="8727" width="17.42578125" style="12" bestFit="1" customWidth="1"/>
    <col min="8728" max="8728" width="14.28515625" style="12" bestFit="1" customWidth="1"/>
    <col min="8729" max="8729" width="17.7109375" style="12" bestFit="1" customWidth="1"/>
    <col min="8730" max="8730" width="14.5703125" style="12" bestFit="1" customWidth="1"/>
    <col min="8731" max="8731" width="17.42578125" style="12" bestFit="1" customWidth="1"/>
    <col min="8732" max="8732" width="14.28515625" style="12" bestFit="1" customWidth="1"/>
    <col min="8733" max="8733" width="17.42578125" style="12" bestFit="1" customWidth="1"/>
    <col min="8734" max="8734" width="14.28515625" style="12" bestFit="1" customWidth="1"/>
    <col min="8735" max="8735" width="15.42578125" style="12" bestFit="1" customWidth="1"/>
    <col min="8736" max="8736" width="12.42578125" style="12" bestFit="1" customWidth="1"/>
    <col min="8737" max="8737" width="15.140625" style="12" bestFit="1" customWidth="1"/>
    <col min="8738" max="8738" width="12.140625" style="12" bestFit="1" customWidth="1"/>
    <col min="8739" max="8739" width="14.42578125" style="12" bestFit="1" customWidth="1"/>
    <col min="8740" max="8960" width="11.42578125" style="12"/>
    <col min="8961" max="8961" width="2.28515625" style="12" customWidth="1"/>
    <col min="8962" max="8962" width="28.140625" style="12" customWidth="1"/>
    <col min="8963" max="8963" width="26.28515625" style="12" bestFit="1" customWidth="1"/>
    <col min="8964" max="8973" width="16.140625" style="12" customWidth="1"/>
    <col min="8974" max="8976" width="27.140625" style="12" bestFit="1" customWidth="1"/>
    <col min="8977" max="8977" width="17.7109375" style="12" bestFit="1" customWidth="1"/>
    <col min="8978" max="8978" width="14" style="12" bestFit="1" customWidth="1"/>
    <col min="8979" max="8979" width="17.42578125" style="12" bestFit="1" customWidth="1"/>
    <col min="8980" max="8980" width="14.28515625" style="12" bestFit="1" customWidth="1"/>
    <col min="8981" max="8981" width="17.42578125" style="12" bestFit="1" customWidth="1"/>
    <col min="8982" max="8982" width="14.28515625" style="12" bestFit="1" customWidth="1"/>
    <col min="8983" max="8983" width="17.42578125" style="12" bestFit="1" customWidth="1"/>
    <col min="8984" max="8984" width="14.28515625" style="12" bestFit="1" customWidth="1"/>
    <col min="8985" max="8985" width="17.7109375" style="12" bestFit="1" customWidth="1"/>
    <col min="8986" max="8986" width="14.5703125" style="12" bestFit="1" customWidth="1"/>
    <col min="8987" max="8987" width="17.42578125" style="12" bestFit="1" customWidth="1"/>
    <col min="8988" max="8988" width="14.28515625" style="12" bestFit="1" customWidth="1"/>
    <col min="8989" max="8989" width="17.42578125" style="12" bestFit="1" customWidth="1"/>
    <col min="8990" max="8990" width="14.28515625" style="12" bestFit="1" customWidth="1"/>
    <col min="8991" max="8991" width="15.42578125" style="12" bestFit="1" customWidth="1"/>
    <col min="8992" max="8992" width="12.42578125" style="12" bestFit="1" customWidth="1"/>
    <col min="8993" max="8993" width="15.140625" style="12" bestFit="1" customWidth="1"/>
    <col min="8994" max="8994" width="12.140625" style="12" bestFit="1" customWidth="1"/>
    <col min="8995" max="8995" width="14.42578125" style="12" bestFit="1" customWidth="1"/>
    <col min="8996" max="9216" width="11.42578125" style="12"/>
    <col min="9217" max="9217" width="2.28515625" style="12" customWidth="1"/>
    <col min="9218" max="9218" width="28.140625" style="12" customWidth="1"/>
    <col min="9219" max="9219" width="26.28515625" style="12" bestFit="1" customWidth="1"/>
    <col min="9220" max="9229" width="16.140625" style="12" customWidth="1"/>
    <col min="9230" max="9232" width="27.140625" style="12" bestFit="1" customWidth="1"/>
    <col min="9233" max="9233" width="17.7109375" style="12" bestFit="1" customWidth="1"/>
    <col min="9234" max="9234" width="14" style="12" bestFit="1" customWidth="1"/>
    <col min="9235" max="9235" width="17.42578125" style="12" bestFit="1" customWidth="1"/>
    <col min="9236" max="9236" width="14.28515625" style="12" bestFit="1" customWidth="1"/>
    <col min="9237" max="9237" width="17.42578125" style="12" bestFit="1" customWidth="1"/>
    <col min="9238" max="9238" width="14.28515625" style="12" bestFit="1" customWidth="1"/>
    <col min="9239" max="9239" width="17.42578125" style="12" bestFit="1" customWidth="1"/>
    <col min="9240" max="9240" width="14.28515625" style="12" bestFit="1" customWidth="1"/>
    <col min="9241" max="9241" width="17.7109375" style="12" bestFit="1" customWidth="1"/>
    <col min="9242" max="9242" width="14.5703125" style="12" bestFit="1" customWidth="1"/>
    <col min="9243" max="9243" width="17.42578125" style="12" bestFit="1" customWidth="1"/>
    <col min="9244" max="9244" width="14.28515625" style="12" bestFit="1" customWidth="1"/>
    <col min="9245" max="9245" width="17.42578125" style="12" bestFit="1" customWidth="1"/>
    <col min="9246" max="9246" width="14.28515625" style="12" bestFit="1" customWidth="1"/>
    <col min="9247" max="9247" width="15.42578125" style="12" bestFit="1" customWidth="1"/>
    <col min="9248" max="9248" width="12.42578125" style="12" bestFit="1" customWidth="1"/>
    <col min="9249" max="9249" width="15.140625" style="12" bestFit="1" customWidth="1"/>
    <col min="9250" max="9250" width="12.140625" style="12" bestFit="1" customWidth="1"/>
    <col min="9251" max="9251" width="14.42578125" style="12" bestFit="1" customWidth="1"/>
    <col min="9252" max="9472" width="11.42578125" style="12"/>
    <col min="9473" max="9473" width="2.28515625" style="12" customWidth="1"/>
    <col min="9474" max="9474" width="28.140625" style="12" customWidth="1"/>
    <col min="9475" max="9475" width="26.28515625" style="12" bestFit="1" customWidth="1"/>
    <col min="9476" max="9485" width="16.140625" style="12" customWidth="1"/>
    <col min="9486" max="9488" width="27.140625" style="12" bestFit="1" customWidth="1"/>
    <col min="9489" max="9489" width="17.7109375" style="12" bestFit="1" customWidth="1"/>
    <col min="9490" max="9490" width="14" style="12" bestFit="1" customWidth="1"/>
    <col min="9491" max="9491" width="17.42578125" style="12" bestFit="1" customWidth="1"/>
    <col min="9492" max="9492" width="14.28515625" style="12" bestFit="1" customWidth="1"/>
    <col min="9493" max="9493" width="17.42578125" style="12" bestFit="1" customWidth="1"/>
    <col min="9494" max="9494" width="14.28515625" style="12" bestFit="1" customWidth="1"/>
    <col min="9495" max="9495" width="17.42578125" style="12" bestFit="1" customWidth="1"/>
    <col min="9496" max="9496" width="14.28515625" style="12" bestFit="1" customWidth="1"/>
    <col min="9497" max="9497" width="17.7109375" style="12" bestFit="1" customWidth="1"/>
    <col min="9498" max="9498" width="14.5703125" style="12" bestFit="1" customWidth="1"/>
    <col min="9499" max="9499" width="17.42578125" style="12" bestFit="1" customWidth="1"/>
    <col min="9500" max="9500" width="14.28515625" style="12" bestFit="1" customWidth="1"/>
    <col min="9501" max="9501" width="17.42578125" style="12" bestFit="1" customWidth="1"/>
    <col min="9502" max="9502" width="14.28515625" style="12" bestFit="1" customWidth="1"/>
    <col min="9503" max="9503" width="15.42578125" style="12" bestFit="1" customWidth="1"/>
    <col min="9504" max="9504" width="12.42578125" style="12" bestFit="1" customWidth="1"/>
    <col min="9505" max="9505" width="15.140625" style="12" bestFit="1" customWidth="1"/>
    <col min="9506" max="9506" width="12.140625" style="12" bestFit="1" customWidth="1"/>
    <col min="9507" max="9507" width="14.42578125" style="12" bestFit="1" customWidth="1"/>
    <col min="9508" max="9728" width="11.42578125" style="12"/>
    <col min="9729" max="9729" width="2.28515625" style="12" customWidth="1"/>
    <col min="9730" max="9730" width="28.140625" style="12" customWidth="1"/>
    <col min="9731" max="9731" width="26.28515625" style="12" bestFit="1" customWidth="1"/>
    <col min="9732" max="9741" width="16.140625" style="12" customWidth="1"/>
    <col min="9742" max="9744" width="27.140625" style="12" bestFit="1" customWidth="1"/>
    <col min="9745" max="9745" width="17.7109375" style="12" bestFit="1" customWidth="1"/>
    <col min="9746" max="9746" width="14" style="12" bestFit="1" customWidth="1"/>
    <col min="9747" max="9747" width="17.42578125" style="12" bestFit="1" customWidth="1"/>
    <col min="9748" max="9748" width="14.28515625" style="12" bestFit="1" customWidth="1"/>
    <col min="9749" max="9749" width="17.42578125" style="12" bestFit="1" customWidth="1"/>
    <col min="9750" max="9750" width="14.28515625" style="12" bestFit="1" customWidth="1"/>
    <col min="9751" max="9751" width="17.42578125" style="12" bestFit="1" customWidth="1"/>
    <col min="9752" max="9752" width="14.28515625" style="12" bestFit="1" customWidth="1"/>
    <col min="9753" max="9753" width="17.7109375" style="12" bestFit="1" customWidth="1"/>
    <col min="9754" max="9754" width="14.5703125" style="12" bestFit="1" customWidth="1"/>
    <col min="9755" max="9755" width="17.42578125" style="12" bestFit="1" customWidth="1"/>
    <col min="9756" max="9756" width="14.28515625" style="12" bestFit="1" customWidth="1"/>
    <col min="9757" max="9757" width="17.42578125" style="12" bestFit="1" customWidth="1"/>
    <col min="9758" max="9758" width="14.28515625" style="12" bestFit="1" customWidth="1"/>
    <col min="9759" max="9759" width="15.42578125" style="12" bestFit="1" customWidth="1"/>
    <col min="9760" max="9760" width="12.42578125" style="12" bestFit="1" customWidth="1"/>
    <col min="9761" max="9761" width="15.140625" style="12" bestFit="1" customWidth="1"/>
    <col min="9762" max="9762" width="12.140625" style="12" bestFit="1" customWidth="1"/>
    <col min="9763" max="9763" width="14.42578125" style="12" bestFit="1" customWidth="1"/>
    <col min="9764" max="9984" width="11.42578125" style="12"/>
    <col min="9985" max="9985" width="2.28515625" style="12" customWidth="1"/>
    <col min="9986" max="9986" width="28.140625" style="12" customWidth="1"/>
    <col min="9987" max="9987" width="26.28515625" style="12" bestFit="1" customWidth="1"/>
    <col min="9988" max="9997" width="16.140625" style="12" customWidth="1"/>
    <col min="9998" max="10000" width="27.140625" style="12" bestFit="1" customWidth="1"/>
    <col min="10001" max="10001" width="17.7109375" style="12" bestFit="1" customWidth="1"/>
    <col min="10002" max="10002" width="14" style="12" bestFit="1" customWidth="1"/>
    <col min="10003" max="10003" width="17.42578125" style="12" bestFit="1" customWidth="1"/>
    <col min="10004" max="10004" width="14.28515625" style="12" bestFit="1" customWidth="1"/>
    <col min="10005" max="10005" width="17.42578125" style="12" bestFit="1" customWidth="1"/>
    <col min="10006" max="10006" width="14.28515625" style="12" bestFit="1" customWidth="1"/>
    <col min="10007" max="10007" width="17.42578125" style="12" bestFit="1" customWidth="1"/>
    <col min="10008" max="10008" width="14.28515625" style="12" bestFit="1" customWidth="1"/>
    <col min="10009" max="10009" width="17.7109375" style="12" bestFit="1" customWidth="1"/>
    <col min="10010" max="10010" width="14.5703125" style="12" bestFit="1" customWidth="1"/>
    <col min="10011" max="10011" width="17.42578125" style="12" bestFit="1" customWidth="1"/>
    <col min="10012" max="10012" width="14.28515625" style="12" bestFit="1" customWidth="1"/>
    <col min="10013" max="10013" width="17.42578125" style="12" bestFit="1" customWidth="1"/>
    <col min="10014" max="10014" width="14.28515625" style="12" bestFit="1" customWidth="1"/>
    <col min="10015" max="10015" width="15.42578125" style="12" bestFit="1" customWidth="1"/>
    <col min="10016" max="10016" width="12.42578125" style="12" bestFit="1" customWidth="1"/>
    <col min="10017" max="10017" width="15.140625" style="12" bestFit="1" customWidth="1"/>
    <col min="10018" max="10018" width="12.140625" style="12" bestFit="1" customWidth="1"/>
    <col min="10019" max="10019" width="14.42578125" style="12" bestFit="1" customWidth="1"/>
    <col min="10020" max="10240" width="11.42578125" style="12"/>
    <col min="10241" max="10241" width="2.28515625" style="12" customWidth="1"/>
    <col min="10242" max="10242" width="28.140625" style="12" customWidth="1"/>
    <col min="10243" max="10243" width="26.28515625" style="12" bestFit="1" customWidth="1"/>
    <col min="10244" max="10253" width="16.140625" style="12" customWidth="1"/>
    <col min="10254" max="10256" width="27.140625" style="12" bestFit="1" customWidth="1"/>
    <col min="10257" max="10257" width="17.7109375" style="12" bestFit="1" customWidth="1"/>
    <col min="10258" max="10258" width="14" style="12" bestFit="1" customWidth="1"/>
    <col min="10259" max="10259" width="17.42578125" style="12" bestFit="1" customWidth="1"/>
    <col min="10260" max="10260" width="14.28515625" style="12" bestFit="1" customWidth="1"/>
    <col min="10261" max="10261" width="17.42578125" style="12" bestFit="1" customWidth="1"/>
    <col min="10262" max="10262" width="14.28515625" style="12" bestFit="1" customWidth="1"/>
    <col min="10263" max="10263" width="17.42578125" style="12" bestFit="1" customWidth="1"/>
    <col min="10264" max="10264" width="14.28515625" style="12" bestFit="1" customWidth="1"/>
    <col min="10265" max="10265" width="17.7109375" style="12" bestFit="1" customWidth="1"/>
    <col min="10266" max="10266" width="14.5703125" style="12" bestFit="1" customWidth="1"/>
    <col min="10267" max="10267" width="17.42578125" style="12" bestFit="1" customWidth="1"/>
    <col min="10268" max="10268" width="14.28515625" style="12" bestFit="1" customWidth="1"/>
    <col min="10269" max="10269" width="17.42578125" style="12" bestFit="1" customWidth="1"/>
    <col min="10270" max="10270" width="14.28515625" style="12" bestFit="1" customWidth="1"/>
    <col min="10271" max="10271" width="15.42578125" style="12" bestFit="1" customWidth="1"/>
    <col min="10272" max="10272" width="12.42578125" style="12" bestFit="1" customWidth="1"/>
    <col min="10273" max="10273" width="15.140625" style="12" bestFit="1" customWidth="1"/>
    <col min="10274" max="10274" width="12.140625" style="12" bestFit="1" customWidth="1"/>
    <col min="10275" max="10275" width="14.42578125" style="12" bestFit="1" customWidth="1"/>
    <col min="10276" max="10496" width="11.42578125" style="12"/>
    <col min="10497" max="10497" width="2.28515625" style="12" customWidth="1"/>
    <col min="10498" max="10498" width="28.140625" style="12" customWidth="1"/>
    <col min="10499" max="10499" width="26.28515625" style="12" bestFit="1" customWidth="1"/>
    <col min="10500" max="10509" width="16.140625" style="12" customWidth="1"/>
    <col min="10510" max="10512" width="27.140625" style="12" bestFit="1" customWidth="1"/>
    <col min="10513" max="10513" width="17.7109375" style="12" bestFit="1" customWidth="1"/>
    <col min="10514" max="10514" width="14" style="12" bestFit="1" customWidth="1"/>
    <col min="10515" max="10515" width="17.42578125" style="12" bestFit="1" customWidth="1"/>
    <col min="10516" max="10516" width="14.28515625" style="12" bestFit="1" customWidth="1"/>
    <col min="10517" max="10517" width="17.42578125" style="12" bestFit="1" customWidth="1"/>
    <col min="10518" max="10518" width="14.28515625" style="12" bestFit="1" customWidth="1"/>
    <col min="10519" max="10519" width="17.42578125" style="12" bestFit="1" customWidth="1"/>
    <col min="10520" max="10520" width="14.28515625" style="12" bestFit="1" customWidth="1"/>
    <col min="10521" max="10521" width="17.7109375" style="12" bestFit="1" customWidth="1"/>
    <col min="10522" max="10522" width="14.5703125" style="12" bestFit="1" customWidth="1"/>
    <col min="10523" max="10523" width="17.42578125" style="12" bestFit="1" customWidth="1"/>
    <col min="10524" max="10524" width="14.28515625" style="12" bestFit="1" customWidth="1"/>
    <col min="10525" max="10525" width="17.42578125" style="12" bestFit="1" customWidth="1"/>
    <col min="10526" max="10526" width="14.28515625" style="12" bestFit="1" customWidth="1"/>
    <col min="10527" max="10527" width="15.42578125" style="12" bestFit="1" customWidth="1"/>
    <col min="10528" max="10528" width="12.42578125" style="12" bestFit="1" customWidth="1"/>
    <col min="10529" max="10529" width="15.140625" style="12" bestFit="1" customWidth="1"/>
    <col min="10530" max="10530" width="12.140625" style="12" bestFit="1" customWidth="1"/>
    <col min="10531" max="10531" width="14.42578125" style="12" bestFit="1" customWidth="1"/>
    <col min="10532" max="10752" width="11.42578125" style="12"/>
    <col min="10753" max="10753" width="2.28515625" style="12" customWidth="1"/>
    <col min="10754" max="10754" width="28.140625" style="12" customWidth="1"/>
    <col min="10755" max="10755" width="26.28515625" style="12" bestFit="1" customWidth="1"/>
    <col min="10756" max="10765" width="16.140625" style="12" customWidth="1"/>
    <col min="10766" max="10768" width="27.140625" style="12" bestFit="1" customWidth="1"/>
    <col min="10769" max="10769" width="17.7109375" style="12" bestFit="1" customWidth="1"/>
    <col min="10770" max="10770" width="14" style="12" bestFit="1" customWidth="1"/>
    <col min="10771" max="10771" width="17.42578125" style="12" bestFit="1" customWidth="1"/>
    <col min="10772" max="10772" width="14.28515625" style="12" bestFit="1" customWidth="1"/>
    <col min="10773" max="10773" width="17.42578125" style="12" bestFit="1" customWidth="1"/>
    <col min="10774" max="10774" width="14.28515625" style="12" bestFit="1" customWidth="1"/>
    <col min="10775" max="10775" width="17.42578125" style="12" bestFit="1" customWidth="1"/>
    <col min="10776" max="10776" width="14.28515625" style="12" bestFit="1" customWidth="1"/>
    <col min="10777" max="10777" width="17.7109375" style="12" bestFit="1" customWidth="1"/>
    <col min="10778" max="10778" width="14.5703125" style="12" bestFit="1" customWidth="1"/>
    <col min="10779" max="10779" width="17.42578125" style="12" bestFit="1" customWidth="1"/>
    <col min="10780" max="10780" width="14.28515625" style="12" bestFit="1" customWidth="1"/>
    <col min="10781" max="10781" width="17.42578125" style="12" bestFit="1" customWidth="1"/>
    <col min="10782" max="10782" width="14.28515625" style="12" bestFit="1" customWidth="1"/>
    <col min="10783" max="10783" width="15.42578125" style="12" bestFit="1" customWidth="1"/>
    <col min="10784" max="10784" width="12.42578125" style="12" bestFit="1" customWidth="1"/>
    <col min="10785" max="10785" width="15.140625" style="12" bestFit="1" customWidth="1"/>
    <col min="10786" max="10786" width="12.140625" style="12" bestFit="1" customWidth="1"/>
    <col min="10787" max="10787" width="14.42578125" style="12" bestFit="1" customWidth="1"/>
    <col min="10788" max="11008" width="11.42578125" style="12"/>
    <col min="11009" max="11009" width="2.28515625" style="12" customWidth="1"/>
    <col min="11010" max="11010" width="28.140625" style="12" customWidth="1"/>
    <col min="11011" max="11011" width="26.28515625" style="12" bestFit="1" customWidth="1"/>
    <col min="11012" max="11021" width="16.140625" style="12" customWidth="1"/>
    <col min="11022" max="11024" width="27.140625" style="12" bestFit="1" customWidth="1"/>
    <col min="11025" max="11025" width="17.7109375" style="12" bestFit="1" customWidth="1"/>
    <col min="11026" max="11026" width="14" style="12" bestFit="1" customWidth="1"/>
    <col min="11027" max="11027" width="17.42578125" style="12" bestFit="1" customWidth="1"/>
    <col min="11028" max="11028" width="14.28515625" style="12" bestFit="1" customWidth="1"/>
    <col min="11029" max="11029" width="17.42578125" style="12" bestFit="1" customWidth="1"/>
    <col min="11030" max="11030" width="14.28515625" style="12" bestFit="1" customWidth="1"/>
    <col min="11031" max="11031" width="17.42578125" style="12" bestFit="1" customWidth="1"/>
    <col min="11032" max="11032" width="14.28515625" style="12" bestFit="1" customWidth="1"/>
    <col min="11033" max="11033" width="17.7109375" style="12" bestFit="1" customWidth="1"/>
    <col min="11034" max="11034" width="14.5703125" style="12" bestFit="1" customWidth="1"/>
    <col min="11035" max="11035" width="17.42578125" style="12" bestFit="1" customWidth="1"/>
    <col min="11036" max="11036" width="14.28515625" style="12" bestFit="1" customWidth="1"/>
    <col min="11037" max="11037" width="17.42578125" style="12" bestFit="1" customWidth="1"/>
    <col min="11038" max="11038" width="14.28515625" style="12" bestFit="1" customWidth="1"/>
    <col min="11039" max="11039" width="15.42578125" style="12" bestFit="1" customWidth="1"/>
    <col min="11040" max="11040" width="12.42578125" style="12" bestFit="1" customWidth="1"/>
    <col min="11041" max="11041" width="15.140625" style="12" bestFit="1" customWidth="1"/>
    <col min="11042" max="11042" width="12.140625" style="12" bestFit="1" customWidth="1"/>
    <col min="11043" max="11043" width="14.42578125" style="12" bestFit="1" customWidth="1"/>
    <col min="11044" max="11264" width="11.42578125" style="12"/>
    <col min="11265" max="11265" width="2.28515625" style="12" customWidth="1"/>
    <col min="11266" max="11266" width="28.140625" style="12" customWidth="1"/>
    <col min="11267" max="11267" width="26.28515625" style="12" bestFit="1" customWidth="1"/>
    <col min="11268" max="11277" width="16.140625" style="12" customWidth="1"/>
    <col min="11278" max="11280" width="27.140625" style="12" bestFit="1" customWidth="1"/>
    <col min="11281" max="11281" width="17.7109375" style="12" bestFit="1" customWidth="1"/>
    <col min="11282" max="11282" width="14" style="12" bestFit="1" customWidth="1"/>
    <col min="11283" max="11283" width="17.42578125" style="12" bestFit="1" customWidth="1"/>
    <col min="11284" max="11284" width="14.28515625" style="12" bestFit="1" customWidth="1"/>
    <col min="11285" max="11285" width="17.42578125" style="12" bestFit="1" customWidth="1"/>
    <col min="11286" max="11286" width="14.28515625" style="12" bestFit="1" customWidth="1"/>
    <col min="11287" max="11287" width="17.42578125" style="12" bestFit="1" customWidth="1"/>
    <col min="11288" max="11288" width="14.28515625" style="12" bestFit="1" customWidth="1"/>
    <col min="11289" max="11289" width="17.7109375" style="12" bestFit="1" customWidth="1"/>
    <col min="11290" max="11290" width="14.5703125" style="12" bestFit="1" customWidth="1"/>
    <col min="11291" max="11291" width="17.42578125" style="12" bestFit="1" customWidth="1"/>
    <col min="11292" max="11292" width="14.28515625" style="12" bestFit="1" customWidth="1"/>
    <col min="11293" max="11293" width="17.42578125" style="12" bestFit="1" customWidth="1"/>
    <col min="11294" max="11294" width="14.28515625" style="12" bestFit="1" customWidth="1"/>
    <col min="11295" max="11295" width="15.42578125" style="12" bestFit="1" customWidth="1"/>
    <col min="11296" max="11296" width="12.42578125" style="12" bestFit="1" customWidth="1"/>
    <col min="11297" max="11297" width="15.140625" style="12" bestFit="1" customWidth="1"/>
    <col min="11298" max="11298" width="12.140625" style="12" bestFit="1" customWidth="1"/>
    <col min="11299" max="11299" width="14.42578125" style="12" bestFit="1" customWidth="1"/>
    <col min="11300" max="11520" width="11.42578125" style="12"/>
    <col min="11521" max="11521" width="2.28515625" style="12" customWidth="1"/>
    <col min="11522" max="11522" width="28.140625" style="12" customWidth="1"/>
    <col min="11523" max="11523" width="26.28515625" style="12" bestFit="1" customWidth="1"/>
    <col min="11524" max="11533" width="16.140625" style="12" customWidth="1"/>
    <col min="11534" max="11536" width="27.140625" style="12" bestFit="1" customWidth="1"/>
    <col min="11537" max="11537" width="17.7109375" style="12" bestFit="1" customWidth="1"/>
    <col min="11538" max="11538" width="14" style="12" bestFit="1" customWidth="1"/>
    <col min="11539" max="11539" width="17.42578125" style="12" bestFit="1" customWidth="1"/>
    <col min="11540" max="11540" width="14.28515625" style="12" bestFit="1" customWidth="1"/>
    <col min="11541" max="11541" width="17.42578125" style="12" bestFit="1" customWidth="1"/>
    <col min="11542" max="11542" width="14.28515625" style="12" bestFit="1" customWidth="1"/>
    <col min="11543" max="11543" width="17.42578125" style="12" bestFit="1" customWidth="1"/>
    <col min="11544" max="11544" width="14.28515625" style="12" bestFit="1" customWidth="1"/>
    <col min="11545" max="11545" width="17.7109375" style="12" bestFit="1" customWidth="1"/>
    <col min="11546" max="11546" width="14.5703125" style="12" bestFit="1" customWidth="1"/>
    <col min="11547" max="11547" width="17.42578125" style="12" bestFit="1" customWidth="1"/>
    <col min="11548" max="11548" width="14.28515625" style="12" bestFit="1" customWidth="1"/>
    <col min="11549" max="11549" width="17.42578125" style="12" bestFit="1" customWidth="1"/>
    <col min="11550" max="11550" width="14.28515625" style="12" bestFit="1" customWidth="1"/>
    <col min="11551" max="11551" width="15.42578125" style="12" bestFit="1" customWidth="1"/>
    <col min="11552" max="11552" width="12.42578125" style="12" bestFit="1" customWidth="1"/>
    <col min="11553" max="11553" width="15.140625" style="12" bestFit="1" customWidth="1"/>
    <col min="11554" max="11554" width="12.140625" style="12" bestFit="1" customWidth="1"/>
    <col min="11555" max="11555" width="14.42578125" style="12" bestFit="1" customWidth="1"/>
    <col min="11556" max="11776" width="11.42578125" style="12"/>
    <col min="11777" max="11777" width="2.28515625" style="12" customWidth="1"/>
    <col min="11778" max="11778" width="28.140625" style="12" customWidth="1"/>
    <col min="11779" max="11779" width="26.28515625" style="12" bestFit="1" customWidth="1"/>
    <col min="11780" max="11789" width="16.140625" style="12" customWidth="1"/>
    <col min="11790" max="11792" width="27.140625" style="12" bestFit="1" customWidth="1"/>
    <col min="11793" max="11793" width="17.7109375" style="12" bestFit="1" customWidth="1"/>
    <col min="11794" max="11794" width="14" style="12" bestFit="1" customWidth="1"/>
    <col min="11795" max="11795" width="17.42578125" style="12" bestFit="1" customWidth="1"/>
    <col min="11796" max="11796" width="14.28515625" style="12" bestFit="1" customWidth="1"/>
    <col min="11797" max="11797" width="17.42578125" style="12" bestFit="1" customWidth="1"/>
    <col min="11798" max="11798" width="14.28515625" style="12" bestFit="1" customWidth="1"/>
    <col min="11799" max="11799" width="17.42578125" style="12" bestFit="1" customWidth="1"/>
    <col min="11800" max="11800" width="14.28515625" style="12" bestFit="1" customWidth="1"/>
    <col min="11801" max="11801" width="17.7109375" style="12" bestFit="1" customWidth="1"/>
    <col min="11802" max="11802" width="14.5703125" style="12" bestFit="1" customWidth="1"/>
    <col min="11803" max="11803" width="17.42578125" style="12" bestFit="1" customWidth="1"/>
    <col min="11804" max="11804" width="14.28515625" style="12" bestFit="1" customWidth="1"/>
    <col min="11805" max="11805" width="17.42578125" style="12" bestFit="1" customWidth="1"/>
    <col min="11806" max="11806" width="14.28515625" style="12" bestFit="1" customWidth="1"/>
    <col min="11807" max="11807" width="15.42578125" style="12" bestFit="1" customWidth="1"/>
    <col min="11808" max="11808" width="12.42578125" style="12" bestFit="1" customWidth="1"/>
    <col min="11809" max="11809" width="15.140625" style="12" bestFit="1" customWidth="1"/>
    <col min="11810" max="11810" width="12.140625" style="12" bestFit="1" customWidth="1"/>
    <col min="11811" max="11811" width="14.42578125" style="12" bestFit="1" customWidth="1"/>
    <col min="11812" max="12032" width="11.42578125" style="12"/>
    <col min="12033" max="12033" width="2.28515625" style="12" customWidth="1"/>
    <col min="12034" max="12034" width="28.140625" style="12" customWidth="1"/>
    <col min="12035" max="12035" width="26.28515625" style="12" bestFit="1" customWidth="1"/>
    <col min="12036" max="12045" width="16.140625" style="12" customWidth="1"/>
    <col min="12046" max="12048" width="27.140625" style="12" bestFit="1" customWidth="1"/>
    <col min="12049" max="12049" width="17.7109375" style="12" bestFit="1" customWidth="1"/>
    <col min="12050" max="12050" width="14" style="12" bestFit="1" customWidth="1"/>
    <col min="12051" max="12051" width="17.42578125" style="12" bestFit="1" customWidth="1"/>
    <col min="12052" max="12052" width="14.28515625" style="12" bestFit="1" customWidth="1"/>
    <col min="12053" max="12053" width="17.42578125" style="12" bestFit="1" customWidth="1"/>
    <col min="12054" max="12054" width="14.28515625" style="12" bestFit="1" customWidth="1"/>
    <col min="12055" max="12055" width="17.42578125" style="12" bestFit="1" customWidth="1"/>
    <col min="12056" max="12056" width="14.28515625" style="12" bestFit="1" customWidth="1"/>
    <col min="12057" max="12057" width="17.7109375" style="12" bestFit="1" customWidth="1"/>
    <col min="12058" max="12058" width="14.5703125" style="12" bestFit="1" customWidth="1"/>
    <col min="12059" max="12059" width="17.42578125" style="12" bestFit="1" customWidth="1"/>
    <col min="12060" max="12060" width="14.28515625" style="12" bestFit="1" customWidth="1"/>
    <col min="12061" max="12061" width="17.42578125" style="12" bestFit="1" customWidth="1"/>
    <col min="12062" max="12062" width="14.28515625" style="12" bestFit="1" customWidth="1"/>
    <col min="12063" max="12063" width="15.42578125" style="12" bestFit="1" customWidth="1"/>
    <col min="12064" max="12064" width="12.42578125" style="12" bestFit="1" customWidth="1"/>
    <col min="12065" max="12065" width="15.140625" style="12" bestFit="1" customWidth="1"/>
    <col min="12066" max="12066" width="12.140625" style="12" bestFit="1" customWidth="1"/>
    <col min="12067" max="12067" width="14.42578125" style="12" bestFit="1" customWidth="1"/>
    <col min="12068" max="12288" width="11.42578125" style="12"/>
    <col min="12289" max="12289" width="2.28515625" style="12" customWidth="1"/>
    <col min="12290" max="12290" width="28.140625" style="12" customWidth="1"/>
    <col min="12291" max="12291" width="26.28515625" style="12" bestFit="1" customWidth="1"/>
    <col min="12292" max="12301" width="16.140625" style="12" customWidth="1"/>
    <col min="12302" max="12304" width="27.140625" style="12" bestFit="1" customWidth="1"/>
    <col min="12305" max="12305" width="17.7109375" style="12" bestFit="1" customWidth="1"/>
    <col min="12306" max="12306" width="14" style="12" bestFit="1" customWidth="1"/>
    <col min="12307" max="12307" width="17.42578125" style="12" bestFit="1" customWidth="1"/>
    <col min="12308" max="12308" width="14.28515625" style="12" bestFit="1" customWidth="1"/>
    <col min="12309" max="12309" width="17.42578125" style="12" bestFit="1" customWidth="1"/>
    <col min="12310" max="12310" width="14.28515625" style="12" bestFit="1" customWidth="1"/>
    <col min="12311" max="12311" width="17.42578125" style="12" bestFit="1" customWidth="1"/>
    <col min="12312" max="12312" width="14.28515625" style="12" bestFit="1" customWidth="1"/>
    <col min="12313" max="12313" width="17.7109375" style="12" bestFit="1" customWidth="1"/>
    <col min="12314" max="12314" width="14.5703125" style="12" bestFit="1" customWidth="1"/>
    <col min="12315" max="12315" width="17.42578125" style="12" bestFit="1" customWidth="1"/>
    <col min="12316" max="12316" width="14.28515625" style="12" bestFit="1" customWidth="1"/>
    <col min="12317" max="12317" width="17.42578125" style="12" bestFit="1" customWidth="1"/>
    <col min="12318" max="12318" width="14.28515625" style="12" bestFit="1" customWidth="1"/>
    <col min="12319" max="12319" width="15.42578125" style="12" bestFit="1" customWidth="1"/>
    <col min="12320" max="12320" width="12.42578125" style="12" bestFit="1" customWidth="1"/>
    <col min="12321" max="12321" width="15.140625" style="12" bestFit="1" customWidth="1"/>
    <col min="12322" max="12322" width="12.140625" style="12" bestFit="1" customWidth="1"/>
    <col min="12323" max="12323" width="14.42578125" style="12" bestFit="1" customWidth="1"/>
    <col min="12324" max="12544" width="11.42578125" style="12"/>
    <col min="12545" max="12545" width="2.28515625" style="12" customWidth="1"/>
    <col min="12546" max="12546" width="28.140625" style="12" customWidth="1"/>
    <col min="12547" max="12547" width="26.28515625" style="12" bestFit="1" customWidth="1"/>
    <col min="12548" max="12557" width="16.140625" style="12" customWidth="1"/>
    <col min="12558" max="12560" width="27.140625" style="12" bestFit="1" customWidth="1"/>
    <col min="12561" max="12561" width="17.7109375" style="12" bestFit="1" customWidth="1"/>
    <col min="12562" max="12562" width="14" style="12" bestFit="1" customWidth="1"/>
    <col min="12563" max="12563" width="17.42578125" style="12" bestFit="1" customWidth="1"/>
    <col min="12564" max="12564" width="14.28515625" style="12" bestFit="1" customWidth="1"/>
    <col min="12565" max="12565" width="17.42578125" style="12" bestFit="1" customWidth="1"/>
    <col min="12566" max="12566" width="14.28515625" style="12" bestFit="1" customWidth="1"/>
    <col min="12567" max="12567" width="17.42578125" style="12" bestFit="1" customWidth="1"/>
    <col min="12568" max="12568" width="14.28515625" style="12" bestFit="1" customWidth="1"/>
    <col min="12569" max="12569" width="17.7109375" style="12" bestFit="1" customWidth="1"/>
    <col min="12570" max="12570" width="14.5703125" style="12" bestFit="1" customWidth="1"/>
    <col min="12571" max="12571" width="17.42578125" style="12" bestFit="1" customWidth="1"/>
    <col min="12572" max="12572" width="14.28515625" style="12" bestFit="1" customWidth="1"/>
    <col min="12573" max="12573" width="17.42578125" style="12" bestFit="1" customWidth="1"/>
    <col min="12574" max="12574" width="14.28515625" style="12" bestFit="1" customWidth="1"/>
    <col min="12575" max="12575" width="15.42578125" style="12" bestFit="1" customWidth="1"/>
    <col min="12576" max="12576" width="12.42578125" style="12" bestFit="1" customWidth="1"/>
    <col min="12577" max="12577" width="15.140625" style="12" bestFit="1" customWidth="1"/>
    <col min="12578" max="12578" width="12.140625" style="12" bestFit="1" customWidth="1"/>
    <col min="12579" max="12579" width="14.42578125" style="12" bestFit="1" customWidth="1"/>
    <col min="12580" max="12800" width="11.42578125" style="12"/>
    <col min="12801" max="12801" width="2.28515625" style="12" customWidth="1"/>
    <col min="12802" max="12802" width="28.140625" style="12" customWidth="1"/>
    <col min="12803" max="12803" width="26.28515625" style="12" bestFit="1" customWidth="1"/>
    <col min="12804" max="12813" width="16.140625" style="12" customWidth="1"/>
    <col min="12814" max="12816" width="27.140625" style="12" bestFit="1" customWidth="1"/>
    <col min="12817" max="12817" width="17.7109375" style="12" bestFit="1" customWidth="1"/>
    <col min="12818" max="12818" width="14" style="12" bestFit="1" customWidth="1"/>
    <col min="12819" max="12819" width="17.42578125" style="12" bestFit="1" customWidth="1"/>
    <col min="12820" max="12820" width="14.28515625" style="12" bestFit="1" customWidth="1"/>
    <col min="12821" max="12821" width="17.42578125" style="12" bestFit="1" customWidth="1"/>
    <col min="12822" max="12822" width="14.28515625" style="12" bestFit="1" customWidth="1"/>
    <col min="12823" max="12823" width="17.42578125" style="12" bestFit="1" customWidth="1"/>
    <col min="12824" max="12824" width="14.28515625" style="12" bestFit="1" customWidth="1"/>
    <col min="12825" max="12825" width="17.7109375" style="12" bestFit="1" customWidth="1"/>
    <col min="12826" max="12826" width="14.5703125" style="12" bestFit="1" customWidth="1"/>
    <col min="12827" max="12827" width="17.42578125" style="12" bestFit="1" customWidth="1"/>
    <col min="12828" max="12828" width="14.28515625" style="12" bestFit="1" customWidth="1"/>
    <col min="12829" max="12829" width="17.42578125" style="12" bestFit="1" customWidth="1"/>
    <col min="12830" max="12830" width="14.28515625" style="12" bestFit="1" customWidth="1"/>
    <col min="12831" max="12831" width="15.42578125" style="12" bestFit="1" customWidth="1"/>
    <col min="12832" max="12832" width="12.42578125" style="12" bestFit="1" customWidth="1"/>
    <col min="12833" max="12833" width="15.140625" style="12" bestFit="1" customWidth="1"/>
    <col min="12834" max="12834" width="12.140625" style="12" bestFit="1" customWidth="1"/>
    <col min="12835" max="12835" width="14.42578125" style="12" bestFit="1" customWidth="1"/>
    <col min="12836" max="13056" width="11.42578125" style="12"/>
    <col min="13057" max="13057" width="2.28515625" style="12" customWidth="1"/>
    <col min="13058" max="13058" width="28.140625" style="12" customWidth="1"/>
    <col min="13059" max="13059" width="26.28515625" style="12" bestFit="1" customWidth="1"/>
    <col min="13060" max="13069" width="16.140625" style="12" customWidth="1"/>
    <col min="13070" max="13072" width="27.140625" style="12" bestFit="1" customWidth="1"/>
    <col min="13073" max="13073" width="17.7109375" style="12" bestFit="1" customWidth="1"/>
    <col min="13074" max="13074" width="14" style="12" bestFit="1" customWidth="1"/>
    <col min="13075" max="13075" width="17.42578125" style="12" bestFit="1" customWidth="1"/>
    <col min="13076" max="13076" width="14.28515625" style="12" bestFit="1" customWidth="1"/>
    <col min="13077" max="13077" width="17.42578125" style="12" bestFit="1" customWidth="1"/>
    <col min="13078" max="13078" width="14.28515625" style="12" bestFit="1" customWidth="1"/>
    <col min="13079" max="13079" width="17.42578125" style="12" bestFit="1" customWidth="1"/>
    <col min="13080" max="13080" width="14.28515625" style="12" bestFit="1" customWidth="1"/>
    <col min="13081" max="13081" width="17.7109375" style="12" bestFit="1" customWidth="1"/>
    <col min="13082" max="13082" width="14.5703125" style="12" bestFit="1" customWidth="1"/>
    <col min="13083" max="13083" width="17.42578125" style="12" bestFit="1" customWidth="1"/>
    <col min="13084" max="13084" width="14.28515625" style="12" bestFit="1" customWidth="1"/>
    <col min="13085" max="13085" width="17.42578125" style="12" bestFit="1" customWidth="1"/>
    <col min="13086" max="13086" width="14.28515625" style="12" bestFit="1" customWidth="1"/>
    <col min="13087" max="13087" width="15.42578125" style="12" bestFit="1" customWidth="1"/>
    <col min="13088" max="13088" width="12.42578125" style="12" bestFit="1" customWidth="1"/>
    <col min="13089" max="13089" width="15.140625" style="12" bestFit="1" customWidth="1"/>
    <col min="13090" max="13090" width="12.140625" style="12" bestFit="1" customWidth="1"/>
    <col min="13091" max="13091" width="14.42578125" style="12" bestFit="1" customWidth="1"/>
    <col min="13092" max="13312" width="11.42578125" style="12"/>
    <col min="13313" max="13313" width="2.28515625" style="12" customWidth="1"/>
    <col min="13314" max="13314" width="28.140625" style="12" customWidth="1"/>
    <col min="13315" max="13315" width="26.28515625" style="12" bestFit="1" customWidth="1"/>
    <col min="13316" max="13325" width="16.140625" style="12" customWidth="1"/>
    <col min="13326" max="13328" width="27.140625" style="12" bestFit="1" customWidth="1"/>
    <col min="13329" max="13329" width="17.7109375" style="12" bestFit="1" customWidth="1"/>
    <col min="13330" max="13330" width="14" style="12" bestFit="1" customWidth="1"/>
    <col min="13331" max="13331" width="17.42578125" style="12" bestFit="1" customWidth="1"/>
    <col min="13332" max="13332" width="14.28515625" style="12" bestFit="1" customWidth="1"/>
    <col min="13333" max="13333" width="17.42578125" style="12" bestFit="1" customWidth="1"/>
    <col min="13334" max="13334" width="14.28515625" style="12" bestFit="1" customWidth="1"/>
    <col min="13335" max="13335" width="17.42578125" style="12" bestFit="1" customWidth="1"/>
    <col min="13336" max="13336" width="14.28515625" style="12" bestFit="1" customWidth="1"/>
    <col min="13337" max="13337" width="17.7109375" style="12" bestFit="1" customWidth="1"/>
    <col min="13338" max="13338" width="14.5703125" style="12" bestFit="1" customWidth="1"/>
    <col min="13339" max="13339" width="17.42578125" style="12" bestFit="1" customWidth="1"/>
    <col min="13340" max="13340" width="14.28515625" style="12" bestFit="1" customWidth="1"/>
    <col min="13341" max="13341" width="17.42578125" style="12" bestFit="1" customWidth="1"/>
    <col min="13342" max="13342" width="14.28515625" style="12" bestFit="1" customWidth="1"/>
    <col min="13343" max="13343" width="15.42578125" style="12" bestFit="1" customWidth="1"/>
    <col min="13344" max="13344" width="12.42578125" style="12" bestFit="1" customWidth="1"/>
    <col min="13345" max="13345" width="15.140625" style="12" bestFit="1" customWidth="1"/>
    <col min="13346" max="13346" width="12.140625" style="12" bestFit="1" customWidth="1"/>
    <col min="13347" max="13347" width="14.42578125" style="12" bestFit="1" customWidth="1"/>
    <col min="13348" max="13568" width="11.42578125" style="12"/>
    <col min="13569" max="13569" width="2.28515625" style="12" customWidth="1"/>
    <col min="13570" max="13570" width="28.140625" style="12" customWidth="1"/>
    <col min="13571" max="13571" width="26.28515625" style="12" bestFit="1" customWidth="1"/>
    <col min="13572" max="13581" width="16.140625" style="12" customWidth="1"/>
    <col min="13582" max="13584" width="27.140625" style="12" bestFit="1" customWidth="1"/>
    <col min="13585" max="13585" width="17.7109375" style="12" bestFit="1" customWidth="1"/>
    <col min="13586" max="13586" width="14" style="12" bestFit="1" customWidth="1"/>
    <col min="13587" max="13587" width="17.42578125" style="12" bestFit="1" customWidth="1"/>
    <col min="13588" max="13588" width="14.28515625" style="12" bestFit="1" customWidth="1"/>
    <col min="13589" max="13589" width="17.42578125" style="12" bestFit="1" customWidth="1"/>
    <col min="13590" max="13590" width="14.28515625" style="12" bestFit="1" customWidth="1"/>
    <col min="13591" max="13591" width="17.42578125" style="12" bestFit="1" customWidth="1"/>
    <col min="13592" max="13592" width="14.28515625" style="12" bestFit="1" customWidth="1"/>
    <col min="13593" max="13593" width="17.7109375" style="12" bestFit="1" customWidth="1"/>
    <col min="13594" max="13594" width="14.5703125" style="12" bestFit="1" customWidth="1"/>
    <col min="13595" max="13595" width="17.42578125" style="12" bestFit="1" customWidth="1"/>
    <col min="13596" max="13596" width="14.28515625" style="12" bestFit="1" customWidth="1"/>
    <col min="13597" max="13597" width="17.42578125" style="12" bestFit="1" customWidth="1"/>
    <col min="13598" max="13598" width="14.28515625" style="12" bestFit="1" customWidth="1"/>
    <col min="13599" max="13599" width="15.42578125" style="12" bestFit="1" customWidth="1"/>
    <col min="13600" max="13600" width="12.42578125" style="12" bestFit="1" customWidth="1"/>
    <col min="13601" max="13601" width="15.140625" style="12" bestFit="1" customWidth="1"/>
    <col min="13602" max="13602" width="12.140625" style="12" bestFit="1" customWidth="1"/>
    <col min="13603" max="13603" width="14.42578125" style="12" bestFit="1" customWidth="1"/>
    <col min="13604" max="13824" width="11.42578125" style="12"/>
    <col min="13825" max="13825" width="2.28515625" style="12" customWidth="1"/>
    <col min="13826" max="13826" width="28.140625" style="12" customWidth="1"/>
    <col min="13827" max="13827" width="26.28515625" style="12" bestFit="1" customWidth="1"/>
    <col min="13828" max="13837" width="16.140625" style="12" customWidth="1"/>
    <col min="13838" max="13840" width="27.140625" style="12" bestFit="1" customWidth="1"/>
    <col min="13841" max="13841" width="17.7109375" style="12" bestFit="1" customWidth="1"/>
    <col min="13842" max="13842" width="14" style="12" bestFit="1" customWidth="1"/>
    <col min="13843" max="13843" width="17.42578125" style="12" bestFit="1" customWidth="1"/>
    <col min="13844" max="13844" width="14.28515625" style="12" bestFit="1" customWidth="1"/>
    <col min="13845" max="13845" width="17.42578125" style="12" bestFit="1" customWidth="1"/>
    <col min="13846" max="13846" width="14.28515625" style="12" bestFit="1" customWidth="1"/>
    <col min="13847" max="13847" width="17.42578125" style="12" bestFit="1" customWidth="1"/>
    <col min="13848" max="13848" width="14.28515625" style="12" bestFit="1" customWidth="1"/>
    <col min="13849" max="13849" width="17.7109375" style="12" bestFit="1" customWidth="1"/>
    <col min="13850" max="13850" width="14.5703125" style="12" bestFit="1" customWidth="1"/>
    <col min="13851" max="13851" width="17.42578125" style="12" bestFit="1" customWidth="1"/>
    <col min="13852" max="13852" width="14.28515625" style="12" bestFit="1" customWidth="1"/>
    <col min="13853" max="13853" width="17.42578125" style="12" bestFit="1" customWidth="1"/>
    <col min="13854" max="13854" width="14.28515625" style="12" bestFit="1" customWidth="1"/>
    <col min="13855" max="13855" width="15.42578125" style="12" bestFit="1" customWidth="1"/>
    <col min="13856" max="13856" width="12.42578125" style="12" bestFit="1" customWidth="1"/>
    <col min="13857" max="13857" width="15.140625" style="12" bestFit="1" customWidth="1"/>
    <col min="13858" max="13858" width="12.140625" style="12" bestFit="1" customWidth="1"/>
    <col min="13859" max="13859" width="14.42578125" style="12" bestFit="1" customWidth="1"/>
    <col min="13860" max="14080" width="11.42578125" style="12"/>
    <col min="14081" max="14081" width="2.28515625" style="12" customWidth="1"/>
    <col min="14082" max="14082" width="28.140625" style="12" customWidth="1"/>
    <col min="14083" max="14083" width="26.28515625" style="12" bestFit="1" customWidth="1"/>
    <col min="14084" max="14093" width="16.140625" style="12" customWidth="1"/>
    <col min="14094" max="14096" width="27.140625" style="12" bestFit="1" customWidth="1"/>
    <col min="14097" max="14097" width="17.7109375" style="12" bestFit="1" customWidth="1"/>
    <col min="14098" max="14098" width="14" style="12" bestFit="1" customWidth="1"/>
    <col min="14099" max="14099" width="17.42578125" style="12" bestFit="1" customWidth="1"/>
    <col min="14100" max="14100" width="14.28515625" style="12" bestFit="1" customWidth="1"/>
    <col min="14101" max="14101" width="17.42578125" style="12" bestFit="1" customWidth="1"/>
    <col min="14102" max="14102" width="14.28515625" style="12" bestFit="1" customWidth="1"/>
    <col min="14103" max="14103" width="17.42578125" style="12" bestFit="1" customWidth="1"/>
    <col min="14104" max="14104" width="14.28515625" style="12" bestFit="1" customWidth="1"/>
    <col min="14105" max="14105" width="17.7109375" style="12" bestFit="1" customWidth="1"/>
    <col min="14106" max="14106" width="14.5703125" style="12" bestFit="1" customWidth="1"/>
    <col min="14107" max="14107" width="17.42578125" style="12" bestFit="1" customWidth="1"/>
    <col min="14108" max="14108" width="14.28515625" style="12" bestFit="1" customWidth="1"/>
    <col min="14109" max="14109" width="17.42578125" style="12" bestFit="1" customWidth="1"/>
    <col min="14110" max="14110" width="14.28515625" style="12" bestFit="1" customWidth="1"/>
    <col min="14111" max="14111" width="15.42578125" style="12" bestFit="1" customWidth="1"/>
    <col min="14112" max="14112" width="12.42578125" style="12" bestFit="1" customWidth="1"/>
    <col min="14113" max="14113" width="15.140625" style="12" bestFit="1" customWidth="1"/>
    <col min="14114" max="14114" width="12.140625" style="12" bestFit="1" customWidth="1"/>
    <col min="14115" max="14115" width="14.42578125" style="12" bestFit="1" customWidth="1"/>
    <col min="14116" max="14336" width="11.42578125" style="12"/>
    <col min="14337" max="14337" width="2.28515625" style="12" customWidth="1"/>
    <col min="14338" max="14338" width="28.140625" style="12" customWidth="1"/>
    <col min="14339" max="14339" width="26.28515625" style="12" bestFit="1" customWidth="1"/>
    <col min="14340" max="14349" width="16.140625" style="12" customWidth="1"/>
    <col min="14350" max="14352" width="27.140625" style="12" bestFit="1" customWidth="1"/>
    <col min="14353" max="14353" width="17.7109375" style="12" bestFit="1" customWidth="1"/>
    <col min="14354" max="14354" width="14" style="12" bestFit="1" customWidth="1"/>
    <col min="14355" max="14355" width="17.42578125" style="12" bestFit="1" customWidth="1"/>
    <col min="14356" max="14356" width="14.28515625" style="12" bestFit="1" customWidth="1"/>
    <col min="14357" max="14357" width="17.42578125" style="12" bestFit="1" customWidth="1"/>
    <col min="14358" max="14358" width="14.28515625" style="12" bestFit="1" customWidth="1"/>
    <col min="14359" max="14359" width="17.42578125" style="12" bestFit="1" customWidth="1"/>
    <col min="14360" max="14360" width="14.28515625" style="12" bestFit="1" customWidth="1"/>
    <col min="14361" max="14361" width="17.7109375" style="12" bestFit="1" customWidth="1"/>
    <col min="14362" max="14362" width="14.5703125" style="12" bestFit="1" customWidth="1"/>
    <col min="14363" max="14363" width="17.42578125" style="12" bestFit="1" customWidth="1"/>
    <col min="14364" max="14364" width="14.28515625" style="12" bestFit="1" customWidth="1"/>
    <col min="14365" max="14365" width="17.42578125" style="12" bestFit="1" customWidth="1"/>
    <col min="14366" max="14366" width="14.28515625" style="12" bestFit="1" customWidth="1"/>
    <col min="14367" max="14367" width="15.42578125" style="12" bestFit="1" customWidth="1"/>
    <col min="14368" max="14368" width="12.42578125" style="12" bestFit="1" customWidth="1"/>
    <col min="14369" max="14369" width="15.140625" style="12" bestFit="1" customWidth="1"/>
    <col min="14370" max="14370" width="12.140625" style="12" bestFit="1" customWidth="1"/>
    <col min="14371" max="14371" width="14.42578125" style="12" bestFit="1" customWidth="1"/>
    <col min="14372" max="14592" width="11.42578125" style="12"/>
    <col min="14593" max="14593" width="2.28515625" style="12" customWidth="1"/>
    <col min="14594" max="14594" width="28.140625" style="12" customWidth="1"/>
    <col min="14595" max="14595" width="26.28515625" style="12" bestFit="1" customWidth="1"/>
    <col min="14596" max="14605" width="16.140625" style="12" customWidth="1"/>
    <col min="14606" max="14608" width="27.140625" style="12" bestFit="1" customWidth="1"/>
    <col min="14609" max="14609" width="17.7109375" style="12" bestFit="1" customWidth="1"/>
    <col min="14610" max="14610" width="14" style="12" bestFit="1" customWidth="1"/>
    <col min="14611" max="14611" width="17.42578125" style="12" bestFit="1" customWidth="1"/>
    <col min="14612" max="14612" width="14.28515625" style="12" bestFit="1" customWidth="1"/>
    <col min="14613" max="14613" width="17.42578125" style="12" bestFit="1" customWidth="1"/>
    <col min="14614" max="14614" width="14.28515625" style="12" bestFit="1" customWidth="1"/>
    <col min="14615" max="14615" width="17.42578125" style="12" bestFit="1" customWidth="1"/>
    <col min="14616" max="14616" width="14.28515625" style="12" bestFit="1" customWidth="1"/>
    <col min="14617" max="14617" width="17.7109375" style="12" bestFit="1" customWidth="1"/>
    <col min="14618" max="14618" width="14.5703125" style="12" bestFit="1" customWidth="1"/>
    <col min="14619" max="14619" width="17.42578125" style="12" bestFit="1" customWidth="1"/>
    <col min="14620" max="14620" width="14.28515625" style="12" bestFit="1" customWidth="1"/>
    <col min="14621" max="14621" width="17.42578125" style="12" bestFit="1" customWidth="1"/>
    <col min="14622" max="14622" width="14.28515625" style="12" bestFit="1" customWidth="1"/>
    <col min="14623" max="14623" width="15.42578125" style="12" bestFit="1" customWidth="1"/>
    <col min="14624" max="14624" width="12.42578125" style="12" bestFit="1" customWidth="1"/>
    <col min="14625" max="14625" width="15.140625" style="12" bestFit="1" customWidth="1"/>
    <col min="14626" max="14626" width="12.140625" style="12" bestFit="1" customWidth="1"/>
    <col min="14627" max="14627" width="14.42578125" style="12" bestFit="1" customWidth="1"/>
    <col min="14628" max="14848" width="11.42578125" style="12"/>
    <col min="14849" max="14849" width="2.28515625" style="12" customWidth="1"/>
    <col min="14850" max="14850" width="28.140625" style="12" customWidth="1"/>
    <col min="14851" max="14851" width="26.28515625" style="12" bestFit="1" customWidth="1"/>
    <col min="14852" max="14861" width="16.140625" style="12" customWidth="1"/>
    <col min="14862" max="14864" width="27.140625" style="12" bestFit="1" customWidth="1"/>
    <col min="14865" max="14865" width="17.7109375" style="12" bestFit="1" customWidth="1"/>
    <col min="14866" max="14866" width="14" style="12" bestFit="1" customWidth="1"/>
    <col min="14867" max="14867" width="17.42578125" style="12" bestFit="1" customWidth="1"/>
    <col min="14868" max="14868" width="14.28515625" style="12" bestFit="1" customWidth="1"/>
    <col min="14869" max="14869" width="17.42578125" style="12" bestFit="1" customWidth="1"/>
    <col min="14870" max="14870" width="14.28515625" style="12" bestFit="1" customWidth="1"/>
    <col min="14871" max="14871" width="17.42578125" style="12" bestFit="1" customWidth="1"/>
    <col min="14872" max="14872" width="14.28515625" style="12" bestFit="1" customWidth="1"/>
    <col min="14873" max="14873" width="17.7109375" style="12" bestFit="1" customWidth="1"/>
    <col min="14874" max="14874" width="14.5703125" style="12" bestFit="1" customWidth="1"/>
    <col min="14875" max="14875" width="17.42578125" style="12" bestFit="1" customWidth="1"/>
    <col min="14876" max="14876" width="14.28515625" style="12" bestFit="1" customWidth="1"/>
    <col min="14877" max="14877" width="17.42578125" style="12" bestFit="1" customWidth="1"/>
    <col min="14878" max="14878" width="14.28515625" style="12" bestFit="1" customWidth="1"/>
    <col min="14879" max="14879" width="15.42578125" style="12" bestFit="1" customWidth="1"/>
    <col min="14880" max="14880" width="12.42578125" style="12" bestFit="1" customWidth="1"/>
    <col min="14881" max="14881" width="15.140625" style="12" bestFit="1" customWidth="1"/>
    <col min="14882" max="14882" width="12.140625" style="12" bestFit="1" customWidth="1"/>
    <col min="14883" max="14883" width="14.42578125" style="12" bestFit="1" customWidth="1"/>
    <col min="14884" max="15104" width="11.42578125" style="12"/>
    <col min="15105" max="15105" width="2.28515625" style="12" customWidth="1"/>
    <col min="15106" max="15106" width="28.140625" style="12" customWidth="1"/>
    <col min="15107" max="15107" width="26.28515625" style="12" bestFit="1" customWidth="1"/>
    <col min="15108" max="15117" width="16.140625" style="12" customWidth="1"/>
    <col min="15118" max="15120" width="27.140625" style="12" bestFit="1" customWidth="1"/>
    <col min="15121" max="15121" width="17.7109375" style="12" bestFit="1" customWidth="1"/>
    <col min="15122" max="15122" width="14" style="12" bestFit="1" customWidth="1"/>
    <col min="15123" max="15123" width="17.42578125" style="12" bestFit="1" customWidth="1"/>
    <col min="15124" max="15124" width="14.28515625" style="12" bestFit="1" customWidth="1"/>
    <col min="15125" max="15125" width="17.42578125" style="12" bestFit="1" customWidth="1"/>
    <col min="15126" max="15126" width="14.28515625" style="12" bestFit="1" customWidth="1"/>
    <col min="15127" max="15127" width="17.42578125" style="12" bestFit="1" customWidth="1"/>
    <col min="15128" max="15128" width="14.28515625" style="12" bestFit="1" customWidth="1"/>
    <col min="15129" max="15129" width="17.7109375" style="12" bestFit="1" customWidth="1"/>
    <col min="15130" max="15130" width="14.5703125" style="12" bestFit="1" customWidth="1"/>
    <col min="15131" max="15131" width="17.42578125" style="12" bestFit="1" customWidth="1"/>
    <col min="15132" max="15132" width="14.28515625" style="12" bestFit="1" customWidth="1"/>
    <col min="15133" max="15133" width="17.42578125" style="12" bestFit="1" customWidth="1"/>
    <col min="15134" max="15134" width="14.28515625" style="12" bestFit="1" customWidth="1"/>
    <col min="15135" max="15135" width="15.42578125" style="12" bestFit="1" customWidth="1"/>
    <col min="15136" max="15136" width="12.42578125" style="12" bestFit="1" customWidth="1"/>
    <col min="15137" max="15137" width="15.140625" style="12" bestFit="1" customWidth="1"/>
    <col min="15138" max="15138" width="12.140625" style="12" bestFit="1" customWidth="1"/>
    <col min="15139" max="15139" width="14.42578125" style="12" bestFit="1" customWidth="1"/>
    <col min="15140" max="15360" width="11.42578125" style="12"/>
    <col min="15361" max="15361" width="2.28515625" style="12" customWidth="1"/>
    <col min="15362" max="15362" width="28.140625" style="12" customWidth="1"/>
    <col min="15363" max="15363" width="26.28515625" style="12" bestFit="1" customWidth="1"/>
    <col min="15364" max="15373" width="16.140625" style="12" customWidth="1"/>
    <col min="15374" max="15376" width="27.140625" style="12" bestFit="1" customWidth="1"/>
    <col min="15377" max="15377" width="17.7109375" style="12" bestFit="1" customWidth="1"/>
    <col min="15378" max="15378" width="14" style="12" bestFit="1" customWidth="1"/>
    <col min="15379" max="15379" width="17.42578125" style="12" bestFit="1" customWidth="1"/>
    <col min="15380" max="15380" width="14.28515625" style="12" bestFit="1" customWidth="1"/>
    <col min="15381" max="15381" width="17.42578125" style="12" bestFit="1" customWidth="1"/>
    <col min="15382" max="15382" width="14.28515625" style="12" bestFit="1" customWidth="1"/>
    <col min="15383" max="15383" width="17.42578125" style="12" bestFit="1" customWidth="1"/>
    <col min="15384" max="15384" width="14.28515625" style="12" bestFit="1" customWidth="1"/>
    <col min="15385" max="15385" width="17.7109375" style="12" bestFit="1" customWidth="1"/>
    <col min="15386" max="15386" width="14.5703125" style="12" bestFit="1" customWidth="1"/>
    <col min="15387" max="15387" width="17.42578125" style="12" bestFit="1" customWidth="1"/>
    <col min="15388" max="15388" width="14.28515625" style="12" bestFit="1" customWidth="1"/>
    <col min="15389" max="15389" width="17.42578125" style="12" bestFit="1" customWidth="1"/>
    <col min="15390" max="15390" width="14.28515625" style="12" bestFit="1" customWidth="1"/>
    <col min="15391" max="15391" width="15.42578125" style="12" bestFit="1" customWidth="1"/>
    <col min="15392" max="15392" width="12.42578125" style="12" bestFit="1" customWidth="1"/>
    <col min="15393" max="15393" width="15.140625" style="12" bestFit="1" customWidth="1"/>
    <col min="15394" max="15394" width="12.140625" style="12" bestFit="1" customWidth="1"/>
    <col min="15395" max="15395" width="14.42578125" style="12" bestFit="1" customWidth="1"/>
    <col min="15396" max="15616" width="11.42578125" style="12"/>
    <col min="15617" max="15617" width="2.28515625" style="12" customWidth="1"/>
    <col min="15618" max="15618" width="28.140625" style="12" customWidth="1"/>
    <col min="15619" max="15619" width="26.28515625" style="12" bestFit="1" customWidth="1"/>
    <col min="15620" max="15629" width="16.140625" style="12" customWidth="1"/>
    <col min="15630" max="15632" width="27.140625" style="12" bestFit="1" customWidth="1"/>
    <col min="15633" max="15633" width="17.7109375" style="12" bestFit="1" customWidth="1"/>
    <col min="15634" max="15634" width="14" style="12" bestFit="1" customWidth="1"/>
    <col min="15635" max="15635" width="17.42578125" style="12" bestFit="1" customWidth="1"/>
    <col min="15636" max="15636" width="14.28515625" style="12" bestFit="1" customWidth="1"/>
    <col min="15637" max="15637" width="17.42578125" style="12" bestFit="1" customWidth="1"/>
    <col min="15638" max="15638" width="14.28515625" style="12" bestFit="1" customWidth="1"/>
    <col min="15639" max="15639" width="17.42578125" style="12" bestFit="1" customWidth="1"/>
    <col min="15640" max="15640" width="14.28515625" style="12" bestFit="1" customWidth="1"/>
    <col min="15641" max="15641" width="17.7109375" style="12" bestFit="1" customWidth="1"/>
    <col min="15642" max="15642" width="14.5703125" style="12" bestFit="1" customWidth="1"/>
    <col min="15643" max="15643" width="17.42578125" style="12" bestFit="1" customWidth="1"/>
    <col min="15644" max="15644" width="14.28515625" style="12" bestFit="1" customWidth="1"/>
    <col min="15645" max="15645" width="17.42578125" style="12" bestFit="1" customWidth="1"/>
    <col min="15646" max="15646" width="14.28515625" style="12" bestFit="1" customWidth="1"/>
    <col min="15647" max="15647" width="15.42578125" style="12" bestFit="1" customWidth="1"/>
    <col min="15648" max="15648" width="12.42578125" style="12" bestFit="1" customWidth="1"/>
    <col min="15649" max="15649" width="15.140625" style="12" bestFit="1" customWidth="1"/>
    <col min="15650" max="15650" width="12.140625" style="12" bestFit="1" customWidth="1"/>
    <col min="15651" max="15651" width="14.42578125" style="12" bestFit="1" customWidth="1"/>
    <col min="15652" max="15872" width="11.42578125" style="12"/>
    <col min="15873" max="15873" width="2.28515625" style="12" customWidth="1"/>
    <col min="15874" max="15874" width="28.140625" style="12" customWidth="1"/>
    <col min="15875" max="15875" width="26.28515625" style="12" bestFit="1" customWidth="1"/>
    <col min="15876" max="15885" width="16.140625" style="12" customWidth="1"/>
    <col min="15886" max="15888" width="27.140625" style="12" bestFit="1" customWidth="1"/>
    <col min="15889" max="15889" width="17.7109375" style="12" bestFit="1" customWidth="1"/>
    <col min="15890" max="15890" width="14" style="12" bestFit="1" customWidth="1"/>
    <col min="15891" max="15891" width="17.42578125" style="12" bestFit="1" customWidth="1"/>
    <col min="15892" max="15892" width="14.28515625" style="12" bestFit="1" customWidth="1"/>
    <col min="15893" max="15893" width="17.42578125" style="12" bestFit="1" customWidth="1"/>
    <col min="15894" max="15894" width="14.28515625" style="12" bestFit="1" customWidth="1"/>
    <col min="15895" max="15895" width="17.42578125" style="12" bestFit="1" customWidth="1"/>
    <col min="15896" max="15896" width="14.28515625" style="12" bestFit="1" customWidth="1"/>
    <col min="15897" max="15897" width="17.7109375" style="12" bestFit="1" customWidth="1"/>
    <col min="15898" max="15898" width="14.5703125" style="12" bestFit="1" customWidth="1"/>
    <col min="15899" max="15899" width="17.42578125" style="12" bestFit="1" customWidth="1"/>
    <col min="15900" max="15900" width="14.28515625" style="12" bestFit="1" customWidth="1"/>
    <col min="15901" max="15901" width="17.42578125" style="12" bestFit="1" customWidth="1"/>
    <col min="15902" max="15902" width="14.28515625" style="12" bestFit="1" customWidth="1"/>
    <col min="15903" max="15903" width="15.42578125" style="12" bestFit="1" customWidth="1"/>
    <col min="15904" max="15904" width="12.42578125" style="12" bestFit="1" customWidth="1"/>
    <col min="15905" max="15905" width="15.140625" style="12" bestFit="1" customWidth="1"/>
    <col min="15906" max="15906" width="12.140625" style="12" bestFit="1" customWidth="1"/>
    <col min="15907" max="15907" width="14.42578125" style="12" bestFit="1" customWidth="1"/>
    <col min="15908" max="16128" width="11.42578125" style="12"/>
    <col min="16129" max="16129" width="2.28515625" style="12" customWidth="1"/>
    <col min="16130" max="16130" width="28.140625" style="12" customWidth="1"/>
    <col min="16131" max="16131" width="26.28515625" style="12" bestFit="1" customWidth="1"/>
    <col min="16132" max="16141" width="16.140625" style="12" customWidth="1"/>
    <col min="16142" max="16144" width="27.140625" style="12" bestFit="1" customWidth="1"/>
    <col min="16145" max="16145" width="17.7109375" style="12" bestFit="1" customWidth="1"/>
    <col min="16146" max="16146" width="14" style="12" bestFit="1" customWidth="1"/>
    <col min="16147" max="16147" width="17.42578125" style="12" bestFit="1" customWidth="1"/>
    <col min="16148" max="16148" width="14.28515625" style="12" bestFit="1" customWidth="1"/>
    <col min="16149" max="16149" width="17.42578125" style="12" bestFit="1" customWidth="1"/>
    <col min="16150" max="16150" width="14.28515625" style="12" bestFit="1" customWidth="1"/>
    <col min="16151" max="16151" width="17.42578125" style="12" bestFit="1" customWidth="1"/>
    <col min="16152" max="16152" width="14.28515625" style="12" bestFit="1" customWidth="1"/>
    <col min="16153" max="16153" width="17.7109375" style="12" bestFit="1" customWidth="1"/>
    <col min="16154" max="16154" width="14.5703125" style="12" bestFit="1" customWidth="1"/>
    <col min="16155" max="16155" width="17.42578125" style="12" bestFit="1" customWidth="1"/>
    <col min="16156" max="16156" width="14.28515625" style="12" bestFit="1" customWidth="1"/>
    <col min="16157" max="16157" width="17.42578125" style="12" bestFit="1" customWidth="1"/>
    <col min="16158" max="16158" width="14.28515625" style="12" bestFit="1" customWidth="1"/>
    <col min="16159" max="16159" width="15.42578125" style="12" bestFit="1" customWidth="1"/>
    <col min="16160" max="16160" width="12.42578125" style="12" bestFit="1" customWidth="1"/>
    <col min="16161" max="16161" width="15.140625" style="12" bestFit="1" customWidth="1"/>
    <col min="16162" max="16162" width="12.140625" style="12" bestFit="1" customWidth="1"/>
    <col min="16163" max="16163" width="14.42578125" style="12" bestFit="1" customWidth="1"/>
    <col min="16164" max="16384" width="11.42578125" style="12"/>
  </cols>
  <sheetData>
    <row r="1" spans="2:18" s="9" customFormat="1" ht="31.5" customHeight="1" x14ac:dyDescent="0.2">
      <c r="B1" s="865" t="s">
        <v>31</v>
      </c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O1" s="10"/>
      <c r="P1" s="10"/>
      <c r="Q1" s="10"/>
      <c r="R1" s="10"/>
    </row>
    <row r="2" spans="2:18" s="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O2" s="10"/>
      <c r="P2" s="10"/>
      <c r="Q2" s="10"/>
      <c r="R2" s="10"/>
    </row>
    <row r="3" spans="2:18" ht="13.5" thickTop="1" x14ac:dyDescent="0.2">
      <c r="B3" s="896" t="s">
        <v>32</v>
      </c>
      <c r="C3" s="898" t="s">
        <v>33</v>
      </c>
      <c r="D3" s="826" t="s">
        <v>34</v>
      </c>
      <c r="E3" s="827"/>
      <c r="F3" s="900"/>
      <c r="G3" s="827" t="s">
        <v>35</v>
      </c>
      <c r="H3" s="827"/>
      <c r="I3" s="870"/>
      <c r="J3" s="870"/>
      <c r="K3" s="870"/>
      <c r="L3" s="870"/>
      <c r="M3" s="871"/>
    </row>
    <row r="4" spans="2:18" ht="116.25" customHeight="1" thickBot="1" x14ac:dyDescent="0.25">
      <c r="B4" s="897"/>
      <c r="C4" s="899"/>
      <c r="D4" s="13" t="s">
        <v>36</v>
      </c>
      <c r="E4" s="14" t="s">
        <v>37</v>
      </c>
      <c r="F4" s="335" t="s">
        <v>38</v>
      </c>
      <c r="G4" s="321" t="s">
        <v>39</v>
      </c>
      <c r="H4" s="17" t="s">
        <v>40</v>
      </c>
      <c r="I4" s="17" t="s">
        <v>41</v>
      </c>
      <c r="J4" s="17" t="s">
        <v>42</v>
      </c>
      <c r="K4" s="17" t="s">
        <v>43</v>
      </c>
      <c r="L4" s="17" t="s">
        <v>44</v>
      </c>
      <c r="M4" s="18" t="s">
        <v>45</v>
      </c>
    </row>
    <row r="5" spans="2:18" ht="13.5" thickTop="1" x14ac:dyDescent="0.2">
      <c r="B5" s="901" t="s">
        <v>46</v>
      </c>
      <c r="C5" s="19" t="s">
        <v>47</v>
      </c>
      <c r="D5" s="20">
        <f t="shared" ref="D5:D68" si="0">E5+F5</f>
        <v>108719.26</v>
      </c>
      <c r="E5" s="21"/>
      <c r="F5" s="23">
        <v>108719.26</v>
      </c>
      <c r="G5" s="322"/>
      <c r="H5" s="22"/>
      <c r="I5" s="21"/>
      <c r="J5" s="21"/>
      <c r="K5" s="21">
        <v>9869.49</v>
      </c>
      <c r="L5" s="21"/>
      <c r="M5" s="23"/>
    </row>
    <row r="6" spans="2:18" x14ac:dyDescent="0.2">
      <c r="B6" s="902"/>
      <c r="C6" s="24" t="s">
        <v>48</v>
      </c>
      <c r="D6" s="25">
        <f t="shared" si="0"/>
        <v>1033686.47</v>
      </c>
      <c r="E6" s="26">
        <v>815808.47</v>
      </c>
      <c r="F6" s="24">
        <v>217878</v>
      </c>
      <c r="G6" s="323"/>
      <c r="H6" s="26">
        <v>965</v>
      </c>
      <c r="I6" s="26"/>
      <c r="J6" s="26"/>
      <c r="K6" s="26">
        <v>5485</v>
      </c>
      <c r="L6" s="29"/>
      <c r="M6" s="30"/>
    </row>
    <row r="7" spans="2:18" ht="12" customHeight="1" x14ac:dyDescent="0.2">
      <c r="B7" s="885" t="s">
        <v>49</v>
      </c>
      <c r="C7" s="31" t="s">
        <v>50</v>
      </c>
      <c r="D7" s="32">
        <f t="shared" si="0"/>
        <v>331889.71999999997</v>
      </c>
      <c r="E7" s="33">
        <v>291889.71999999997</v>
      </c>
      <c r="F7" s="36">
        <v>40000</v>
      </c>
      <c r="G7" s="324"/>
      <c r="H7" s="33">
        <v>1500</v>
      </c>
      <c r="I7" s="33"/>
      <c r="J7" s="33"/>
      <c r="K7" s="33">
        <v>10000</v>
      </c>
      <c r="L7" s="33"/>
      <c r="M7" s="36"/>
    </row>
    <row r="8" spans="2:18" ht="12" customHeight="1" x14ac:dyDescent="0.2">
      <c r="B8" s="886"/>
      <c r="C8" s="37" t="s">
        <v>51</v>
      </c>
      <c r="D8" s="38">
        <f t="shared" si="0"/>
        <v>1249.74</v>
      </c>
      <c r="E8" s="39"/>
      <c r="F8" s="42">
        <v>1249.74</v>
      </c>
      <c r="G8" s="325"/>
      <c r="H8" s="39"/>
      <c r="I8" s="39"/>
      <c r="J8" s="39"/>
      <c r="K8" s="39">
        <v>219.14</v>
      </c>
      <c r="L8" s="39"/>
      <c r="M8" s="42"/>
    </row>
    <row r="9" spans="2:18" ht="11.25" customHeight="1" x14ac:dyDescent="0.2">
      <c r="B9" s="889"/>
      <c r="C9" s="43" t="s">
        <v>48</v>
      </c>
      <c r="D9" s="44">
        <f t="shared" si="0"/>
        <v>90457.52</v>
      </c>
      <c r="E9" s="29">
        <v>90457.52</v>
      </c>
      <c r="F9" s="30"/>
      <c r="G9" s="326"/>
      <c r="H9" s="29">
        <v>107</v>
      </c>
      <c r="I9" s="29"/>
      <c r="J9" s="29"/>
      <c r="K9" s="29"/>
      <c r="L9" s="29"/>
      <c r="M9" s="30"/>
    </row>
    <row r="10" spans="2:18" ht="13.5" customHeight="1" x14ac:dyDescent="0.2">
      <c r="B10" s="47" t="s">
        <v>52</v>
      </c>
      <c r="C10" s="48" t="s">
        <v>48</v>
      </c>
      <c r="D10" s="49">
        <f>E10+F10</f>
        <v>9888</v>
      </c>
      <c r="E10" s="50"/>
      <c r="F10" s="61">
        <v>9888</v>
      </c>
      <c r="G10" s="327"/>
      <c r="H10" s="50"/>
      <c r="I10" s="50"/>
      <c r="J10" s="50"/>
      <c r="K10" s="50">
        <v>1648</v>
      </c>
      <c r="L10" s="50"/>
      <c r="M10" s="53"/>
    </row>
    <row r="11" spans="2:18" ht="12" customHeight="1" x14ac:dyDescent="0.2">
      <c r="B11" s="54" t="s">
        <v>53</v>
      </c>
      <c r="C11" s="55" t="s">
        <v>48</v>
      </c>
      <c r="D11" s="56">
        <f t="shared" si="0"/>
        <v>5934</v>
      </c>
      <c r="E11" s="57"/>
      <c r="F11" s="19">
        <v>5934</v>
      </c>
      <c r="G11" s="328"/>
      <c r="H11" s="57"/>
      <c r="I11" s="57"/>
      <c r="J11" s="57"/>
      <c r="K11" s="57">
        <v>989</v>
      </c>
      <c r="L11" s="57"/>
      <c r="M11" s="19"/>
    </row>
    <row r="12" spans="2:18" ht="11.25" customHeight="1" x14ac:dyDescent="0.2">
      <c r="B12" s="47" t="s">
        <v>54</v>
      </c>
      <c r="C12" s="48" t="s">
        <v>48</v>
      </c>
      <c r="D12" s="60">
        <f t="shared" si="0"/>
        <v>98880</v>
      </c>
      <c r="E12" s="50"/>
      <c r="F12" s="61">
        <v>98880</v>
      </c>
      <c r="G12" s="327"/>
      <c r="H12" s="50"/>
      <c r="I12" s="50"/>
      <c r="J12" s="50"/>
      <c r="K12" s="50">
        <v>16480</v>
      </c>
      <c r="L12" s="50"/>
      <c r="M12" s="61"/>
    </row>
    <row r="13" spans="2:18" ht="11.25" customHeight="1" x14ac:dyDescent="0.2">
      <c r="B13" s="885" t="s">
        <v>55</v>
      </c>
      <c r="C13" s="31" t="s">
        <v>56</v>
      </c>
      <c r="D13" s="62">
        <f t="shared" si="0"/>
        <v>34336.949999999997</v>
      </c>
      <c r="E13" s="33"/>
      <c r="F13" s="36">
        <v>34336.949999999997</v>
      </c>
      <c r="G13" s="324"/>
      <c r="H13" s="33"/>
      <c r="I13" s="33">
        <v>374000</v>
      </c>
      <c r="J13" s="33">
        <v>298.95999999999998</v>
      </c>
      <c r="K13" s="33">
        <v>7785.5</v>
      </c>
      <c r="L13" s="33"/>
      <c r="M13" s="63"/>
    </row>
    <row r="14" spans="2:18" x14ac:dyDescent="0.2">
      <c r="B14" s="886"/>
      <c r="C14" s="64" t="s">
        <v>57</v>
      </c>
      <c r="D14" s="25">
        <f t="shared" si="0"/>
        <v>0</v>
      </c>
      <c r="E14" s="65"/>
      <c r="F14" s="68"/>
      <c r="G14" s="107"/>
      <c r="H14" s="65"/>
      <c r="I14" s="65"/>
      <c r="J14" s="65">
        <v>388.35</v>
      </c>
      <c r="K14" s="65"/>
      <c r="L14" s="65"/>
      <c r="M14" s="68"/>
    </row>
    <row r="15" spans="2:18" x14ac:dyDescent="0.2">
      <c r="B15" s="886"/>
      <c r="C15" s="64" t="s">
        <v>58</v>
      </c>
      <c r="D15" s="25">
        <f t="shared" si="0"/>
        <v>0</v>
      </c>
      <c r="E15" s="65"/>
      <c r="F15" s="68"/>
      <c r="G15" s="107">
        <v>55.26</v>
      </c>
      <c r="H15" s="65"/>
      <c r="I15" s="65">
        <v>39.78</v>
      </c>
      <c r="J15" s="65">
        <v>102.38</v>
      </c>
      <c r="K15" s="65"/>
      <c r="L15" s="65"/>
      <c r="M15" s="68"/>
    </row>
    <row r="16" spans="2:18" ht="12" customHeight="1" x14ac:dyDescent="0.2">
      <c r="B16" s="886"/>
      <c r="C16" s="64" t="s">
        <v>59</v>
      </c>
      <c r="D16" s="25">
        <f t="shared" si="0"/>
        <v>0</v>
      </c>
      <c r="E16" s="65"/>
      <c r="F16" s="68"/>
      <c r="G16" s="107"/>
      <c r="H16" s="65"/>
      <c r="I16" s="65"/>
      <c r="J16" s="65">
        <v>59.9</v>
      </c>
      <c r="K16" s="65"/>
      <c r="L16" s="65"/>
      <c r="M16" s="68"/>
    </row>
    <row r="17" spans="2:13" ht="11.25" customHeight="1" x14ac:dyDescent="0.2">
      <c r="B17" s="886"/>
      <c r="C17" s="64" t="s">
        <v>60</v>
      </c>
      <c r="D17" s="69">
        <f t="shared" si="0"/>
        <v>0</v>
      </c>
      <c r="E17" s="65"/>
      <c r="F17" s="68"/>
      <c r="G17" s="107"/>
      <c r="H17" s="65"/>
      <c r="I17" s="65"/>
      <c r="J17" s="65">
        <v>70.599999999999994</v>
      </c>
      <c r="K17" s="65"/>
      <c r="L17" s="65"/>
      <c r="M17" s="68"/>
    </row>
    <row r="18" spans="2:13" ht="11.25" customHeight="1" x14ac:dyDescent="0.2">
      <c r="B18" s="885" t="s">
        <v>61</v>
      </c>
      <c r="C18" s="31" t="s">
        <v>56</v>
      </c>
      <c r="D18" s="62">
        <f t="shared" si="0"/>
        <v>0</v>
      </c>
      <c r="E18" s="33"/>
      <c r="F18" s="36"/>
      <c r="G18" s="324"/>
      <c r="H18" s="33"/>
      <c r="I18" s="33">
        <v>250000</v>
      </c>
      <c r="J18" s="33">
        <v>197.5</v>
      </c>
      <c r="K18" s="33"/>
      <c r="L18" s="33">
        <v>4.3899999999999997</v>
      </c>
      <c r="M18" s="36"/>
    </row>
    <row r="19" spans="2:13" x14ac:dyDescent="0.2">
      <c r="B19" s="886"/>
      <c r="C19" s="64" t="s">
        <v>57</v>
      </c>
      <c r="D19" s="25">
        <f t="shared" si="0"/>
        <v>0</v>
      </c>
      <c r="E19" s="65"/>
      <c r="F19" s="68"/>
      <c r="G19" s="107"/>
      <c r="H19" s="65"/>
      <c r="I19" s="65"/>
      <c r="J19" s="65">
        <v>1483</v>
      </c>
      <c r="K19" s="65"/>
      <c r="L19" s="65"/>
      <c r="M19" s="68"/>
    </row>
    <row r="20" spans="2:13" x14ac:dyDescent="0.2">
      <c r="B20" s="886"/>
      <c r="C20" s="64" t="s">
        <v>58</v>
      </c>
      <c r="D20" s="25">
        <f t="shared" si="0"/>
        <v>0</v>
      </c>
      <c r="E20" s="65"/>
      <c r="F20" s="68"/>
      <c r="G20" s="107"/>
      <c r="H20" s="65"/>
      <c r="I20" s="65"/>
      <c r="J20" s="65">
        <v>6.5</v>
      </c>
      <c r="K20" s="65"/>
      <c r="L20" s="65"/>
      <c r="M20" s="68"/>
    </row>
    <row r="21" spans="2:13" x14ac:dyDescent="0.2">
      <c r="B21" s="886"/>
      <c r="C21" s="64" t="s">
        <v>59</v>
      </c>
      <c r="D21" s="25">
        <f t="shared" si="0"/>
        <v>0</v>
      </c>
      <c r="E21" s="65"/>
      <c r="F21" s="68"/>
      <c r="G21" s="107"/>
      <c r="H21" s="65"/>
      <c r="I21" s="65"/>
      <c r="J21" s="65">
        <v>27.17</v>
      </c>
      <c r="K21" s="65"/>
      <c r="L21" s="65">
        <v>10</v>
      </c>
      <c r="M21" s="68"/>
    </row>
    <row r="22" spans="2:13" x14ac:dyDescent="0.2">
      <c r="B22" s="886"/>
      <c r="C22" s="64" t="s">
        <v>60</v>
      </c>
      <c r="D22" s="70">
        <f t="shared" si="0"/>
        <v>45000</v>
      </c>
      <c r="E22" s="65"/>
      <c r="F22" s="68">
        <v>45000</v>
      </c>
      <c r="G22" s="107"/>
      <c r="H22" s="65"/>
      <c r="I22" s="65"/>
      <c r="J22" s="65">
        <v>249.48</v>
      </c>
      <c r="K22" s="65"/>
      <c r="L22" s="65">
        <v>128.12</v>
      </c>
      <c r="M22" s="68">
        <v>1.82</v>
      </c>
    </row>
    <row r="23" spans="2:13" x14ac:dyDescent="0.2">
      <c r="B23" s="886"/>
      <c r="C23" s="64" t="s">
        <v>62</v>
      </c>
      <c r="D23" s="38">
        <f t="shared" si="0"/>
        <v>676000</v>
      </c>
      <c r="E23" s="65">
        <v>580000</v>
      </c>
      <c r="F23" s="68">
        <v>96000</v>
      </c>
      <c r="G23" s="107"/>
      <c r="H23" s="65"/>
      <c r="I23" s="65"/>
      <c r="J23" s="65"/>
      <c r="K23" s="65"/>
      <c r="L23" s="65">
        <v>60</v>
      </c>
      <c r="M23" s="68">
        <v>13</v>
      </c>
    </row>
    <row r="24" spans="2:13" x14ac:dyDescent="0.2">
      <c r="B24" s="886"/>
      <c r="C24" s="64" t="s">
        <v>50</v>
      </c>
      <c r="D24" s="25">
        <f t="shared" si="0"/>
        <v>0</v>
      </c>
      <c r="E24" s="65"/>
      <c r="F24" s="68"/>
      <c r="G24" s="107"/>
      <c r="H24" s="65"/>
      <c r="I24" s="65"/>
      <c r="J24" s="65">
        <v>91.27</v>
      </c>
      <c r="K24" s="65"/>
      <c r="L24" s="65">
        <v>1.3</v>
      </c>
      <c r="M24" s="68"/>
    </row>
    <row r="25" spans="2:13" x14ac:dyDescent="0.2">
      <c r="B25" s="886"/>
      <c r="C25" s="64" t="s">
        <v>63</v>
      </c>
      <c r="D25" s="70">
        <f t="shared" si="0"/>
        <v>0</v>
      </c>
      <c r="E25" s="65"/>
      <c r="F25" s="68"/>
      <c r="G25" s="107"/>
      <c r="H25" s="65"/>
      <c r="I25" s="65"/>
      <c r="J25" s="65">
        <v>751.5</v>
      </c>
      <c r="K25" s="65"/>
      <c r="L25" s="65"/>
      <c r="M25" s="68">
        <v>2.2599999999999998</v>
      </c>
    </row>
    <row r="26" spans="2:13" x14ac:dyDescent="0.2">
      <c r="B26" s="886"/>
      <c r="C26" s="64" t="s">
        <v>64</v>
      </c>
      <c r="D26" s="25">
        <f t="shared" si="0"/>
        <v>0</v>
      </c>
      <c r="E26" s="65"/>
      <c r="F26" s="68"/>
      <c r="G26" s="107"/>
      <c r="H26" s="65"/>
      <c r="I26" s="65"/>
      <c r="J26" s="65">
        <v>623.49</v>
      </c>
      <c r="K26" s="65"/>
      <c r="L26" s="65">
        <v>19.100000000000001</v>
      </c>
      <c r="M26" s="68"/>
    </row>
    <row r="27" spans="2:13" x14ac:dyDescent="0.2">
      <c r="B27" s="886"/>
      <c r="C27" s="64" t="s">
        <v>65</v>
      </c>
      <c r="D27" s="70">
        <f t="shared" si="0"/>
        <v>0</v>
      </c>
      <c r="E27" s="65"/>
      <c r="F27" s="68"/>
      <c r="G27" s="107"/>
      <c r="H27" s="65"/>
      <c r="I27" s="65"/>
      <c r="J27" s="65"/>
      <c r="K27" s="65"/>
      <c r="L27" s="65">
        <v>4</v>
      </c>
      <c r="M27" s="68"/>
    </row>
    <row r="28" spans="2:13" ht="12" customHeight="1" x14ac:dyDescent="0.2">
      <c r="B28" s="886"/>
      <c r="C28" s="64" t="s">
        <v>51</v>
      </c>
      <c r="D28" s="38">
        <f t="shared" si="0"/>
        <v>67750</v>
      </c>
      <c r="E28" s="65"/>
      <c r="F28" s="68">
        <v>67750</v>
      </c>
      <c r="G28" s="107"/>
      <c r="H28" s="65"/>
      <c r="I28" s="65"/>
      <c r="J28" s="65">
        <v>759</v>
      </c>
      <c r="K28" s="65">
        <v>3800</v>
      </c>
      <c r="L28" s="65">
        <v>138</v>
      </c>
      <c r="M28" s="68"/>
    </row>
    <row r="29" spans="2:13" ht="11.25" customHeight="1" x14ac:dyDescent="0.2">
      <c r="B29" s="889"/>
      <c r="C29" s="43" t="s">
        <v>66</v>
      </c>
      <c r="D29" s="69">
        <f t="shared" si="0"/>
        <v>0</v>
      </c>
      <c r="E29" s="29"/>
      <c r="F29" s="30"/>
      <c r="G29" s="326"/>
      <c r="H29" s="29"/>
      <c r="I29" s="29"/>
      <c r="J29" s="29"/>
      <c r="K29" s="29"/>
      <c r="L29" s="29">
        <v>1.21</v>
      </c>
      <c r="M29" s="30"/>
    </row>
    <row r="30" spans="2:13" ht="11.25" customHeight="1" x14ac:dyDescent="0.2">
      <c r="B30" s="885" t="s">
        <v>67</v>
      </c>
      <c r="C30" s="31" t="s">
        <v>56</v>
      </c>
      <c r="D30" s="71">
        <f t="shared" si="0"/>
        <v>13572591.23</v>
      </c>
      <c r="E30" s="33">
        <v>3379262.09</v>
      </c>
      <c r="F30" s="36">
        <v>10193329.140000001</v>
      </c>
      <c r="G30" s="324">
        <v>170000</v>
      </c>
      <c r="H30" s="33">
        <v>3562</v>
      </c>
      <c r="I30" s="33"/>
      <c r="J30" s="33">
        <v>6892.86</v>
      </c>
      <c r="K30" s="33">
        <v>2993180.4</v>
      </c>
      <c r="L30" s="33"/>
      <c r="M30" s="36">
        <v>36.700000000000003</v>
      </c>
    </row>
    <row r="31" spans="2:13" x14ac:dyDescent="0.2">
      <c r="B31" s="886"/>
      <c r="C31" s="64" t="s">
        <v>57</v>
      </c>
      <c r="D31" s="38">
        <f t="shared" si="0"/>
        <v>2670916.39</v>
      </c>
      <c r="E31" s="65"/>
      <c r="F31" s="68">
        <v>2670916.39</v>
      </c>
      <c r="G31" s="107"/>
      <c r="H31" s="65"/>
      <c r="I31" s="65"/>
      <c r="J31" s="65"/>
      <c r="K31" s="65">
        <v>854506</v>
      </c>
      <c r="L31" s="65"/>
      <c r="M31" s="68"/>
    </row>
    <row r="32" spans="2:13" x14ac:dyDescent="0.2">
      <c r="B32" s="886"/>
      <c r="C32" s="64" t="s">
        <v>58</v>
      </c>
      <c r="D32" s="25">
        <f t="shared" si="0"/>
        <v>637551.16</v>
      </c>
      <c r="E32" s="65"/>
      <c r="F32" s="68">
        <v>637551.16</v>
      </c>
      <c r="G32" s="107"/>
      <c r="H32" s="65"/>
      <c r="I32" s="65"/>
      <c r="J32" s="65"/>
      <c r="K32" s="65">
        <v>178722</v>
      </c>
      <c r="L32" s="65"/>
      <c r="M32" s="68"/>
    </row>
    <row r="33" spans="2:13" x14ac:dyDescent="0.2">
      <c r="B33" s="886"/>
      <c r="C33" s="64" t="s">
        <v>59</v>
      </c>
      <c r="D33" s="70">
        <f t="shared" si="0"/>
        <v>356600</v>
      </c>
      <c r="E33" s="65"/>
      <c r="F33" s="68">
        <v>356600</v>
      </c>
      <c r="G33" s="107"/>
      <c r="H33" s="65"/>
      <c r="I33" s="65"/>
      <c r="J33" s="65"/>
      <c r="K33" s="65">
        <v>107880</v>
      </c>
      <c r="L33" s="65"/>
      <c r="M33" s="68"/>
    </row>
    <row r="34" spans="2:13" x14ac:dyDescent="0.2">
      <c r="B34" s="886"/>
      <c r="C34" s="64" t="s">
        <v>60</v>
      </c>
      <c r="D34" s="70">
        <f t="shared" si="0"/>
        <v>712289.57</v>
      </c>
      <c r="E34" s="65"/>
      <c r="F34" s="68">
        <v>712289.57</v>
      </c>
      <c r="G34" s="107"/>
      <c r="H34" s="65"/>
      <c r="I34" s="65"/>
      <c r="J34" s="65"/>
      <c r="K34" s="65">
        <v>200466.5</v>
      </c>
      <c r="L34" s="65">
        <v>140</v>
      </c>
      <c r="M34" s="68"/>
    </row>
    <row r="35" spans="2:13" x14ac:dyDescent="0.2">
      <c r="B35" s="886"/>
      <c r="C35" s="64" t="s">
        <v>62</v>
      </c>
      <c r="D35" s="38">
        <f t="shared" si="0"/>
        <v>5251354.4000000004</v>
      </c>
      <c r="E35" s="65">
        <v>180000</v>
      </c>
      <c r="F35" s="68">
        <v>5071354.4000000004</v>
      </c>
      <c r="G35" s="107"/>
      <c r="H35" s="65">
        <v>9000</v>
      </c>
      <c r="I35" s="65"/>
      <c r="J35" s="65"/>
      <c r="K35" s="65">
        <v>1259716</v>
      </c>
      <c r="L35" s="65">
        <v>9.7799999999999994</v>
      </c>
      <c r="M35" s="68"/>
    </row>
    <row r="36" spans="2:13" x14ac:dyDescent="0.2">
      <c r="B36" s="886"/>
      <c r="C36" s="64" t="s">
        <v>50</v>
      </c>
      <c r="D36" s="25">
        <f t="shared" si="0"/>
        <v>9707452</v>
      </c>
      <c r="E36" s="65">
        <v>8204952</v>
      </c>
      <c r="F36" s="68">
        <v>1502500</v>
      </c>
      <c r="G36" s="107">
        <v>29200</v>
      </c>
      <c r="H36" s="65"/>
      <c r="I36" s="65"/>
      <c r="J36" s="65">
        <v>8200</v>
      </c>
      <c r="K36" s="65">
        <v>595000</v>
      </c>
      <c r="L36" s="65"/>
      <c r="M36" s="68"/>
    </row>
    <row r="37" spans="2:13" x14ac:dyDescent="0.2">
      <c r="B37" s="886"/>
      <c r="C37" s="64" t="s">
        <v>63</v>
      </c>
      <c r="D37" s="25">
        <f t="shared" si="0"/>
        <v>15233925</v>
      </c>
      <c r="E37" s="65">
        <v>1508456</v>
      </c>
      <c r="F37" s="68">
        <v>13725469</v>
      </c>
      <c r="G37" s="107"/>
      <c r="H37" s="65">
        <v>3470</v>
      </c>
      <c r="I37" s="65">
        <v>16312</v>
      </c>
      <c r="J37" s="65">
        <v>409</v>
      </c>
      <c r="K37" s="65">
        <v>5317880</v>
      </c>
      <c r="L37" s="65">
        <v>35.06</v>
      </c>
      <c r="M37" s="68">
        <v>30.27</v>
      </c>
    </row>
    <row r="38" spans="2:13" x14ac:dyDescent="0.2">
      <c r="B38" s="886"/>
      <c r="C38" s="64" t="s">
        <v>64</v>
      </c>
      <c r="D38" s="70">
        <f t="shared" si="0"/>
        <v>3612407</v>
      </c>
      <c r="E38" s="65">
        <v>428720</v>
      </c>
      <c r="F38" s="68">
        <v>3183687</v>
      </c>
      <c r="G38" s="107"/>
      <c r="H38" s="65">
        <v>12564</v>
      </c>
      <c r="I38" s="65"/>
      <c r="J38" s="65">
        <v>2880.4</v>
      </c>
      <c r="K38" s="65">
        <v>1042900</v>
      </c>
      <c r="L38" s="65">
        <v>589.72</v>
      </c>
      <c r="M38" s="68">
        <v>3.86</v>
      </c>
    </row>
    <row r="39" spans="2:13" x14ac:dyDescent="0.2">
      <c r="B39" s="886"/>
      <c r="C39" s="64" t="s">
        <v>51</v>
      </c>
      <c r="D39" s="38">
        <f t="shared" si="0"/>
        <v>3931340</v>
      </c>
      <c r="E39" s="65"/>
      <c r="F39" s="68">
        <v>3931340</v>
      </c>
      <c r="G39" s="107"/>
      <c r="H39" s="65"/>
      <c r="I39" s="65"/>
      <c r="J39" s="65"/>
      <c r="K39" s="65">
        <v>1727435</v>
      </c>
      <c r="L39" s="65"/>
      <c r="M39" s="68"/>
    </row>
    <row r="40" spans="2:13" x14ac:dyDescent="0.2">
      <c r="B40" s="886"/>
      <c r="C40" s="64" t="s">
        <v>66</v>
      </c>
      <c r="D40" s="25">
        <f t="shared" si="0"/>
        <v>343950</v>
      </c>
      <c r="E40" s="65">
        <v>341075</v>
      </c>
      <c r="F40" s="68">
        <v>2875</v>
      </c>
      <c r="G40" s="107"/>
      <c r="H40" s="65"/>
      <c r="I40" s="65"/>
      <c r="J40" s="65">
        <v>3042</v>
      </c>
      <c r="K40" s="65">
        <v>2231</v>
      </c>
      <c r="L40" s="65">
        <v>0.35</v>
      </c>
      <c r="M40" s="68"/>
    </row>
    <row r="41" spans="2:13" ht="13.5" customHeight="1" x14ac:dyDescent="0.2">
      <c r="B41" s="886"/>
      <c r="C41" s="64" t="s">
        <v>48</v>
      </c>
      <c r="D41" s="25">
        <f t="shared" si="0"/>
        <v>5035778.66</v>
      </c>
      <c r="E41" s="65"/>
      <c r="F41" s="68">
        <v>5035778.66</v>
      </c>
      <c r="G41" s="107"/>
      <c r="H41" s="65"/>
      <c r="I41" s="65"/>
      <c r="J41" s="65"/>
      <c r="K41" s="65">
        <v>1895718</v>
      </c>
      <c r="L41" s="65">
        <v>68.569999999999993</v>
      </c>
      <c r="M41" s="68"/>
    </row>
    <row r="42" spans="2:13" ht="12" customHeight="1" x14ac:dyDescent="0.2">
      <c r="B42" s="886"/>
      <c r="C42" s="64" t="s">
        <v>68</v>
      </c>
      <c r="D42" s="25">
        <f t="shared" si="0"/>
        <v>10500</v>
      </c>
      <c r="E42" s="65"/>
      <c r="F42" s="68">
        <v>10500</v>
      </c>
      <c r="G42" s="107"/>
      <c r="H42" s="65"/>
      <c r="I42" s="65"/>
      <c r="J42" s="65"/>
      <c r="K42" s="65">
        <v>3500</v>
      </c>
      <c r="L42" s="65"/>
      <c r="M42" s="68"/>
    </row>
    <row r="43" spans="2:13" ht="12" customHeight="1" x14ac:dyDescent="0.2">
      <c r="B43" s="886"/>
      <c r="C43" s="64" t="s">
        <v>65</v>
      </c>
      <c r="D43" s="25">
        <f t="shared" si="0"/>
        <v>0</v>
      </c>
      <c r="E43" s="65"/>
      <c r="F43" s="68"/>
      <c r="G43" s="107"/>
      <c r="H43" s="65"/>
      <c r="I43" s="65"/>
      <c r="J43" s="65"/>
      <c r="K43" s="65"/>
      <c r="L43" s="65">
        <v>10</v>
      </c>
      <c r="M43" s="68"/>
    </row>
    <row r="44" spans="2:13" ht="11.25" customHeight="1" x14ac:dyDescent="0.2">
      <c r="B44" s="886"/>
      <c r="C44" s="64" t="s">
        <v>69</v>
      </c>
      <c r="D44" s="69">
        <f t="shared" si="0"/>
        <v>0</v>
      </c>
      <c r="E44" s="65"/>
      <c r="F44" s="68"/>
      <c r="G44" s="107"/>
      <c r="H44" s="65"/>
      <c r="I44" s="65"/>
      <c r="J44" s="65"/>
      <c r="K44" s="65"/>
      <c r="L44" s="65">
        <v>52</v>
      </c>
      <c r="M44" s="68"/>
    </row>
    <row r="45" spans="2:13" ht="11.25" customHeight="1" x14ac:dyDescent="0.2">
      <c r="B45" s="72" t="s">
        <v>70</v>
      </c>
      <c r="C45" s="73" t="s">
        <v>63</v>
      </c>
      <c r="D45" s="60">
        <f t="shared" si="0"/>
        <v>0</v>
      </c>
      <c r="E45" s="50"/>
      <c r="F45" s="61"/>
      <c r="G45" s="327"/>
      <c r="H45" s="50"/>
      <c r="I45" s="50"/>
      <c r="J45" s="50"/>
      <c r="K45" s="50"/>
      <c r="L45" s="50"/>
      <c r="M45" s="61">
        <v>2.12</v>
      </c>
    </row>
    <row r="46" spans="2:13" ht="12" customHeight="1" x14ac:dyDescent="0.2">
      <c r="B46" s="885" t="s">
        <v>71</v>
      </c>
      <c r="C46" s="31" t="s">
        <v>50</v>
      </c>
      <c r="D46" s="62">
        <f t="shared" si="0"/>
        <v>0</v>
      </c>
      <c r="E46" s="33"/>
      <c r="F46" s="36"/>
      <c r="G46" s="324"/>
      <c r="H46" s="33"/>
      <c r="I46" s="33"/>
      <c r="J46" s="33">
        <v>4.8</v>
      </c>
      <c r="K46" s="33"/>
      <c r="L46" s="33"/>
      <c r="M46" s="36"/>
    </row>
    <row r="47" spans="2:13" ht="12" customHeight="1" x14ac:dyDescent="0.2">
      <c r="B47" s="886"/>
      <c r="C47" s="64" t="s">
        <v>63</v>
      </c>
      <c r="D47" s="25">
        <f t="shared" si="0"/>
        <v>22800</v>
      </c>
      <c r="E47" s="65">
        <v>4500</v>
      </c>
      <c r="F47" s="68">
        <v>18300</v>
      </c>
      <c r="G47" s="107"/>
      <c r="H47" s="65"/>
      <c r="I47" s="65"/>
      <c r="J47" s="65">
        <v>5</v>
      </c>
      <c r="K47" s="65">
        <v>470</v>
      </c>
      <c r="L47" s="65">
        <v>5</v>
      </c>
      <c r="M47" s="68"/>
    </row>
    <row r="48" spans="2:13" ht="12" customHeight="1" x14ac:dyDescent="0.2">
      <c r="B48" s="889"/>
      <c r="C48" s="43" t="s">
        <v>65</v>
      </c>
      <c r="D48" s="69">
        <f t="shared" si="0"/>
        <v>413204.72</v>
      </c>
      <c r="E48" s="29">
        <v>158505.60999999999</v>
      </c>
      <c r="F48" s="30">
        <v>254699.11</v>
      </c>
      <c r="G48" s="326"/>
      <c r="H48" s="29"/>
      <c r="I48" s="29"/>
      <c r="J48" s="29">
        <v>2559</v>
      </c>
      <c r="K48" s="29">
        <v>22190.04</v>
      </c>
      <c r="L48" s="29">
        <v>45.12</v>
      </c>
      <c r="M48" s="30">
        <v>0.5</v>
      </c>
    </row>
    <row r="49" spans="2:13" ht="11.25" customHeight="1" x14ac:dyDescent="0.2">
      <c r="B49" s="74" t="s">
        <v>72</v>
      </c>
      <c r="C49" s="75" t="s">
        <v>73</v>
      </c>
      <c r="D49" s="69">
        <f t="shared" si="0"/>
        <v>7500</v>
      </c>
      <c r="E49" s="76"/>
      <c r="F49" s="79">
        <v>7500</v>
      </c>
      <c r="G49" s="329"/>
      <c r="H49" s="76"/>
      <c r="I49" s="76"/>
      <c r="J49" s="76"/>
      <c r="K49" s="76">
        <v>2250</v>
      </c>
      <c r="L49" s="76"/>
      <c r="M49" s="79"/>
    </row>
    <row r="50" spans="2:13" ht="13.5" customHeight="1" x14ac:dyDescent="0.2">
      <c r="B50" s="74" t="s">
        <v>74</v>
      </c>
      <c r="C50" s="75" t="s">
        <v>50</v>
      </c>
      <c r="D50" s="60">
        <f t="shared" si="0"/>
        <v>0</v>
      </c>
      <c r="E50" s="76"/>
      <c r="F50" s="79"/>
      <c r="G50" s="329"/>
      <c r="H50" s="76"/>
      <c r="I50" s="76"/>
      <c r="J50" s="76">
        <v>0.6</v>
      </c>
      <c r="K50" s="76"/>
      <c r="L50" s="76"/>
      <c r="M50" s="79"/>
    </row>
    <row r="51" spans="2:13" ht="14.25" customHeight="1" x14ac:dyDescent="0.2">
      <c r="B51" s="885" t="s">
        <v>75</v>
      </c>
      <c r="C51" s="37" t="s">
        <v>64</v>
      </c>
      <c r="D51" s="62">
        <f t="shared" si="0"/>
        <v>0</v>
      </c>
      <c r="E51" s="39"/>
      <c r="F51" s="42"/>
      <c r="G51" s="325"/>
      <c r="H51" s="39"/>
      <c r="I51" s="39"/>
      <c r="J51" s="39"/>
      <c r="K51" s="39"/>
      <c r="L51" s="39">
        <v>0.4</v>
      </c>
      <c r="M51" s="42"/>
    </row>
    <row r="52" spans="2:13" ht="14.25" customHeight="1" x14ac:dyDescent="0.2">
      <c r="B52" s="886"/>
      <c r="C52" s="55" t="s">
        <v>65</v>
      </c>
      <c r="D52" s="70">
        <f t="shared" si="0"/>
        <v>0</v>
      </c>
      <c r="E52" s="57"/>
      <c r="F52" s="19"/>
      <c r="G52" s="328"/>
      <c r="H52" s="57"/>
      <c r="I52" s="57"/>
      <c r="J52" s="57">
        <v>245.35</v>
      </c>
      <c r="K52" s="57"/>
      <c r="L52" s="57"/>
      <c r="M52" s="19"/>
    </row>
    <row r="53" spans="2:13" x14ac:dyDescent="0.2">
      <c r="B53" s="889"/>
      <c r="C53" s="43" t="s">
        <v>50</v>
      </c>
      <c r="D53" s="80">
        <f t="shared" si="0"/>
        <v>0</v>
      </c>
      <c r="E53" s="29"/>
      <c r="F53" s="30"/>
      <c r="G53" s="326"/>
      <c r="H53" s="29"/>
      <c r="I53" s="29"/>
      <c r="J53" s="29"/>
      <c r="K53" s="29"/>
      <c r="L53" s="29">
        <v>0.4</v>
      </c>
      <c r="M53" s="30"/>
    </row>
    <row r="54" spans="2:13" x14ac:dyDescent="0.2">
      <c r="B54" s="81" t="s">
        <v>76</v>
      </c>
      <c r="C54" s="82" t="s">
        <v>66</v>
      </c>
      <c r="D54" s="60">
        <f t="shared" si="0"/>
        <v>0</v>
      </c>
      <c r="E54" s="83"/>
      <c r="F54" s="86"/>
      <c r="G54" s="330"/>
      <c r="H54" s="83"/>
      <c r="I54" s="83"/>
      <c r="J54" s="83"/>
      <c r="K54" s="83"/>
      <c r="L54" s="83"/>
      <c r="M54" s="86">
        <v>3</v>
      </c>
    </row>
    <row r="55" spans="2:13" x14ac:dyDescent="0.2">
      <c r="B55" s="87" t="s">
        <v>77</v>
      </c>
      <c r="C55" s="88" t="s">
        <v>66</v>
      </c>
      <c r="D55" s="89">
        <f t="shared" si="0"/>
        <v>0</v>
      </c>
      <c r="E55" s="90"/>
      <c r="F55" s="93"/>
      <c r="G55" s="331"/>
      <c r="H55" s="90"/>
      <c r="I55" s="90"/>
      <c r="J55" s="90"/>
      <c r="K55" s="90"/>
      <c r="L55" s="90"/>
      <c r="M55" s="93">
        <v>5</v>
      </c>
    </row>
    <row r="56" spans="2:13" ht="12.75" customHeight="1" x14ac:dyDescent="0.2">
      <c r="B56" s="81" t="s">
        <v>78</v>
      </c>
      <c r="C56" s="94" t="s">
        <v>66</v>
      </c>
      <c r="D56" s="80">
        <f t="shared" si="0"/>
        <v>0</v>
      </c>
      <c r="E56" s="95"/>
      <c r="F56" s="96"/>
      <c r="G56" s="332"/>
      <c r="H56" s="95"/>
      <c r="I56" s="95"/>
      <c r="J56" s="95"/>
      <c r="K56" s="95"/>
      <c r="L56" s="95"/>
      <c r="M56" s="96">
        <v>6</v>
      </c>
    </row>
    <row r="57" spans="2:13" ht="12.75" customHeight="1" x14ac:dyDescent="0.2">
      <c r="B57" s="97" t="s">
        <v>79</v>
      </c>
      <c r="C57" s="82" t="s">
        <v>48</v>
      </c>
      <c r="D57" s="60">
        <f t="shared" si="0"/>
        <v>4157.57</v>
      </c>
      <c r="E57" s="83"/>
      <c r="F57" s="86">
        <v>4157.57</v>
      </c>
      <c r="G57" s="330"/>
      <c r="H57" s="83"/>
      <c r="I57" s="83"/>
      <c r="J57" s="83"/>
      <c r="K57" s="83">
        <v>1345</v>
      </c>
      <c r="L57" s="83"/>
      <c r="M57" s="86"/>
    </row>
    <row r="58" spans="2:13" x14ac:dyDescent="0.2">
      <c r="B58" s="98" t="s">
        <v>80</v>
      </c>
      <c r="C58" s="99" t="s">
        <v>48</v>
      </c>
      <c r="D58" s="100">
        <f t="shared" si="0"/>
        <v>358631.89</v>
      </c>
      <c r="E58" s="101"/>
      <c r="F58" s="104">
        <v>358631.89</v>
      </c>
      <c r="G58" s="333"/>
      <c r="H58" s="101"/>
      <c r="I58" s="101"/>
      <c r="J58" s="101"/>
      <c r="K58" s="101">
        <v>89654.13</v>
      </c>
      <c r="L58" s="101"/>
      <c r="M58" s="104"/>
    </row>
    <row r="59" spans="2:13" x14ac:dyDescent="0.2">
      <c r="B59" s="885" t="s">
        <v>81</v>
      </c>
      <c r="C59" s="37" t="s">
        <v>58</v>
      </c>
      <c r="D59" s="105">
        <f t="shared" si="0"/>
        <v>1039725</v>
      </c>
      <c r="E59" s="39">
        <v>1039725</v>
      </c>
      <c r="F59" s="42"/>
      <c r="G59" s="325"/>
      <c r="H59" s="39"/>
      <c r="I59" s="39"/>
      <c r="J59" s="39">
        <v>3800</v>
      </c>
      <c r="K59" s="39"/>
      <c r="L59" s="39"/>
      <c r="M59" s="42"/>
    </row>
    <row r="60" spans="2:13" x14ac:dyDescent="0.2">
      <c r="B60" s="886"/>
      <c r="C60" s="64" t="s">
        <v>51</v>
      </c>
      <c r="D60" s="106">
        <f t="shared" si="0"/>
        <v>605018</v>
      </c>
      <c r="E60" s="65"/>
      <c r="F60" s="68">
        <v>605018</v>
      </c>
      <c r="G60" s="107"/>
      <c r="H60" s="65"/>
      <c r="I60" s="65"/>
      <c r="J60" s="65"/>
      <c r="K60" s="65">
        <v>79103</v>
      </c>
      <c r="L60" s="65"/>
      <c r="M60" s="68"/>
    </row>
    <row r="61" spans="2:13" x14ac:dyDescent="0.2">
      <c r="B61" s="886"/>
      <c r="C61" s="64" t="s">
        <v>66</v>
      </c>
      <c r="D61" s="106">
        <f t="shared" si="0"/>
        <v>22640395.859999999</v>
      </c>
      <c r="E61" s="65">
        <v>256100</v>
      </c>
      <c r="F61" s="68">
        <v>22384295.859999999</v>
      </c>
      <c r="G61" s="107"/>
      <c r="H61" s="65"/>
      <c r="I61" s="65"/>
      <c r="J61" s="65">
        <v>2300</v>
      </c>
      <c r="K61" s="65">
        <v>3877708</v>
      </c>
      <c r="L61" s="65"/>
      <c r="M61" s="68"/>
    </row>
    <row r="62" spans="2:13" x14ac:dyDescent="0.2">
      <c r="B62" s="886"/>
      <c r="C62" s="64" t="s">
        <v>73</v>
      </c>
      <c r="D62" s="70">
        <f t="shared" si="0"/>
        <v>8123874.5999999996</v>
      </c>
      <c r="E62" s="107">
        <v>8123874.5999999996</v>
      </c>
      <c r="F62" s="336"/>
      <c r="G62" s="107"/>
      <c r="H62" s="65"/>
      <c r="I62" s="65"/>
      <c r="J62" s="65">
        <v>25099.11</v>
      </c>
      <c r="K62" s="65"/>
      <c r="L62" s="65"/>
      <c r="M62" s="68"/>
    </row>
    <row r="63" spans="2:13" x14ac:dyDescent="0.2">
      <c r="B63" s="886"/>
      <c r="C63" s="64" t="s">
        <v>48</v>
      </c>
      <c r="D63" s="106">
        <f t="shared" si="0"/>
        <v>34376730.280000001</v>
      </c>
      <c r="E63" s="65">
        <v>2418424.84</v>
      </c>
      <c r="F63" s="68">
        <v>31958305.440000001</v>
      </c>
      <c r="G63" s="107"/>
      <c r="H63" s="65"/>
      <c r="I63" s="65"/>
      <c r="J63" s="65">
        <v>14322.26</v>
      </c>
      <c r="K63" s="65">
        <v>3861197.25</v>
      </c>
      <c r="L63" s="65"/>
      <c r="M63" s="68"/>
    </row>
    <row r="64" spans="2:13" ht="11.25" customHeight="1" x14ac:dyDescent="0.2">
      <c r="B64" s="886"/>
      <c r="C64" s="64" t="s">
        <v>69</v>
      </c>
      <c r="D64" s="106">
        <f t="shared" si="0"/>
        <v>27204217.370000001</v>
      </c>
      <c r="E64" s="65">
        <v>1409907.37</v>
      </c>
      <c r="F64" s="68">
        <v>25794310</v>
      </c>
      <c r="G64" s="107"/>
      <c r="H64" s="65"/>
      <c r="I64" s="65"/>
      <c r="J64" s="65">
        <v>5356.9</v>
      </c>
      <c r="K64" s="65">
        <v>5209955</v>
      </c>
      <c r="L64" s="65"/>
      <c r="M64" s="68"/>
    </row>
    <row r="65" spans="1:13" ht="11.25" customHeight="1" x14ac:dyDescent="0.2">
      <c r="B65" s="889"/>
      <c r="C65" s="43" t="s">
        <v>68</v>
      </c>
      <c r="D65" s="108">
        <f t="shared" si="0"/>
        <v>33381236.879999999</v>
      </c>
      <c r="E65" s="29">
        <v>888626</v>
      </c>
      <c r="F65" s="30">
        <v>32492610.879999999</v>
      </c>
      <c r="G65" s="326"/>
      <c r="H65" s="29"/>
      <c r="I65" s="29"/>
      <c r="J65" s="29">
        <v>1680.8</v>
      </c>
      <c r="K65" s="29">
        <v>5572389.2999999998</v>
      </c>
      <c r="L65" s="29"/>
      <c r="M65" s="30"/>
    </row>
    <row r="66" spans="1:13" ht="11.25" customHeight="1" x14ac:dyDescent="0.2">
      <c r="B66" s="109" t="s">
        <v>82</v>
      </c>
      <c r="C66" s="19" t="s">
        <v>51</v>
      </c>
      <c r="D66" s="108">
        <f t="shared" si="0"/>
        <v>404024.92</v>
      </c>
      <c r="E66" s="57">
        <v>404024.92</v>
      </c>
      <c r="F66" s="19"/>
      <c r="G66" s="328"/>
      <c r="H66" s="57"/>
      <c r="I66" s="57"/>
      <c r="J66" s="57">
        <v>682.4</v>
      </c>
      <c r="K66" s="57"/>
      <c r="L66" s="57"/>
      <c r="M66" s="19"/>
    </row>
    <row r="67" spans="1:13" x14ac:dyDescent="0.2">
      <c r="B67" s="110" t="s">
        <v>83</v>
      </c>
      <c r="C67" s="111" t="s">
        <v>48</v>
      </c>
      <c r="D67" s="89">
        <f t="shared" si="0"/>
        <v>150000</v>
      </c>
      <c r="E67" s="90">
        <v>150000</v>
      </c>
      <c r="F67" s="93"/>
      <c r="G67" s="331"/>
      <c r="H67" s="90"/>
      <c r="I67" s="90"/>
      <c r="J67" s="90">
        <v>60</v>
      </c>
      <c r="K67" s="90"/>
      <c r="L67" s="90"/>
      <c r="M67" s="93"/>
    </row>
    <row r="68" spans="1:13" x14ac:dyDescent="0.2">
      <c r="B68" s="890" t="s">
        <v>84</v>
      </c>
      <c r="C68" s="37" t="s">
        <v>66</v>
      </c>
      <c r="D68" s="32">
        <f t="shared" si="0"/>
        <v>5726053.8799999999</v>
      </c>
      <c r="E68" s="39"/>
      <c r="F68" s="68">
        <v>5726053.8799999999</v>
      </c>
      <c r="G68" s="325"/>
      <c r="H68" s="39"/>
      <c r="I68" s="39"/>
      <c r="J68" s="39"/>
      <c r="K68" s="39">
        <v>1238827</v>
      </c>
      <c r="L68" s="39"/>
      <c r="M68" s="42"/>
    </row>
    <row r="69" spans="1:13" x14ac:dyDescent="0.2">
      <c r="B69" s="890"/>
      <c r="C69" s="64" t="s">
        <v>48</v>
      </c>
      <c r="D69" s="70">
        <f t="shared" ref="D69:D98" si="1">E69+F69</f>
        <v>168990.45</v>
      </c>
      <c r="E69" s="65">
        <v>8400</v>
      </c>
      <c r="F69" s="68">
        <v>160590.45000000001</v>
      </c>
      <c r="G69" s="107"/>
      <c r="H69" s="65"/>
      <c r="I69" s="65"/>
      <c r="J69" s="65">
        <v>30</v>
      </c>
      <c r="K69" s="65">
        <v>20067.5</v>
      </c>
      <c r="L69" s="65"/>
      <c r="M69" s="112"/>
    </row>
    <row r="70" spans="1:13" x14ac:dyDescent="0.2">
      <c r="B70" s="891"/>
      <c r="C70" s="43" t="s">
        <v>69</v>
      </c>
      <c r="D70" s="113">
        <f t="shared" si="1"/>
        <v>810527.48</v>
      </c>
      <c r="E70" s="29">
        <v>621377.48</v>
      </c>
      <c r="F70" s="30">
        <v>189150</v>
      </c>
      <c r="G70" s="326"/>
      <c r="H70" s="29"/>
      <c r="I70" s="29"/>
      <c r="J70" s="29">
        <v>1737.1</v>
      </c>
      <c r="K70" s="29">
        <v>42070</v>
      </c>
      <c r="L70" s="29"/>
      <c r="M70" s="30"/>
    </row>
    <row r="71" spans="1:13" x14ac:dyDescent="0.2">
      <c r="B71" s="47" t="s">
        <v>85</v>
      </c>
      <c r="C71" s="37" t="s">
        <v>66</v>
      </c>
      <c r="D71" s="105">
        <f>E71+F71</f>
        <v>3425489</v>
      </c>
      <c r="E71" s="39">
        <v>12300</v>
      </c>
      <c r="F71" s="42">
        <v>3413189</v>
      </c>
      <c r="G71" s="325"/>
      <c r="H71" s="39"/>
      <c r="I71" s="39"/>
      <c r="J71" s="39">
        <v>44</v>
      </c>
      <c r="K71" s="39">
        <v>372000</v>
      </c>
      <c r="L71" s="39">
        <v>46.23</v>
      </c>
      <c r="M71" s="42"/>
    </row>
    <row r="72" spans="1:13" x14ac:dyDescent="0.2">
      <c r="A72" s="114"/>
      <c r="B72" s="115" t="s">
        <v>86</v>
      </c>
      <c r="C72" s="82" t="s">
        <v>48</v>
      </c>
      <c r="D72" s="60">
        <f>E72+F72</f>
        <v>596.20000000000005</v>
      </c>
      <c r="E72" s="83"/>
      <c r="F72" s="86">
        <v>596.20000000000005</v>
      </c>
      <c r="G72" s="330"/>
      <c r="H72" s="83"/>
      <c r="I72" s="83"/>
      <c r="J72" s="83"/>
      <c r="K72" s="83">
        <v>346.5</v>
      </c>
      <c r="L72" s="83"/>
      <c r="M72" s="86"/>
    </row>
    <row r="73" spans="1:13" x14ac:dyDescent="0.2">
      <c r="A73" s="114"/>
      <c r="B73" s="116" t="s">
        <v>87</v>
      </c>
      <c r="C73" s="82" t="s">
        <v>56</v>
      </c>
      <c r="D73" s="60">
        <f t="shared" si="1"/>
        <v>1688578.23</v>
      </c>
      <c r="E73" s="83">
        <v>644130</v>
      </c>
      <c r="F73" s="86">
        <v>1044448.23</v>
      </c>
      <c r="G73" s="330"/>
      <c r="H73" s="83"/>
      <c r="I73" s="83"/>
      <c r="J73" s="83">
        <v>429.42</v>
      </c>
      <c r="K73" s="83">
        <v>171000</v>
      </c>
      <c r="L73" s="83"/>
      <c r="M73" s="86"/>
    </row>
    <row r="74" spans="1:13" x14ac:dyDescent="0.2">
      <c r="A74" s="114"/>
      <c r="B74" s="116" t="s">
        <v>88</v>
      </c>
      <c r="C74" s="82" t="s">
        <v>65</v>
      </c>
      <c r="D74" s="60">
        <f>E74+F74</f>
        <v>0</v>
      </c>
      <c r="E74" s="83"/>
      <c r="F74" s="86"/>
      <c r="G74" s="330"/>
      <c r="H74" s="83"/>
      <c r="I74" s="83"/>
      <c r="J74" s="83">
        <v>9</v>
      </c>
      <c r="K74" s="83"/>
      <c r="L74" s="83"/>
      <c r="M74" s="86"/>
    </row>
    <row r="75" spans="1:13" x14ac:dyDescent="0.2">
      <c r="A75" s="114"/>
      <c r="B75" s="97" t="s">
        <v>89</v>
      </c>
      <c r="C75" s="82" t="s">
        <v>48</v>
      </c>
      <c r="D75" s="60">
        <f>E75+F75</f>
        <v>1000</v>
      </c>
      <c r="E75" s="83"/>
      <c r="F75" s="86">
        <v>1000</v>
      </c>
      <c r="G75" s="330"/>
      <c r="H75" s="83"/>
      <c r="I75" s="83"/>
      <c r="J75" s="83"/>
      <c r="K75" s="83">
        <v>100</v>
      </c>
      <c r="L75" s="83"/>
      <c r="M75" s="86"/>
    </row>
    <row r="76" spans="1:13" x14ac:dyDescent="0.2">
      <c r="A76" s="114"/>
      <c r="B76" s="892" t="s">
        <v>90</v>
      </c>
      <c r="C76" s="117" t="s">
        <v>51</v>
      </c>
      <c r="D76" s="118">
        <f>E76+F76</f>
        <v>158012.19</v>
      </c>
      <c r="E76" s="119">
        <v>158012.19</v>
      </c>
      <c r="F76" s="120"/>
      <c r="G76" s="334"/>
      <c r="H76" s="119"/>
      <c r="I76" s="119"/>
      <c r="J76" s="119">
        <v>44.64</v>
      </c>
      <c r="K76" s="119"/>
      <c r="L76" s="119"/>
      <c r="M76" s="120"/>
    </row>
    <row r="77" spans="1:13" x14ac:dyDescent="0.2">
      <c r="A77" s="114"/>
      <c r="B77" s="893"/>
      <c r="C77" s="121" t="s">
        <v>65</v>
      </c>
      <c r="D77" s="106">
        <f>E77+F77</f>
        <v>17160</v>
      </c>
      <c r="E77" s="65"/>
      <c r="F77" s="68">
        <v>17160</v>
      </c>
      <c r="G77" s="107"/>
      <c r="H77" s="65"/>
      <c r="I77" s="65"/>
      <c r="J77" s="65">
        <v>86</v>
      </c>
      <c r="K77" s="65">
        <v>1716</v>
      </c>
      <c r="L77" s="65"/>
      <c r="M77" s="68"/>
    </row>
    <row r="78" spans="1:13" x14ac:dyDescent="0.2">
      <c r="A78" s="114"/>
      <c r="B78" s="894"/>
      <c r="C78" s="94" t="s">
        <v>91</v>
      </c>
      <c r="D78" s="80">
        <f>E78+F78</f>
        <v>11915</v>
      </c>
      <c r="E78" s="95">
        <v>382.85</v>
      </c>
      <c r="F78" s="96">
        <v>11532.15</v>
      </c>
      <c r="G78" s="332"/>
      <c r="H78" s="95"/>
      <c r="I78" s="95"/>
      <c r="J78" s="95">
        <v>0.47</v>
      </c>
      <c r="K78" s="95">
        <v>5080</v>
      </c>
      <c r="L78" s="95"/>
      <c r="M78" s="96"/>
    </row>
    <row r="79" spans="1:13" x14ac:dyDescent="0.2">
      <c r="A79" s="114"/>
      <c r="B79" s="97" t="s">
        <v>92</v>
      </c>
      <c r="C79" s="82" t="s">
        <v>48</v>
      </c>
      <c r="D79" s="60">
        <f t="shared" si="1"/>
        <v>415</v>
      </c>
      <c r="E79" s="83"/>
      <c r="F79" s="86">
        <v>415</v>
      </c>
      <c r="G79" s="330"/>
      <c r="H79" s="83"/>
      <c r="I79" s="83"/>
      <c r="J79" s="83"/>
      <c r="K79" s="83">
        <v>105</v>
      </c>
      <c r="L79" s="83"/>
      <c r="M79" s="86"/>
    </row>
    <row r="80" spans="1:13" ht="13.5" customHeight="1" x14ac:dyDescent="0.2">
      <c r="A80" s="114"/>
      <c r="B80" s="886" t="s">
        <v>93</v>
      </c>
      <c r="C80" s="37" t="s">
        <v>58</v>
      </c>
      <c r="D80" s="105">
        <f t="shared" si="1"/>
        <v>4063994</v>
      </c>
      <c r="E80" s="39">
        <v>4063994</v>
      </c>
      <c r="F80" s="42"/>
      <c r="G80" s="325"/>
      <c r="H80" s="39"/>
      <c r="I80" s="39"/>
      <c r="J80" s="39">
        <v>16100</v>
      </c>
      <c r="K80" s="39"/>
      <c r="L80" s="39"/>
      <c r="M80" s="42"/>
    </row>
    <row r="81" spans="2:14" ht="13.5" customHeight="1" x14ac:dyDescent="0.2">
      <c r="B81" s="886"/>
      <c r="C81" s="64" t="s">
        <v>51</v>
      </c>
      <c r="D81" s="106">
        <f t="shared" si="1"/>
        <v>4277760</v>
      </c>
      <c r="E81" s="65"/>
      <c r="F81" s="68">
        <v>4277760</v>
      </c>
      <c r="G81" s="107"/>
      <c r="H81" s="65"/>
      <c r="I81" s="65"/>
      <c r="J81" s="65"/>
      <c r="K81" s="65">
        <v>833844</v>
      </c>
      <c r="L81" s="65"/>
      <c r="M81" s="68"/>
    </row>
    <row r="82" spans="2:14" ht="11.25" customHeight="1" x14ac:dyDescent="0.2">
      <c r="B82" s="886"/>
      <c r="C82" s="64" t="s">
        <v>66</v>
      </c>
      <c r="D82" s="106">
        <f t="shared" si="1"/>
        <v>42760443.640000001</v>
      </c>
      <c r="E82" s="65">
        <v>866168</v>
      </c>
      <c r="F82" s="68">
        <v>41894275.640000001</v>
      </c>
      <c r="G82" s="107"/>
      <c r="H82" s="65"/>
      <c r="I82" s="65"/>
      <c r="J82" s="65">
        <v>9097</v>
      </c>
      <c r="K82" s="65">
        <v>7497304</v>
      </c>
      <c r="L82" s="65"/>
      <c r="M82" s="68"/>
    </row>
    <row r="83" spans="2:14" ht="11.25" customHeight="1" x14ac:dyDescent="0.2">
      <c r="B83" s="886"/>
      <c r="C83" s="64" t="s">
        <v>73</v>
      </c>
      <c r="D83" s="106">
        <f t="shared" si="1"/>
        <v>5687221.0999999996</v>
      </c>
      <c r="E83" s="65">
        <v>5687221.0999999996</v>
      </c>
      <c r="F83" s="68"/>
      <c r="G83" s="107"/>
      <c r="H83" s="65"/>
      <c r="I83" s="65"/>
      <c r="J83" s="65">
        <v>20376.59</v>
      </c>
      <c r="K83" s="65"/>
      <c r="L83" s="65"/>
      <c r="M83" s="68"/>
    </row>
    <row r="84" spans="2:14" ht="11.25" customHeight="1" x14ac:dyDescent="0.2">
      <c r="B84" s="886"/>
      <c r="C84" s="64" t="s">
        <v>48</v>
      </c>
      <c r="D84" s="106">
        <f t="shared" si="1"/>
        <v>11601053.709999999</v>
      </c>
      <c r="E84" s="65">
        <v>1753882.95</v>
      </c>
      <c r="F84" s="68">
        <v>9847170.7599999998</v>
      </c>
      <c r="G84" s="107"/>
      <c r="H84" s="65"/>
      <c r="I84" s="65"/>
      <c r="J84" s="65">
        <v>11388.55</v>
      </c>
      <c r="K84" s="65">
        <v>1598685.4</v>
      </c>
      <c r="L84" s="65"/>
      <c r="M84" s="68">
        <v>0.2</v>
      </c>
    </row>
    <row r="85" spans="2:14" x14ac:dyDescent="0.2">
      <c r="B85" s="886"/>
      <c r="C85" s="64" t="s">
        <v>69</v>
      </c>
      <c r="D85" s="106">
        <f t="shared" si="1"/>
        <v>24060038.739999998</v>
      </c>
      <c r="E85" s="65">
        <v>1225618.74</v>
      </c>
      <c r="F85" s="68">
        <v>22834420</v>
      </c>
      <c r="G85" s="107"/>
      <c r="H85" s="65"/>
      <c r="I85" s="65"/>
      <c r="J85" s="65">
        <v>5114.2</v>
      </c>
      <c r="K85" s="65">
        <v>4152646</v>
      </c>
      <c r="L85" s="65"/>
      <c r="M85" s="68"/>
    </row>
    <row r="86" spans="2:14" x14ac:dyDescent="0.2">
      <c r="B86" s="886"/>
      <c r="C86" s="43" t="s">
        <v>68</v>
      </c>
      <c r="D86" s="108">
        <f t="shared" si="1"/>
        <v>6483792.4900000002</v>
      </c>
      <c r="E86" s="29"/>
      <c r="F86" s="30">
        <v>6483792.4900000002</v>
      </c>
      <c r="G86" s="326"/>
      <c r="H86" s="29"/>
      <c r="I86" s="29"/>
      <c r="J86" s="29"/>
      <c r="K86" s="29">
        <v>1922750</v>
      </c>
      <c r="L86" s="29"/>
      <c r="M86" s="30"/>
    </row>
    <row r="87" spans="2:14" x14ac:dyDescent="0.2">
      <c r="B87" s="885" t="s">
        <v>94</v>
      </c>
      <c r="C87" s="31" t="s">
        <v>48</v>
      </c>
      <c r="D87" s="122">
        <f t="shared" si="1"/>
        <v>51191</v>
      </c>
      <c r="E87" s="33"/>
      <c r="F87" s="337">
        <v>51191</v>
      </c>
      <c r="G87" s="324"/>
      <c r="H87" s="33"/>
      <c r="I87" s="33"/>
      <c r="J87" s="33"/>
      <c r="K87" s="33">
        <v>10384</v>
      </c>
      <c r="L87" s="33"/>
      <c r="M87" s="36"/>
    </row>
    <row r="88" spans="2:14" x14ac:dyDescent="0.2">
      <c r="B88" s="895"/>
      <c r="C88" s="123" t="s">
        <v>59</v>
      </c>
      <c r="D88" s="25">
        <f t="shared" si="1"/>
        <v>0</v>
      </c>
      <c r="E88" s="76"/>
      <c r="F88" s="79"/>
      <c r="G88" s="329"/>
      <c r="H88" s="76"/>
      <c r="I88" s="76"/>
      <c r="J88" s="76"/>
      <c r="K88" s="76">
        <v>1800</v>
      </c>
      <c r="L88" s="76"/>
      <c r="M88" s="79"/>
    </row>
    <row r="89" spans="2:14" x14ac:dyDescent="0.2">
      <c r="B89" s="885" t="s">
        <v>95</v>
      </c>
      <c r="C89" s="37" t="s">
        <v>51</v>
      </c>
      <c r="D89" s="32">
        <f t="shared" si="1"/>
        <v>41738829</v>
      </c>
      <c r="E89" s="39"/>
      <c r="F89" s="42">
        <v>41738829</v>
      </c>
      <c r="G89" s="325"/>
      <c r="H89" s="39"/>
      <c r="I89" s="39"/>
      <c r="J89" s="39"/>
      <c r="K89" s="39">
        <v>2377027</v>
      </c>
      <c r="L89" s="39"/>
      <c r="M89" s="42"/>
    </row>
    <row r="90" spans="2:14" ht="12.75" customHeight="1" x14ac:dyDescent="0.2">
      <c r="B90" s="886"/>
      <c r="C90" s="64" t="s">
        <v>48</v>
      </c>
      <c r="D90" s="106">
        <f t="shared" si="1"/>
        <v>11471213</v>
      </c>
      <c r="E90" s="65"/>
      <c r="F90" s="68">
        <v>11471213</v>
      </c>
      <c r="G90" s="107"/>
      <c r="H90" s="65"/>
      <c r="I90" s="65"/>
      <c r="J90" s="65"/>
      <c r="K90" s="65">
        <v>1113710</v>
      </c>
      <c r="L90" s="65"/>
      <c r="M90" s="68"/>
    </row>
    <row r="91" spans="2:14" x14ac:dyDescent="0.2">
      <c r="B91" s="887"/>
      <c r="C91" s="43" t="s">
        <v>69</v>
      </c>
      <c r="D91" s="108">
        <f t="shared" si="1"/>
        <v>18000000</v>
      </c>
      <c r="E91" s="29"/>
      <c r="F91" s="30">
        <v>18000000</v>
      </c>
      <c r="G91" s="326"/>
      <c r="H91" s="29"/>
      <c r="I91" s="29"/>
      <c r="J91" s="29"/>
      <c r="K91" s="29">
        <v>1200000</v>
      </c>
      <c r="L91" s="29"/>
      <c r="M91" s="30"/>
    </row>
    <row r="92" spans="2:14" x14ac:dyDescent="0.2">
      <c r="B92" s="54" t="s">
        <v>96</v>
      </c>
      <c r="C92" s="48" t="s">
        <v>68</v>
      </c>
      <c r="D92" s="124">
        <f t="shared" si="1"/>
        <v>89324</v>
      </c>
      <c r="E92" s="50"/>
      <c r="F92" s="61">
        <v>89324</v>
      </c>
      <c r="G92" s="327"/>
      <c r="H92" s="50"/>
      <c r="I92" s="50"/>
      <c r="J92" s="50"/>
      <c r="K92" s="50">
        <v>9486</v>
      </c>
      <c r="L92" s="50"/>
      <c r="M92" s="61"/>
    </row>
    <row r="93" spans="2:14" x14ac:dyDescent="0.2">
      <c r="B93" s="885" t="s">
        <v>97</v>
      </c>
      <c r="C93" s="37" t="s">
        <v>56</v>
      </c>
      <c r="D93" s="105">
        <f t="shared" si="1"/>
        <v>7644329</v>
      </c>
      <c r="E93" s="39">
        <v>4216904</v>
      </c>
      <c r="F93" s="42">
        <v>3427425</v>
      </c>
      <c r="G93" s="325"/>
      <c r="H93" s="39"/>
      <c r="I93" s="39">
        <v>10816</v>
      </c>
      <c r="J93" s="39"/>
      <c r="K93" s="39">
        <v>356846</v>
      </c>
      <c r="L93" s="39"/>
      <c r="M93" s="42"/>
    </row>
    <row r="94" spans="2:14" x14ac:dyDescent="0.2">
      <c r="B94" s="886"/>
      <c r="C94" s="55" t="s">
        <v>48</v>
      </c>
      <c r="D94" s="38">
        <f t="shared" si="1"/>
        <v>3548454.91</v>
      </c>
      <c r="E94" s="57">
        <v>1308256.25</v>
      </c>
      <c r="F94" s="19">
        <v>2240198.66</v>
      </c>
      <c r="G94" s="328"/>
      <c r="H94" s="57"/>
      <c r="I94" s="57"/>
      <c r="J94" s="57">
        <v>1645.54</v>
      </c>
      <c r="K94" s="57">
        <v>224947.3</v>
      </c>
      <c r="L94" s="57"/>
      <c r="M94" s="125"/>
      <c r="N94" s="126"/>
    </row>
    <row r="95" spans="2:14" x14ac:dyDescent="0.2">
      <c r="B95" s="887"/>
      <c r="C95" s="43" t="s">
        <v>59</v>
      </c>
      <c r="D95" s="108">
        <f t="shared" si="1"/>
        <v>1567.82</v>
      </c>
      <c r="E95" s="29"/>
      <c r="F95" s="30">
        <v>1567.82</v>
      </c>
      <c r="G95" s="326"/>
      <c r="H95" s="29"/>
      <c r="I95" s="29"/>
      <c r="J95" s="29"/>
      <c r="K95" s="29">
        <v>180</v>
      </c>
      <c r="L95" s="29"/>
      <c r="M95" s="30"/>
    </row>
    <row r="96" spans="2:14" ht="14.25" customHeight="1" x14ac:dyDescent="0.2">
      <c r="B96" s="888" t="s">
        <v>98</v>
      </c>
      <c r="C96" s="37" t="s">
        <v>56</v>
      </c>
      <c r="D96" s="105">
        <f t="shared" si="1"/>
        <v>60285377.299999997</v>
      </c>
      <c r="E96" s="39">
        <v>12448126</v>
      </c>
      <c r="F96" s="42">
        <v>47837251.299999997</v>
      </c>
      <c r="G96" s="325"/>
      <c r="H96" s="39"/>
      <c r="I96" s="39">
        <v>20831.04</v>
      </c>
      <c r="J96" s="39">
        <v>5609.05</v>
      </c>
      <c r="K96" s="39">
        <v>7360983</v>
      </c>
      <c r="L96" s="39"/>
      <c r="M96" s="42"/>
    </row>
    <row r="97" spans="2:14" ht="12.75" customHeight="1" x14ac:dyDescent="0.2">
      <c r="B97" s="889"/>
      <c r="C97" s="75" t="s">
        <v>58</v>
      </c>
      <c r="D97" s="113">
        <f t="shared" si="1"/>
        <v>825924</v>
      </c>
      <c r="E97" s="76"/>
      <c r="F97" s="79">
        <v>825924</v>
      </c>
      <c r="G97" s="329"/>
      <c r="H97" s="76"/>
      <c r="I97" s="76"/>
      <c r="J97" s="76"/>
      <c r="K97" s="76">
        <v>103000</v>
      </c>
      <c r="L97" s="76"/>
      <c r="M97" s="79"/>
    </row>
    <row r="98" spans="2:14" ht="14.25" customHeight="1" thickBot="1" x14ac:dyDescent="0.25">
      <c r="B98" s="127" t="s">
        <v>99</v>
      </c>
      <c r="C98" s="37" t="s">
        <v>48</v>
      </c>
      <c r="D98" s="105">
        <f t="shared" si="1"/>
        <v>1332</v>
      </c>
      <c r="E98" s="39"/>
      <c r="F98" s="42">
        <v>1332</v>
      </c>
      <c r="G98" s="325"/>
      <c r="H98" s="39"/>
      <c r="I98" s="39"/>
      <c r="J98" s="39"/>
      <c r="K98" s="39">
        <v>1904</v>
      </c>
      <c r="L98" s="39"/>
      <c r="M98" s="42"/>
    </row>
    <row r="99" spans="2:14" ht="14.25" thickTop="1" thickBot="1" x14ac:dyDescent="0.25">
      <c r="B99" s="839" t="s">
        <v>100</v>
      </c>
      <c r="C99" s="840"/>
      <c r="D99" s="128">
        <f>SUM(D10:D98)</f>
        <v>445346544.58999997</v>
      </c>
      <c r="E99" s="128">
        <f t="shared" ref="E99:M99" si="2">SUM(E10:E98)</f>
        <v>62490926.99000001</v>
      </c>
      <c r="F99" s="129">
        <f t="shared" si="2"/>
        <v>382855617.59999996</v>
      </c>
      <c r="G99" s="151">
        <f t="shared" si="2"/>
        <v>199255.26</v>
      </c>
      <c r="H99" s="128">
        <f t="shared" si="2"/>
        <v>28596</v>
      </c>
      <c r="I99" s="128">
        <f t="shared" si="2"/>
        <v>671998.82000000007</v>
      </c>
      <c r="J99" s="128">
        <f t="shared" si="2"/>
        <v>154361.13999999998</v>
      </c>
      <c r="K99" s="128">
        <f t="shared" si="2"/>
        <v>65542907.819999993</v>
      </c>
      <c r="L99" s="128">
        <f t="shared" si="2"/>
        <v>1368.75</v>
      </c>
      <c r="M99" s="129">
        <f t="shared" si="2"/>
        <v>104.73</v>
      </c>
      <c r="N99" s="126"/>
    </row>
    <row r="100" spans="2:14" ht="14.25" thickTop="1" thickBot="1" x14ac:dyDescent="0.25">
      <c r="B100" s="841" t="s">
        <v>101</v>
      </c>
      <c r="C100" s="842"/>
      <c r="D100" s="130">
        <f>E100+F100</f>
        <v>581243660.75</v>
      </c>
      <c r="E100" s="131">
        <v>65541020.850000001</v>
      </c>
      <c r="F100" s="135">
        <v>515702639.89999998</v>
      </c>
      <c r="G100" s="134">
        <v>199255.26</v>
      </c>
      <c r="H100" s="134">
        <v>31168</v>
      </c>
      <c r="I100" s="131">
        <v>672008.42</v>
      </c>
      <c r="J100" s="131">
        <v>374382.8</v>
      </c>
      <c r="K100" s="131">
        <v>293579073.29000002</v>
      </c>
      <c r="L100" s="132">
        <v>1371.22</v>
      </c>
      <c r="M100" s="135">
        <v>114.99</v>
      </c>
    </row>
    <row r="101" spans="2:14" ht="13.5" thickTop="1" x14ac:dyDescent="0.2">
      <c r="B101" s="136"/>
      <c r="C101" s="136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</row>
    <row r="102" spans="2:14" x14ac:dyDescent="0.2">
      <c r="B102" s="9" t="s">
        <v>102</v>
      </c>
    </row>
  </sheetData>
  <mergeCells count="22">
    <mergeCell ref="B51:B53"/>
    <mergeCell ref="B1:M1"/>
    <mergeCell ref="B3:B4"/>
    <mergeCell ref="C3:C4"/>
    <mergeCell ref="D3:F3"/>
    <mergeCell ref="G3:M3"/>
    <mergeCell ref="B5:B6"/>
    <mergeCell ref="B7:B9"/>
    <mergeCell ref="B13:B17"/>
    <mergeCell ref="B18:B29"/>
    <mergeCell ref="B30:B44"/>
    <mergeCell ref="B46:B48"/>
    <mergeCell ref="B93:B95"/>
    <mergeCell ref="B96:B97"/>
    <mergeCell ref="B99:C99"/>
    <mergeCell ref="B100:C100"/>
    <mergeCell ref="B59:B65"/>
    <mergeCell ref="B68:B70"/>
    <mergeCell ref="B76:B78"/>
    <mergeCell ref="B80:B86"/>
    <mergeCell ref="B87:B88"/>
    <mergeCell ref="B89:B91"/>
  </mergeCells>
  <pageMargins left="0.19685039370078741" right="0.19685039370078741" top="0.19685039370078741" bottom="0.19685039370078741" header="0" footer="0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26</vt:i4>
      </vt:variant>
    </vt:vector>
  </HeadingPairs>
  <TitlesOfParts>
    <vt:vector size="48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'2020'!Área_de_impresión</vt:lpstr>
      <vt:lpstr>'2021'!Área_de_impresión</vt:lpstr>
      <vt:lpstr>'2022'!Área_de_impresión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2023-12-12T10:59:27Z</dcterms:modified>
</cp:coreProperties>
</file>