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20" windowHeight="12825" tabRatio="654"/>
  </bookViews>
  <sheets>
    <sheet name="Indice" sheetId="4" r:id="rId1"/>
    <sheet name="2022" sheetId="31" r:id="rId2"/>
    <sheet name="2021" sheetId="30" r:id="rId3"/>
    <sheet name="2020" sheetId="29" r:id="rId4"/>
    <sheet name="2019" sheetId="28" r:id="rId5"/>
    <sheet name="2018" sheetId="27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'2012'!$A$1:$M$41</definedName>
    <definedName name="_xlnm.Print_Area" localSheetId="10">'2013'!$A$1:$M$43</definedName>
    <definedName name="_xlnm.Print_Area" localSheetId="9">'2014'!$A$1:$M$45</definedName>
    <definedName name="_xlnm.Print_Area" localSheetId="8">'2015'!$A$1:$M$45</definedName>
    <definedName name="_xlnm.Print_Area" localSheetId="7">'2016'!$A$1:$M$41</definedName>
    <definedName name="_xlnm.Print_Area" localSheetId="6">'2017'!$A$1:$M$42</definedName>
    <definedName name="_xlnm.Print_Area" localSheetId="5">'2018'!$A$1:$M$44</definedName>
    <definedName name="_xlnm.Print_Area" localSheetId="4">'2019'!$A$1:$M$41</definedName>
    <definedName name="_xlnm.Print_Area" localSheetId="3">'2020'!$A$1:$M$43</definedName>
    <definedName name="_xlnm.Print_Area" localSheetId="2">'2021'!$A$1:$M$45</definedName>
    <definedName name="_xlnm.Print_Area" localSheetId="1">'2022'!$A$1:$M$45</definedName>
    <definedName name="_xlnm.Print_Area" localSheetId="0">Indice!$A$1:$I$34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'2012'!$A$1:$M$41</definedName>
    <definedName name="Print_Area" localSheetId="10">'2013'!$A$1:$M$44</definedName>
    <definedName name="Print_Area" localSheetId="9">'2014'!$A$1:$M$45</definedName>
    <definedName name="Print_Area" localSheetId="8">'2015'!$A$1:$M$46</definedName>
    <definedName name="Print_Area" localSheetId="7">'2016'!$A$1:$M$41</definedName>
    <definedName name="Print_Area" localSheetId="0">Indice!$A$1:$I$34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34" i="30" l="1"/>
  <c r="D32" i="30"/>
  <c r="D31" i="30"/>
  <c r="D27" i="30"/>
  <c r="D25" i="30"/>
  <c r="D24" i="30"/>
  <c r="D23" i="30"/>
  <c r="D22" i="30"/>
  <c r="D21" i="30"/>
  <c r="D20" i="30"/>
  <c r="D19" i="30"/>
  <c r="D16" i="30"/>
  <c r="D15" i="30"/>
  <c r="D14" i="30"/>
  <c r="D12" i="30"/>
  <c r="D9" i="30"/>
  <c r="D7" i="30"/>
  <c r="D6" i="30"/>
  <c r="D5" i="30"/>
  <c r="D32" i="29"/>
  <c r="D31" i="29"/>
  <c r="D30" i="29"/>
  <c r="D29" i="29"/>
  <c r="D26" i="29"/>
  <c r="D24" i="29"/>
  <c r="D23" i="29"/>
  <c r="D22" i="29"/>
  <c r="D21" i="29"/>
  <c r="D20" i="29"/>
  <c r="D19" i="29"/>
  <c r="D18" i="29"/>
  <c r="D14" i="29"/>
  <c r="D13" i="29"/>
  <c r="D12" i="29"/>
  <c r="D9" i="29"/>
  <c r="D6" i="29"/>
  <c r="D30" i="28"/>
  <c r="D28" i="28"/>
  <c r="D27" i="28"/>
  <c r="D25" i="28"/>
  <c r="D23" i="28"/>
  <c r="D22" i="28"/>
  <c r="D21" i="28"/>
  <c r="D20" i="28"/>
  <c r="D19" i="28"/>
  <c r="D18" i="28"/>
  <c r="D17" i="28"/>
  <c r="D14" i="28"/>
  <c r="D13" i="28"/>
  <c r="D12" i="28"/>
  <c r="D9" i="28"/>
  <c r="D8" i="28"/>
  <c r="D6" i="28"/>
  <c r="D5" i="28"/>
  <c r="D33" i="27"/>
  <c r="D31" i="27"/>
  <c r="D30" i="27"/>
  <c r="D26" i="27"/>
  <c r="D24" i="27"/>
  <c r="D23" i="27"/>
  <c r="D21" i="27"/>
  <c r="D20" i="27"/>
  <c r="D19" i="27"/>
  <c r="D18" i="27"/>
  <c r="D14" i="27"/>
  <c r="D13" i="27"/>
  <c r="D12" i="27"/>
  <c r="F9" i="27"/>
  <c r="D9" i="27"/>
  <c r="D8" i="27"/>
  <c r="D7" i="27"/>
  <c r="D6" i="27"/>
  <c r="D5" i="27"/>
  <c r="M33" i="20" l="1"/>
  <c r="L33" i="20"/>
  <c r="K33" i="20"/>
  <c r="J33" i="20"/>
  <c r="I33" i="20"/>
  <c r="H33" i="20"/>
  <c r="G33" i="20"/>
  <c r="F33" i="20"/>
  <c r="E33" i="20"/>
  <c r="D32" i="20"/>
  <c r="D31" i="20"/>
  <c r="D30" i="20"/>
  <c r="D29" i="20"/>
  <c r="D33" i="20" s="1"/>
  <c r="M28" i="20"/>
  <c r="L28" i="20"/>
  <c r="K28" i="20"/>
  <c r="J28" i="20"/>
  <c r="I28" i="20"/>
  <c r="H28" i="20"/>
  <c r="G28" i="20"/>
  <c r="F28" i="20"/>
  <c r="E28" i="20"/>
  <c r="D27" i="20"/>
  <c r="D26" i="20"/>
  <c r="D25" i="20"/>
  <c r="D28" i="20" s="1"/>
  <c r="M24" i="20"/>
  <c r="L24" i="20"/>
  <c r="K24" i="20"/>
  <c r="J24" i="20"/>
  <c r="I24" i="20"/>
  <c r="H24" i="20"/>
  <c r="G24" i="20"/>
  <c r="F24" i="20"/>
  <c r="E24" i="20"/>
  <c r="D23" i="20"/>
  <c r="D22" i="20"/>
  <c r="D21" i="20"/>
  <c r="D20" i="20"/>
  <c r="D19" i="20"/>
  <c r="D18" i="20"/>
  <c r="D17" i="20"/>
  <c r="D24" i="20" s="1"/>
  <c r="M16" i="20"/>
  <c r="L16" i="20"/>
  <c r="L34" i="20" s="1"/>
  <c r="K16" i="20"/>
  <c r="J16" i="20"/>
  <c r="J34" i="20" s="1"/>
  <c r="I16" i="20"/>
  <c r="H16" i="20"/>
  <c r="H34" i="20" s="1"/>
  <c r="G16" i="20"/>
  <c r="F16" i="20"/>
  <c r="F34" i="20" s="1"/>
  <c r="E16" i="20"/>
  <c r="D15" i="20"/>
  <c r="D14" i="20"/>
  <c r="D13" i="20"/>
  <c r="D12" i="20"/>
  <c r="M11" i="20"/>
  <c r="L11" i="20"/>
  <c r="K11" i="20"/>
  <c r="J11" i="20"/>
  <c r="I11" i="20"/>
  <c r="H11" i="20"/>
  <c r="G11" i="20"/>
  <c r="F11" i="20"/>
  <c r="E11" i="20"/>
  <c r="D10" i="20"/>
  <c r="D9" i="20"/>
  <c r="D8" i="20"/>
  <c r="D7" i="20"/>
  <c r="D6" i="20"/>
  <c r="D5" i="20"/>
  <c r="D11" i="20" s="1"/>
  <c r="D16" i="20" l="1"/>
  <c r="D34" i="20" s="1"/>
  <c r="E34" i="20"/>
  <c r="G34" i="20"/>
  <c r="I34" i="20"/>
  <c r="K34" i="20"/>
  <c r="M34" i="20"/>
  <c r="M32" i="19"/>
  <c r="L32" i="19"/>
  <c r="K32" i="19"/>
  <c r="J32" i="19"/>
  <c r="I32" i="19"/>
  <c r="H32" i="19"/>
  <c r="G32" i="19"/>
  <c r="F32" i="19"/>
  <c r="E32" i="19"/>
  <c r="D32" i="19"/>
  <c r="M27" i="19"/>
  <c r="L27" i="19"/>
  <c r="K27" i="19"/>
  <c r="J27" i="19"/>
  <c r="I27" i="19"/>
  <c r="H27" i="19"/>
  <c r="G27" i="19"/>
  <c r="F27" i="19"/>
  <c r="E27" i="19"/>
  <c r="D27" i="19"/>
  <c r="M24" i="19"/>
  <c r="L24" i="19"/>
  <c r="K24" i="19"/>
  <c r="J24" i="19"/>
  <c r="I24" i="19"/>
  <c r="H24" i="19"/>
  <c r="G24" i="19"/>
  <c r="F24" i="19"/>
  <c r="E24" i="19"/>
  <c r="D24" i="19"/>
  <c r="M16" i="19"/>
  <c r="L16" i="19"/>
  <c r="K16" i="19"/>
  <c r="J16" i="19"/>
  <c r="I16" i="19"/>
  <c r="H16" i="19"/>
  <c r="G16" i="19"/>
  <c r="F16" i="19"/>
  <c r="E16" i="19"/>
  <c r="D16" i="19"/>
  <c r="M11" i="19"/>
  <c r="M33" i="19" s="1"/>
  <c r="L11" i="19"/>
  <c r="L33" i="19" s="1"/>
  <c r="K11" i="19"/>
  <c r="K33" i="19" s="1"/>
  <c r="J11" i="19"/>
  <c r="J33" i="19" s="1"/>
  <c r="I11" i="19"/>
  <c r="I33" i="19" s="1"/>
  <c r="H11" i="19"/>
  <c r="H33" i="19" s="1"/>
  <c r="G11" i="19"/>
  <c r="G33" i="19" s="1"/>
  <c r="F11" i="19"/>
  <c r="F33" i="19" s="1"/>
  <c r="E11" i="19"/>
  <c r="E33" i="19" s="1"/>
  <c r="D11" i="19"/>
  <c r="D33" i="19" s="1"/>
  <c r="K31" i="9" l="1"/>
  <c r="F31" i="9"/>
  <c r="D30" i="9"/>
  <c r="D29" i="9"/>
  <c r="K28" i="9"/>
  <c r="J28" i="9"/>
  <c r="F28" i="9"/>
  <c r="D26" i="9"/>
  <c r="D28" i="9" s="1"/>
  <c r="L25" i="9"/>
  <c r="K25" i="9"/>
  <c r="J25" i="9"/>
  <c r="I25" i="9"/>
  <c r="F25" i="9"/>
  <c r="E23" i="9"/>
  <c r="D23" i="9" s="1"/>
  <c r="D22" i="9"/>
  <c r="D21" i="9"/>
  <c r="D20" i="9"/>
  <c r="D19" i="9"/>
  <c r="D18" i="9"/>
  <c r="M17" i="9"/>
  <c r="K17" i="9"/>
  <c r="J17" i="9"/>
  <c r="I17" i="9"/>
  <c r="F17" i="9"/>
  <c r="D16" i="9"/>
  <c r="D15" i="9"/>
  <c r="D14" i="9"/>
  <c r="D13" i="9"/>
  <c r="D12" i="9"/>
  <c r="D17" i="9" s="1"/>
  <c r="M11" i="9"/>
  <c r="M32" i="9" s="1"/>
  <c r="L11" i="9"/>
  <c r="L32" i="9" s="1"/>
  <c r="K11" i="9"/>
  <c r="J11" i="9"/>
  <c r="J32" i="9" s="1"/>
  <c r="I11" i="9"/>
  <c r="H11" i="9"/>
  <c r="H32" i="9" s="1"/>
  <c r="G11" i="9"/>
  <c r="G32" i="9" s="1"/>
  <c r="F11" i="9"/>
  <c r="F32" i="9" s="1"/>
  <c r="E11" i="9"/>
  <c r="D10" i="9"/>
  <c r="D9" i="9"/>
  <c r="D8" i="9"/>
  <c r="D7" i="9"/>
  <c r="D6" i="9"/>
  <c r="D5" i="9"/>
  <c r="K32" i="8"/>
  <c r="F32" i="8"/>
  <c r="D31" i="8"/>
  <c r="D30" i="8"/>
  <c r="D29" i="8"/>
  <c r="D32" i="8" s="1"/>
  <c r="K28" i="8"/>
  <c r="F28" i="8"/>
  <c r="D27" i="8"/>
  <c r="D28" i="8" s="1"/>
  <c r="K26" i="8"/>
  <c r="J26" i="8"/>
  <c r="I26" i="8"/>
  <c r="F26" i="8"/>
  <c r="E26" i="8"/>
  <c r="D25" i="8"/>
  <c r="D24" i="8"/>
  <c r="D23" i="8"/>
  <c r="D22" i="8"/>
  <c r="D21" i="8"/>
  <c r="D20" i="8"/>
  <c r="D19" i="8"/>
  <c r="M18" i="8"/>
  <c r="K18" i="8"/>
  <c r="J18" i="8"/>
  <c r="I18" i="8"/>
  <c r="F18" i="8"/>
  <c r="E18" i="8"/>
  <c r="D17" i="8"/>
  <c r="D16" i="8"/>
  <c r="D15" i="8"/>
  <c r="D14" i="8"/>
  <c r="D13" i="8"/>
  <c r="D18" i="8" s="1"/>
  <c r="M12" i="8"/>
  <c r="L12" i="8"/>
  <c r="L33" i="8" s="1"/>
  <c r="K12" i="8"/>
  <c r="J12" i="8"/>
  <c r="J33" i="8" s="1"/>
  <c r="I12" i="8"/>
  <c r="H12" i="8"/>
  <c r="H33" i="8" s="1"/>
  <c r="G12" i="8"/>
  <c r="G33" i="8" s="1"/>
  <c r="F12" i="8"/>
  <c r="F33" i="8" s="1"/>
  <c r="E12" i="8"/>
  <c r="D11" i="8"/>
  <c r="D10" i="8"/>
  <c r="D9" i="8"/>
  <c r="D8" i="8"/>
  <c r="D7" i="8"/>
  <c r="D6" i="8"/>
  <c r="D5" i="8"/>
  <c r="D12" i="8" s="1"/>
  <c r="K34" i="7"/>
  <c r="F34" i="7"/>
  <c r="D33" i="7"/>
  <c r="D34" i="7" s="1"/>
  <c r="K30" i="7"/>
  <c r="J30" i="7"/>
  <c r="F30" i="7"/>
  <c r="E30" i="7"/>
  <c r="D29" i="7"/>
  <c r="D28" i="7"/>
  <c r="D27" i="7"/>
  <c r="D30" i="7" s="1"/>
  <c r="L26" i="7"/>
  <c r="K26" i="7"/>
  <c r="J26" i="7"/>
  <c r="I26" i="7"/>
  <c r="F26" i="7"/>
  <c r="E26" i="7"/>
  <c r="D24" i="7"/>
  <c r="D23" i="7"/>
  <c r="D22" i="7"/>
  <c r="D21" i="7"/>
  <c r="D20" i="7"/>
  <c r="D19" i="7"/>
  <c r="D26" i="7" s="1"/>
  <c r="M18" i="7"/>
  <c r="K18" i="7"/>
  <c r="J18" i="7"/>
  <c r="I18" i="7"/>
  <c r="F18" i="7"/>
  <c r="D16" i="7"/>
  <c r="D15" i="7"/>
  <c r="D14" i="7"/>
  <c r="D18" i="7" s="1"/>
  <c r="M12" i="7"/>
  <c r="M35" i="7" s="1"/>
  <c r="L12" i="7"/>
  <c r="L35" i="7" s="1"/>
  <c r="K12" i="7"/>
  <c r="J12" i="7"/>
  <c r="J35" i="7" s="1"/>
  <c r="I12" i="7"/>
  <c r="H12" i="7"/>
  <c r="H35" i="7" s="1"/>
  <c r="G12" i="7"/>
  <c r="G35" i="7" s="1"/>
  <c r="F12" i="7"/>
  <c r="F35" i="7" s="1"/>
  <c r="E12" i="7"/>
  <c r="D10" i="7"/>
  <c r="D9" i="7"/>
  <c r="D8" i="7"/>
  <c r="D7" i="7"/>
  <c r="D5" i="7"/>
  <c r="D12" i="7" s="1"/>
  <c r="D35" i="7" s="1"/>
  <c r="K36" i="6"/>
  <c r="F36" i="6"/>
  <c r="D34" i="6"/>
  <c r="D36" i="6" s="1"/>
  <c r="K31" i="6"/>
  <c r="J31" i="6"/>
  <c r="F31" i="6"/>
  <c r="E31" i="6"/>
  <c r="D29" i="6"/>
  <c r="D28" i="6"/>
  <c r="D27" i="6"/>
  <c r="D31" i="6" s="1"/>
  <c r="L26" i="6"/>
  <c r="K26" i="6"/>
  <c r="J26" i="6"/>
  <c r="I26" i="6"/>
  <c r="F26" i="6"/>
  <c r="E26" i="6"/>
  <c r="D25" i="6"/>
  <c r="D24" i="6"/>
  <c r="D23" i="6"/>
  <c r="D22" i="6"/>
  <c r="D21" i="6"/>
  <c r="D20" i="6"/>
  <c r="D26" i="6" s="1"/>
  <c r="M18" i="6"/>
  <c r="K18" i="6"/>
  <c r="J18" i="6"/>
  <c r="I18" i="6"/>
  <c r="F18" i="6"/>
  <c r="D17" i="6"/>
  <c r="D16" i="6"/>
  <c r="M12" i="6"/>
  <c r="M37" i="6" s="1"/>
  <c r="L12" i="6"/>
  <c r="L37" i="6" s="1"/>
  <c r="K12" i="6"/>
  <c r="K37" i="6" s="1"/>
  <c r="J12" i="6"/>
  <c r="J37" i="6" s="1"/>
  <c r="I12" i="6"/>
  <c r="I37" i="6" s="1"/>
  <c r="H12" i="6"/>
  <c r="H37" i="6" s="1"/>
  <c r="G12" i="6"/>
  <c r="G37" i="6" s="1"/>
  <c r="F12" i="6"/>
  <c r="E12" i="6"/>
  <c r="E37" i="6" s="1"/>
  <c r="D5" i="6"/>
  <c r="D12" i="6" s="1"/>
  <c r="M36" i="5"/>
  <c r="L36" i="5"/>
  <c r="K36" i="5"/>
  <c r="J36" i="5"/>
  <c r="I36" i="5"/>
  <c r="H36" i="5"/>
  <c r="G36" i="5"/>
  <c r="F36" i="5"/>
  <c r="E36" i="5"/>
  <c r="D35" i="5"/>
  <c r="D34" i="5"/>
  <c r="D33" i="5"/>
  <c r="D32" i="5"/>
  <c r="D36" i="5" s="1"/>
  <c r="M31" i="5"/>
  <c r="L31" i="5"/>
  <c r="K31" i="5"/>
  <c r="J31" i="5"/>
  <c r="I31" i="5"/>
  <c r="H31" i="5"/>
  <c r="G31" i="5"/>
  <c r="F31" i="5"/>
  <c r="E31" i="5"/>
  <c r="D30" i="5"/>
  <c r="D29" i="5"/>
  <c r="D28" i="5"/>
  <c r="D27" i="5"/>
  <c r="M26" i="5"/>
  <c r="L26" i="5"/>
  <c r="K26" i="5"/>
  <c r="J26" i="5"/>
  <c r="I26" i="5"/>
  <c r="H26" i="5"/>
  <c r="G26" i="5"/>
  <c r="F26" i="5"/>
  <c r="E26" i="5"/>
  <c r="D25" i="5"/>
  <c r="D24" i="5"/>
  <c r="D23" i="5"/>
  <c r="D22" i="5"/>
  <c r="D21" i="5"/>
  <c r="D20" i="5"/>
  <c r="D19" i="5"/>
  <c r="M18" i="5"/>
  <c r="L18" i="5"/>
  <c r="K18" i="5"/>
  <c r="J18" i="5"/>
  <c r="I18" i="5"/>
  <c r="H18" i="5"/>
  <c r="G18" i="5"/>
  <c r="F18" i="5"/>
  <c r="E18" i="5"/>
  <c r="D17" i="5"/>
  <c r="D16" i="5"/>
  <c r="D15" i="5"/>
  <c r="D14" i="5"/>
  <c r="D13" i="5"/>
  <c r="M12" i="5"/>
  <c r="M37" i="5" s="1"/>
  <c r="L12" i="5"/>
  <c r="K12" i="5"/>
  <c r="K37" i="5" s="1"/>
  <c r="J12" i="5"/>
  <c r="I12" i="5"/>
  <c r="I37" i="5" s="1"/>
  <c r="H12" i="5"/>
  <c r="G12" i="5"/>
  <c r="G37" i="5" s="1"/>
  <c r="F12" i="5"/>
  <c r="E12" i="5"/>
  <c r="E37" i="5" s="1"/>
  <c r="D11" i="5"/>
  <c r="D10" i="5"/>
  <c r="D9" i="5"/>
  <c r="D8" i="5"/>
  <c r="D7" i="5"/>
  <c r="D6" i="5"/>
  <c r="D5" i="5"/>
  <c r="D33" i="8" l="1"/>
  <c r="D12" i="5"/>
  <c r="F37" i="5"/>
  <c r="H37" i="5"/>
  <c r="J37" i="5"/>
  <c r="L37" i="5"/>
  <c r="D18" i="5"/>
  <c r="D26" i="5"/>
  <c r="D31" i="5"/>
  <c r="F37" i="6"/>
  <c r="D18" i="6"/>
  <c r="D37" i="6" s="1"/>
  <c r="E35" i="7"/>
  <c r="I35" i="7"/>
  <c r="K35" i="7"/>
  <c r="E33" i="8"/>
  <c r="I33" i="8"/>
  <c r="K33" i="8"/>
  <c r="M33" i="8"/>
  <c r="D26" i="8"/>
  <c r="D11" i="9"/>
  <c r="I32" i="9"/>
  <c r="K32" i="9"/>
  <c r="D31" i="9"/>
  <c r="D25" i="9"/>
  <c r="D32" i="9" s="1"/>
  <c r="E25" i="9"/>
  <c r="E32" i="9" s="1"/>
  <c r="D37" i="5" l="1"/>
</calcChain>
</file>

<file path=xl/sharedStrings.xml><?xml version="1.0" encoding="utf-8"?>
<sst xmlns="http://schemas.openxmlformats.org/spreadsheetml/2006/main" count="1588" uniqueCount="115">
  <si>
    <t>Estadísticas pesqueras</t>
  </si>
  <si>
    <t>Encuesta de establecimientos de acuicultura. Producción</t>
  </si>
  <si>
    <t>Producción. Valor y Cantidad por fase de cultivo, Grupo de especies y tipo de comercialización</t>
  </si>
  <si>
    <t xml:space="preserve">Tabla 1. </t>
  </si>
  <si>
    <t>Año 2015. Producción. Valor y Cantidad por fase de cultivo, Grupo de especies y tipo de comercialización</t>
  </si>
  <si>
    <t xml:space="preserve">Tabla 2. </t>
  </si>
  <si>
    <t>Año 2014. Producción. Valor y Cantidad por fase de cultivo, Grupo de especies y tipo de comercialización</t>
  </si>
  <si>
    <t xml:space="preserve">Tabla 3. </t>
  </si>
  <si>
    <t>Año 2013. Producción. Valor y Cantidad por fase de cultivo, Grupo de especies y tipo de comercialización</t>
  </si>
  <si>
    <t xml:space="preserve">Tabla 4. </t>
  </si>
  <si>
    <t>Año 2012. Producción. Valor y Cantidad por fase de cultivo, Grupo de especies y tipo de comercialización</t>
  </si>
  <si>
    <t xml:space="preserve">Tabla 5. </t>
  </si>
  <si>
    <t>Año 2011. Producción. Valor y Cantidad por fase de cultivo, Grupo de especies y tipo de comercialización</t>
  </si>
  <si>
    <t xml:space="preserve">Tabla 6. </t>
  </si>
  <si>
    <t>Año 2010. Producción. Valor y Cantidad por fase de cultivo, Grupo de especies y tipo de comercialización</t>
  </si>
  <si>
    <t xml:space="preserve">Tabla 7. </t>
  </si>
  <si>
    <t>Año 2009. Producción. Valor y Cantidad por fase de cultivo, Grupo de especies y tipo de comercialización</t>
  </si>
  <si>
    <t xml:space="preserve">Tabla 8. </t>
  </si>
  <si>
    <t>Año 2008. Producción. Valor y Cantidad por fase de cultivo, Grupo de especies y tipo de comercialización</t>
  </si>
  <si>
    <t xml:space="preserve">Tabla 9. </t>
  </si>
  <si>
    <t>Año 2007. Producción. Valor y Cantidad por fase de cultivo, Grupo de especies y tipo de comercialización</t>
  </si>
  <si>
    <t xml:space="preserve">Tabla 10. </t>
  </si>
  <si>
    <t>Año 2006. Producción. Valor y Cantidad por fase de cultivo, Grupo de especies y tipo de comercialización</t>
  </si>
  <si>
    <t xml:space="preserve">Tabla 11. </t>
  </si>
  <si>
    <t>Año 2005. Producción. Valor y Cantidad por fase de cultivo, Grupo de especies y tipo de comercialización</t>
  </si>
  <si>
    <t xml:space="preserve">Tabla 12. </t>
  </si>
  <si>
    <t>Año 2004. Producción. Valor y Cantidad por fase de cultivo, Grupo de especies y tipo de comercialización</t>
  </si>
  <si>
    <t xml:space="preserve">Tabla 13. </t>
  </si>
  <si>
    <t>Año 2003. Producción. Valor y Cantidad por fase de cultivo, Grupo de especies y tipo de comercialización</t>
  </si>
  <si>
    <t xml:space="preserve">Tabla 14. </t>
  </si>
  <si>
    <t>Año 2002. Producción. Valor y Cantidad por fase de cultivo, Grupo de especies y tipo de comercialización</t>
  </si>
  <si>
    <t>PRODUCCIÓN. VALOR Y CANTIDAD POR FASE DE CULTIVO, GRUPO DE ESPECIES Y TIPO DE COMERCIALIZACIÓN. Año 2015</t>
  </si>
  <si>
    <t>Grupo de especies</t>
  </si>
  <si>
    <t>Comercialización de
 las especies producidas</t>
  </si>
  <si>
    <t>Valor (€)</t>
  </si>
  <si>
    <t>Cantidad</t>
  </si>
  <si>
    <t>Total</t>
  </si>
  <si>
    <t>Fases 1, 2, 3 y 5</t>
  </si>
  <si>
    <t xml:space="preserve">Fase 4.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</si>
  <si>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</si>
  <si>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</si>
  <si>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</si>
  <si>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</si>
  <si>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</si>
  <si>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</si>
  <si>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</si>
  <si>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Peces</t>
  </si>
  <si>
    <t>Subasta en lonja</t>
  </si>
  <si>
    <t>Central de ventas de productos</t>
  </si>
  <si>
    <t>Mayoristas en mercados centrales</t>
  </si>
  <si>
    <t>Otros mayoristas</t>
  </si>
  <si>
    <t>Directamente a minoristas</t>
  </si>
  <si>
    <t>Sin intermediarios</t>
  </si>
  <si>
    <t>No se ha comercializado</t>
  </si>
  <si>
    <t>Total Peces</t>
  </si>
  <si>
    <t>Crustáceos</t>
  </si>
  <si>
    <t>Total Crustáceos</t>
  </si>
  <si>
    <t>Moluscos</t>
  </si>
  <si>
    <t>Total Moluscos</t>
  </si>
  <si>
    <t>Otros invertebrados acuáticos</t>
  </si>
  <si>
    <t>Total Otros invertebrados acuáticos</t>
  </si>
  <si>
    <t>Total Otros invertebrados</t>
  </si>
  <si>
    <t>Plantas acuáticas</t>
  </si>
  <si>
    <t>Total Plantas acuáticas</t>
  </si>
  <si>
    <t>TOTALES</t>
  </si>
  <si>
    <t>FUENTE: Encuesta de Establecimientos de Acuicultura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</si>
  <si>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</si>
  <si>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</si>
  <si>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</si>
  <si>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</si>
  <si>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</si>
  <si>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</si>
  <si>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POR FASE DE CULTIVO, GRUPO DE ESPECIES Y TIPO DE COMERCIALIZACIÓN. Año 2014</t>
  </si>
  <si>
    <t>PRODUCCIÓN. VALOR Y CANTIDAD POR FASE DE CULTIVO, GRUPO DE ESPECIES Y TIPO DE COMERCIALIZACIÓN. Año 2013</t>
  </si>
  <si>
    <t>PRODUCCIÓN. VALOR Y CANTIDAD POR FASE DE CULTIVO, GRUPO DE ESPECIES Y TIPO DE COMERCIALIZACIÓN. Año 2012</t>
  </si>
  <si>
    <t>PRODUCCIÓN. VALOR Y CANTIDAD POR FASE DE CULTIVO, GRUPO DE ESPECIES Y TIPO DE COMERCIALIZACIÓN. Año 2011</t>
  </si>
  <si>
    <t xml:space="preserve">Fase 4.  Engorde a talla comercial
</t>
  </si>
  <si>
    <t>PRODUCCIÓN. VALOR Y CANTIDAD POR FASE DE CULTIVO, GRUPO DE ESPECIES Y TIPO DE COMERCIALIZACIÓN. Año 2010</t>
  </si>
  <si>
    <t>FUENTE: Subdirección General de Estadística del MARM</t>
  </si>
  <si>
    <t>PRODUCCIÓN. VALOR Y CANTIDAD POR FASE DE CULTIVO, GRUPO DE ESPECIES Y TIPO DE COMERCIALIZACIÓN. Año 2009</t>
  </si>
  <si>
    <t>PRODUCCIÓN. VALOR Y CANTIDAD POR FASE DE CULTIVO, GRUPO DE ESPECIES Y TIPO DE COMERCIALIZACIÓN. Año 2008</t>
  </si>
  <si>
    <t>PRODUCCIÓN. VALOR Y CANTIDAD POR FASE DE CULTIVO, GRUPO DE ESPECIES Y TIPO DE COMERCIALIZACIÓN. Año 2007</t>
  </si>
  <si>
    <t>PRODUCCIÓN. VALOR Y CANTIDAD POR FASE DE CULTIVO, GRUPO DE ESPECIES Y TIPO DE COMERCIALIZACIÓN. Año 2006</t>
  </si>
  <si>
    <t>PRODUCCIÓN. VALOR Y CANTIDAD POR FASE DE CULTIVO, GRUPO DE ESPECIES Y TIPO DE COMERCIALIZACIÓN. Año 2005</t>
  </si>
  <si>
    <t>PRODUCCIÓN. VALOR Y CANTIDAD POR FASE DE CULTIVO, GRUPO DE ESPECIES Y TIPO DE COMERCIALIZACIÓN. Año 2004</t>
  </si>
  <si>
    <t>PRODUCCIÓN. VALOR Y CANTIDAD POR FASE DE CULTIVO, GRUPO DE ESPECIES Y TIPO DE COMERCIALIZACIÓN. Año 2003</t>
  </si>
  <si>
    <t>PRODUCCIÓN. VALOR Y CANTIDAD POR FASE DE CULTIVO, GRUPO DE ESPECIES Y TIPO DE COMERCIALIZACIÓN. Año 2002</t>
  </si>
  <si>
    <t>PRODUCCIÓN. VALOR Y CANTIDAD POR FASE DE CULTIVO, GRUPO DE ESPECIES Y TIPO DE COMERCIALIZACIÓN. Año 2016</t>
  </si>
  <si>
    <t>Fase 1. Puesta (en Kg)</t>
  </si>
  <si>
    <t>Fase 4.   Engorde a talla comercial
(Kg)</t>
  </si>
  <si>
    <t>Plantas Acuáticas</t>
  </si>
  <si>
    <t xml:space="preserve">Tabla 15. </t>
  </si>
  <si>
    <t>Año 2016. Producción. Valor y Cantidad por fase de cultivo, Grupo de especies y tipo de comercialización</t>
  </si>
  <si>
    <t>PRODUCCIÓN. VALOR Y CANTIDAD POR FASE DE CULTIVO, GRUPO DE ESPECIES Y TIPO DE COMERCIALIZACIÓN. AÑO 2017</t>
  </si>
  <si>
    <t xml:space="preserve">Tabla 16. </t>
  </si>
  <si>
    <t>Año 2017. Producción. Valor y Cantidad por fase de cultivo, Grupo de especies y tipo de comercialización</t>
  </si>
  <si>
    <t>PRODUCCIÓN. VALOR Y CANTIDAD POR FASE DE CULTIVO, GRUPO DE ESPECIES Y TIPO DE COMERCIALIZACIÓN. AÑO 2018</t>
  </si>
  <si>
    <t xml:space="preserve">Tabla 17. </t>
  </si>
  <si>
    <t>Año 2018. Producción. Valor y Cantidad por fase de cultivo, Grupo de especies y tipo de comercialización</t>
  </si>
  <si>
    <t>PRODUCCIÓN. VALOR Y CANTIDAD POR FASE DE CULTIVO, GRUPO DE ESPECIES Y TIPO DE COMERCIALIZACIÓN. AÑO 2019</t>
  </si>
  <si>
    <t xml:space="preserve">Tabla 18. </t>
  </si>
  <si>
    <t>Año 2019. Producción. Valor y Cantidad por fase de cultivo, Grupo de especies y tipo de comercialización</t>
  </si>
  <si>
    <t>PRODUCCIÓN. VALOR Y CANTIDAD POR FASE DE CULTIVO, GRUPO DE ESPECIES Y TIPO DE COMERCIALIZACIÓN. AÑO 2020</t>
  </si>
  <si>
    <t>Tabla 19.</t>
  </si>
  <si>
    <t>Año 2020. Producción. Valor y Cantidad por fase de cultivo, Grupo de especies y tipo de comercialización</t>
  </si>
  <si>
    <t>PRODUCCIÓN. VALOR Y CANTIDAD POR FASE DE CULTIVO, GRUPO DE ESPECIES Y TIPO DE COMERCIALIZACIÓN. AÑO 2021</t>
  </si>
  <si>
    <t>Tabla 20.</t>
  </si>
  <si>
    <t>Año 2021. Producción. Valor y Cantidad por fase de cultivo, Grupo de especies y tipo de comercialización</t>
  </si>
  <si>
    <t>S. E.</t>
  </si>
  <si>
    <t>s.e.: Dato no publicable por secreto estadístico</t>
  </si>
  <si>
    <t xml:space="preserve">S. E. </t>
  </si>
  <si>
    <t>S.E.</t>
  </si>
  <si>
    <t>PRODUCCIÓN. VALOR Y CANTIDAD POR FASE DE CULTIVO, GRUPO DE ESPECIES Y TIPO DE COMERCIALIZACIÓN. AÑO 2022</t>
  </si>
  <si>
    <t>Tabla 21.</t>
  </si>
  <si>
    <t>Año 2022. Producción. Valor y Cantidad por fase de cultivo, Grupo de especies y tipo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</si>
</sst>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95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4" fontId="10" fillId="4" borderId="0" xfId="6" applyNumberFormat="1" applyFill="1" applyBorder="1"/>
    <xf numFmtId="4" fontId="10" fillId="0" borderId="0" xfId="6" applyNumberFormat="1" applyBorder="1"/>
    <xf numFmtId="4" fontId="10" fillId="4" borderId="0" xfId="6" applyNumberFormat="1" applyFill="1"/>
    <xf numFmtId="4" fontId="11" fillId="4" borderId="0" xfId="8" applyNumberFormat="1" applyFont="1" applyFill="1" applyBorder="1" applyAlignment="1">
      <alignment vertical="center" wrapText="1"/>
    </xf>
    <xf numFmtId="0" fontId="11" fillId="4" borderId="0" xfId="6" applyFont="1" applyFill="1" applyBorder="1" applyAlignment="1">
      <alignment vertical="center" wrapText="1"/>
    </xf>
    <xf numFmtId="4" fontId="10" fillId="0" borderId="0" xfId="6" applyNumberFormat="1"/>
    <xf numFmtId="4" fontId="11" fillId="6" borderId="13" xfId="7" applyNumberFormat="1" applyFont="1" applyFill="1" applyBorder="1" applyAlignment="1">
      <alignment horizontal="center" vertical="center" wrapText="1"/>
    </xf>
    <xf numFmtId="4" fontId="11" fillId="6" borderId="14" xfId="7" applyNumberFormat="1" applyFont="1" applyFill="1" applyBorder="1" applyAlignment="1">
      <alignment horizontal="center" vertical="center" wrapText="1"/>
    </xf>
    <xf numFmtId="4" fontId="11" fillId="6" borderId="15" xfId="7" applyNumberFormat="1" applyFont="1" applyFill="1" applyBorder="1" applyAlignment="1">
      <alignment horizontal="center" vertical="center" wrapText="1"/>
    </xf>
    <xf numFmtId="4" fontId="11" fillId="6" borderId="16" xfId="8" applyNumberFormat="1" applyFont="1" applyFill="1" applyBorder="1" applyAlignment="1">
      <alignment horizontal="center" vertical="center" wrapText="1"/>
    </xf>
    <xf numFmtId="4" fontId="11" fillId="6" borderId="14" xfId="8" applyNumberFormat="1" applyFont="1" applyFill="1" applyBorder="1" applyAlignment="1">
      <alignment horizontal="center" vertical="center" wrapText="1"/>
    </xf>
    <xf numFmtId="4" fontId="11" fillId="6" borderId="12" xfId="8" applyNumberFormat="1" applyFont="1" applyFill="1" applyBorder="1" applyAlignment="1">
      <alignment horizontal="center" vertical="center" wrapText="1"/>
    </xf>
    <xf numFmtId="4" fontId="2" fillId="0" borderId="18" xfId="8" applyNumberFormat="1" applyFont="1" applyBorder="1" applyAlignment="1">
      <alignment vertical="center"/>
    </xf>
    <xf numFmtId="4" fontId="2" fillId="7" borderId="17" xfId="8" applyNumberFormat="1" applyFont="1" applyFill="1" applyBorder="1" applyAlignment="1">
      <alignment vertical="center"/>
    </xf>
    <xf numFmtId="4" fontId="13" fillId="7" borderId="19" xfId="9" applyNumberFormat="1" applyFont="1" applyFill="1" applyBorder="1" applyAlignment="1">
      <alignment horizontal="right" vertical="center" wrapText="1"/>
    </xf>
    <xf numFmtId="4" fontId="1" fillId="0" borderId="20" xfId="10" applyNumberFormat="1" applyBorder="1"/>
    <xf numFmtId="4" fontId="13" fillId="7" borderId="21" xfId="9" applyNumberFormat="1" applyFont="1" applyFill="1" applyBorder="1" applyAlignment="1">
      <alignment horizontal="right" vertical="center" wrapText="1"/>
    </xf>
    <xf numFmtId="4" fontId="13" fillId="7" borderId="22" xfId="9" applyNumberFormat="1" applyFont="1" applyFill="1" applyBorder="1" applyAlignment="1">
      <alignment horizontal="right" vertical="center" wrapText="1"/>
    </xf>
    <xf numFmtId="4" fontId="1" fillId="0" borderId="19" xfId="10" applyNumberFormat="1" applyBorder="1"/>
    <xf numFmtId="4" fontId="13" fillId="7" borderId="23" xfId="9" applyNumberFormat="1" applyFont="1" applyFill="1" applyBorder="1" applyAlignment="1">
      <alignment horizontal="right" vertical="center" wrapText="1"/>
    </xf>
    <xf numFmtId="4" fontId="13" fillId="7" borderId="24" xfId="9" applyNumberFormat="1" applyFont="1" applyFill="1" applyBorder="1" applyAlignment="1">
      <alignment horizontal="right" vertical="center" wrapText="1"/>
    </xf>
    <xf numFmtId="4" fontId="2" fillId="0" borderId="26" xfId="8" applyNumberFormat="1" applyFont="1" applyBorder="1" applyAlignment="1">
      <alignment vertical="center"/>
    </xf>
    <xf numFmtId="4" fontId="2" fillId="7" borderId="27" xfId="8" applyNumberFormat="1" applyFont="1" applyFill="1" applyBorder="1" applyAlignment="1">
      <alignment vertical="center"/>
    </xf>
    <xf numFmtId="4" fontId="13" fillId="7" borderId="28" xfId="9" applyNumberFormat="1" applyFont="1" applyFill="1" applyBorder="1" applyAlignment="1">
      <alignment horizontal="right" vertical="center" wrapText="1"/>
    </xf>
    <xf numFmtId="4" fontId="13" fillId="7" borderId="29" xfId="9" applyNumberFormat="1" applyFont="1" applyFill="1" applyBorder="1" applyAlignment="1">
      <alignment horizontal="right" vertical="center" wrapText="1"/>
    </xf>
    <xf numFmtId="4" fontId="13" fillId="7" borderId="30" xfId="9" applyNumberFormat="1" applyFont="1" applyFill="1" applyBorder="1" applyAlignment="1">
      <alignment horizontal="right" vertical="center" wrapText="1"/>
    </xf>
    <xf numFmtId="4" fontId="13" fillId="7" borderId="31" xfId="9" applyNumberFormat="1" applyFont="1" applyFill="1" applyBorder="1" applyAlignment="1">
      <alignment horizontal="right" vertical="center" wrapText="1"/>
    </xf>
    <xf numFmtId="4" fontId="13" fillId="7" borderId="32" xfId="9" applyNumberFormat="1" applyFont="1" applyFill="1" applyBorder="1" applyAlignment="1">
      <alignment horizontal="right" vertical="center" wrapText="1"/>
    </xf>
    <xf numFmtId="4" fontId="13" fillId="7" borderId="33" xfId="9" applyNumberFormat="1" applyFont="1" applyFill="1" applyBorder="1" applyAlignment="1">
      <alignment horizontal="right" vertical="center" wrapText="1"/>
    </xf>
    <xf numFmtId="4" fontId="1" fillId="0" borderId="34" xfId="11" applyNumberFormat="1" applyBorder="1"/>
    <xf numFmtId="4" fontId="13" fillId="7" borderId="35" xfId="9" applyNumberFormat="1" applyFont="1" applyFill="1" applyBorder="1" applyAlignment="1">
      <alignment horizontal="right" vertical="center" wrapText="1"/>
    </xf>
    <xf numFmtId="4" fontId="13" fillId="7" borderId="36" xfId="9" applyNumberFormat="1" applyFont="1" applyFill="1" applyBorder="1" applyAlignment="1">
      <alignment horizontal="right" vertical="center" wrapText="1"/>
    </xf>
    <xf numFmtId="4" fontId="1" fillId="0" borderId="36" xfId="12" applyNumberFormat="1" applyBorder="1"/>
    <xf numFmtId="4" fontId="13" fillId="7" borderId="37" xfId="9" applyNumberFormat="1" applyFont="1" applyFill="1" applyBorder="1" applyAlignment="1">
      <alignment horizontal="right" vertical="center" wrapText="1"/>
    </xf>
    <xf numFmtId="4" fontId="13" fillId="7" borderId="26" xfId="9" applyNumberFormat="1" applyFont="1" applyFill="1" applyBorder="1" applyAlignment="1">
      <alignment horizontal="right" vertical="center" wrapText="1"/>
    </xf>
    <xf numFmtId="4" fontId="14" fillId="0" borderId="38" xfId="10" applyNumberFormat="1" applyFont="1" applyFill="1" applyBorder="1"/>
    <xf numFmtId="4" fontId="1" fillId="0" borderId="39" xfId="10" applyNumberFormat="1" applyBorder="1"/>
    <xf numFmtId="4" fontId="1" fillId="0" borderId="31" xfId="10" applyNumberFormat="1" applyBorder="1"/>
    <xf numFmtId="4" fontId="1" fillId="0" borderId="36" xfId="10" applyNumberFormat="1" applyBorder="1"/>
    <xf numFmtId="4" fontId="2" fillId="7" borderId="40" xfId="8" applyNumberFormat="1" applyFont="1" applyFill="1" applyBorder="1" applyAlignment="1">
      <alignment vertical="center"/>
    </xf>
    <xf numFmtId="4" fontId="14" fillId="0" borderId="0" xfId="13" applyNumberFormat="1" applyFont="1" applyBorder="1"/>
    <xf numFmtId="4" fontId="1" fillId="0" borderId="0" xfId="14" applyNumberFormat="1" applyBorder="1"/>
    <xf numFmtId="4" fontId="13" fillId="7" borderId="41" xfId="9" applyNumberFormat="1" applyFont="1" applyFill="1" applyBorder="1" applyAlignment="1">
      <alignment horizontal="right" vertical="center" wrapText="1"/>
    </xf>
    <xf numFmtId="4" fontId="1" fillId="0" borderId="42" xfId="10" applyNumberFormat="1" applyBorder="1"/>
    <xf numFmtId="4" fontId="1" fillId="0" borderId="37" xfId="10" applyNumberFormat="1" applyBorder="1"/>
    <xf numFmtId="4" fontId="1" fillId="0" borderId="32" xfId="10" applyNumberFormat="1" applyBorder="1"/>
    <xf numFmtId="4" fontId="1" fillId="0" borderId="43" xfId="10" applyNumberFormat="1" applyBorder="1"/>
    <xf numFmtId="4" fontId="1" fillId="0" borderId="26" xfId="10" applyNumberFormat="1" applyBorder="1"/>
    <xf numFmtId="4" fontId="2" fillId="0" borderId="44" xfId="8" applyNumberFormat="1" applyFont="1" applyBorder="1" applyAlignment="1">
      <alignment vertical="center"/>
    </xf>
    <xf numFmtId="4" fontId="2" fillId="7" borderId="45" xfId="8" applyNumberFormat="1" applyFont="1" applyFill="1" applyBorder="1" applyAlignment="1">
      <alignment vertical="center"/>
    </xf>
    <xf numFmtId="4" fontId="14" fillId="0" borderId="28" xfId="10" applyNumberFormat="1" applyFont="1" applyBorder="1"/>
    <xf numFmtId="4" fontId="1" fillId="0" borderId="46" xfId="10" applyNumberFormat="1" applyBorder="1"/>
    <xf numFmtId="4" fontId="13" fillId="7" borderId="47" xfId="9" applyNumberFormat="1" applyFont="1" applyFill="1" applyBorder="1" applyAlignment="1">
      <alignment horizontal="right" vertical="center" wrapText="1"/>
    </xf>
    <xf numFmtId="4" fontId="13" fillId="7" borderId="48" xfId="9" applyNumberFormat="1" applyFont="1" applyFill="1" applyBorder="1" applyAlignment="1">
      <alignment horizontal="right" vertical="center" wrapText="1"/>
    </xf>
    <xf numFmtId="4" fontId="13" fillId="7" borderId="49" xfId="9" applyNumberFormat="1" applyFont="1" applyFill="1" applyBorder="1" applyAlignment="1">
      <alignment horizontal="right" vertical="center" wrapText="1"/>
    </xf>
    <xf numFmtId="4" fontId="1" fillId="0" borderId="50" xfId="10" applyNumberFormat="1" applyBorder="1"/>
    <xf numFmtId="4" fontId="13" fillId="7" borderId="51" xfId="9" applyNumberFormat="1" applyFont="1" applyFill="1" applyBorder="1" applyAlignment="1">
      <alignment horizontal="right" vertical="center" wrapText="1"/>
    </xf>
    <xf numFmtId="4" fontId="2" fillId="8" borderId="53" xfId="8" applyNumberFormat="1" applyFont="1" applyFill="1" applyBorder="1" applyAlignment="1">
      <alignment horizontal="center" vertical="center"/>
    </xf>
    <xf numFmtId="4" fontId="11" fillId="8" borderId="54" xfId="8" applyNumberFormat="1" applyFont="1" applyFill="1" applyBorder="1" applyAlignment="1">
      <alignment vertical="center"/>
    </xf>
    <xf numFmtId="4" fontId="11" fillId="8" borderId="55" xfId="8" applyNumberFormat="1" applyFont="1" applyFill="1" applyBorder="1" applyAlignment="1">
      <alignment vertical="center"/>
    </xf>
    <xf numFmtId="4" fontId="11" fillId="8" borderId="56" xfId="8" applyNumberFormat="1" applyFont="1" applyFill="1" applyBorder="1" applyAlignment="1">
      <alignment vertical="center"/>
    </xf>
    <xf numFmtId="4" fontId="11" fillId="8" borderId="57" xfId="8" applyNumberFormat="1" applyFont="1" applyFill="1" applyBorder="1" applyAlignment="1">
      <alignment vertical="center"/>
    </xf>
    <xf numFmtId="4" fontId="11" fillId="8" borderId="58" xfId="8" applyNumberFormat="1" applyFont="1" applyFill="1" applyBorder="1" applyAlignment="1">
      <alignment vertical="center"/>
    </xf>
    <xf numFmtId="4" fontId="13" fillId="7" borderId="59" xfId="9" applyNumberFormat="1" applyFont="1" applyFill="1" applyBorder="1" applyAlignment="1">
      <alignment horizontal="right" vertical="center" wrapText="1"/>
    </xf>
    <xf numFmtId="4" fontId="1" fillId="0" borderId="0" xfId="10" applyNumberFormat="1" applyBorder="1"/>
    <xf numFmtId="4" fontId="13" fillId="7" borderId="60" xfId="9" applyNumberFormat="1" applyFont="1" applyFill="1" applyBorder="1" applyAlignment="1">
      <alignment horizontal="right" vertical="center" wrapText="1"/>
    </xf>
    <xf numFmtId="4" fontId="13" fillId="7" borderId="44" xfId="9" applyNumberFormat="1" applyFont="1" applyFill="1" applyBorder="1" applyAlignment="1">
      <alignment horizontal="right" vertical="center" wrapText="1"/>
    </xf>
    <xf numFmtId="4" fontId="2" fillId="0" borderId="12" xfId="8" applyNumberFormat="1" applyFont="1" applyBorder="1" applyAlignment="1">
      <alignment vertical="center"/>
    </xf>
    <xf numFmtId="4" fontId="13" fillId="0" borderId="36" xfId="9" applyNumberFormat="1" applyFont="1" applyFill="1" applyBorder="1" applyAlignment="1">
      <alignment horizontal="right" vertical="center" wrapText="1"/>
    </xf>
    <xf numFmtId="4" fontId="13" fillId="0" borderId="14" xfId="9" applyNumberFormat="1" applyFont="1" applyFill="1" applyBorder="1" applyAlignment="1">
      <alignment horizontal="right" vertical="center" wrapText="1"/>
    </xf>
    <xf numFmtId="4" fontId="13" fillId="0" borderId="16" xfId="9" applyNumberFormat="1" applyFont="1" applyFill="1" applyBorder="1" applyAlignment="1">
      <alignment horizontal="right" vertical="center" wrapText="1"/>
    </xf>
    <xf numFmtId="4" fontId="13" fillId="0" borderId="13" xfId="9" applyNumberFormat="1" applyFont="1" applyFill="1" applyBorder="1" applyAlignment="1">
      <alignment horizontal="right" vertical="center" wrapText="1"/>
    </xf>
    <xf numFmtId="4" fontId="13" fillId="0" borderId="15" xfId="9" applyNumberFormat="1" applyFont="1" applyFill="1" applyBorder="1" applyAlignment="1">
      <alignment horizontal="right" vertical="center" wrapText="1"/>
    </xf>
    <xf numFmtId="4" fontId="13" fillId="0" borderId="12" xfId="9" applyNumberFormat="1" applyFont="1" applyFill="1" applyBorder="1" applyAlignment="1">
      <alignment horizontal="right" vertical="center" wrapText="1"/>
    </xf>
    <xf numFmtId="4" fontId="13" fillId="0" borderId="32" xfId="9" applyNumberFormat="1" applyFont="1" applyFill="1" applyBorder="1" applyAlignment="1">
      <alignment horizontal="right" vertical="center" wrapText="1"/>
    </xf>
    <xf numFmtId="4" fontId="13" fillId="0" borderId="35" xfId="9" applyNumberFormat="1" applyFont="1" applyFill="1" applyBorder="1" applyAlignment="1">
      <alignment horizontal="right" vertical="center" wrapText="1"/>
    </xf>
    <xf numFmtId="4" fontId="13" fillId="0" borderId="37" xfId="9" applyNumberFormat="1" applyFont="1" applyFill="1" applyBorder="1" applyAlignment="1">
      <alignment horizontal="right" vertical="center" wrapText="1"/>
    </xf>
    <xf numFmtId="4" fontId="13" fillId="0" borderId="26" xfId="9" applyNumberFormat="1" applyFont="1" applyFill="1" applyBorder="1" applyAlignment="1">
      <alignment horizontal="right" vertical="center" wrapText="1"/>
    </xf>
    <xf numFmtId="4" fontId="1" fillId="0" borderId="28" xfId="10" applyNumberFormat="1" applyBorder="1"/>
    <xf numFmtId="4" fontId="1" fillId="0" borderId="38" xfId="10" applyNumberFormat="1" applyBorder="1"/>
    <xf numFmtId="3" fontId="2" fillId="0" borderId="32" xfId="6" applyNumberFormat="1" applyFont="1" applyBorder="1"/>
    <xf numFmtId="4" fontId="13" fillId="0" borderId="61" xfId="9" applyNumberFormat="1" applyFont="1" applyFill="1" applyBorder="1" applyAlignment="1">
      <alignment horizontal="right" vertical="center" wrapText="1"/>
    </xf>
    <xf numFmtId="4" fontId="13" fillId="0" borderId="47" xfId="9" applyNumberFormat="1" applyFont="1" applyFill="1" applyBorder="1" applyAlignment="1">
      <alignment horizontal="right" vertical="center" wrapText="1"/>
    </xf>
    <xf numFmtId="4" fontId="13" fillId="0" borderId="48" xfId="9" applyNumberFormat="1" applyFont="1" applyFill="1" applyBorder="1" applyAlignment="1">
      <alignment horizontal="right" vertical="center" wrapText="1"/>
    </xf>
    <xf numFmtId="4" fontId="13" fillId="0" borderId="49" xfId="9" applyNumberFormat="1" applyFont="1" applyFill="1" applyBorder="1" applyAlignment="1">
      <alignment horizontal="right" vertical="center" wrapText="1"/>
    </xf>
    <xf numFmtId="4" fontId="13" fillId="0" borderId="60" xfId="9" applyNumberFormat="1" applyFont="1" applyFill="1" applyBorder="1" applyAlignment="1">
      <alignment horizontal="right" vertical="center" wrapText="1"/>
    </xf>
    <xf numFmtId="4" fontId="13" fillId="0" borderId="44" xfId="9" applyNumberFormat="1" applyFont="1" applyFill="1" applyBorder="1" applyAlignment="1">
      <alignment horizontal="right" vertical="center" wrapText="1"/>
    </xf>
    <xf numFmtId="4" fontId="11" fillId="8" borderId="62" xfId="8" applyNumberFormat="1" applyFont="1" applyFill="1" applyBorder="1" applyAlignment="1">
      <alignment vertical="center"/>
    </xf>
    <xf numFmtId="4" fontId="11" fillId="8" borderId="53" xfId="8" applyNumberFormat="1" applyFont="1" applyFill="1" applyBorder="1" applyAlignment="1">
      <alignment vertical="center"/>
    </xf>
    <xf numFmtId="4" fontId="1" fillId="0" borderId="63" xfId="10" applyNumberFormat="1" applyBorder="1"/>
    <xf numFmtId="4" fontId="2" fillId="0" borderId="33" xfId="8" applyNumberFormat="1" applyFont="1" applyBorder="1" applyAlignment="1">
      <alignment vertical="center"/>
    </xf>
    <xf numFmtId="4" fontId="13" fillId="0" borderId="64" xfId="9" applyNumberFormat="1" applyFont="1" applyFill="1" applyBorder="1" applyAlignment="1">
      <alignment horizontal="right" vertical="center" wrapText="1"/>
    </xf>
    <xf numFmtId="4" fontId="1" fillId="0" borderId="65" xfId="10" applyNumberFormat="1" applyBorder="1"/>
    <xf numFmtId="4" fontId="13" fillId="0" borderId="28" xfId="9" applyNumberFormat="1" applyFont="1" applyFill="1" applyBorder="1" applyAlignment="1">
      <alignment horizontal="right" vertical="center" wrapText="1"/>
    </xf>
    <xf numFmtId="4" fontId="13" fillId="0" borderId="29" xfId="9" applyNumberFormat="1" applyFont="1" applyFill="1" applyBorder="1" applyAlignment="1">
      <alignment horizontal="right" vertical="center" wrapText="1"/>
    </xf>
    <xf numFmtId="4" fontId="13" fillId="0" borderId="66" xfId="9" applyNumberFormat="1" applyFont="1" applyFill="1" applyBorder="1" applyAlignment="1">
      <alignment horizontal="right" vertical="center" wrapText="1"/>
    </xf>
    <xf numFmtId="4" fontId="13" fillId="0" borderId="67" xfId="9" applyNumberFormat="1" applyFont="1" applyFill="1" applyBorder="1" applyAlignment="1">
      <alignment horizontal="right" vertical="center" wrapText="1"/>
    </xf>
    <xf numFmtId="4" fontId="13" fillId="0" borderId="33" xfId="9" applyNumberFormat="1" applyFont="1" applyFill="1" applyBorder="1" applyAlignment="1">
      <alignment horizontal="right" vertical="center" wrapText="1"/>
    </xf>
    <xf numFmtId="4" fontId="13" fillId="0" borderId="30" xfId="9" applyNumberFormat="1" applyFont="1" applyFill="1" applyBorder="1" applyAlignment="1">
      <alignment horizontal="right" vertical="center" wrapText="1"/>
    </xf>
    <xf numFmtId="4" fontId="13" fillId="0" borderId="31" xfId="9" applyNumberFormat="1" applyFont="1" applyFill="1" applyBorder="1" applyAlignment="1">
      <alignment horizontal="right" vertical="center" wrapText="1"/>
    </xf>
    <xf numFmtId="4" fontId="13" fillId="0" borderId="68" xfId="9" applyNumberFormat="1" applyFont="1" applyFill="1" applyBorder="1" applyAlignment="1">
      <alignment horizontal="right" vertical="center" wrapText="1"/>
    </xf>
    <xf numFmtId="4" fontId="11" fillId="8" borderId="69" xfId="8" applyNumberFormat="1" applyFont="1" applyFill="1" applyBorder="1" applyAlignment="1">
      <alignment vertical="center"/>
    </xf>
    <xf numFmtId="4" fontId="2" fillId="0" borderId="70" xfId="8" applyNumberFormat="1" applyFont="1" applyBorder="1" applyAlignment="1">
      <alignment vertical="center"/>
    </xf>
    <xf numFmtId="4" fontId="13" fillId="0" borderId="38" xfId="9" applyNumberFormat="1" applyFont="1" applyFill="1" applyBorder="1" applyAlignment="1">
      <alignment horizontal="right" vertical="center" wrapText="1"/>
    </xf>
    <xf numFmtId="4" fontId="13" fillId="0" borderId="71" xfId="9" applyNumberFormat="1" applyFont="1" applyFill="1" applyBorder="1" applyAlignment="1">
      <alignment horizontal="right" vertical="center" wrapText="1"/>
    </xf>
    <xf numFmtId="4" fontId="13" fillId="0" borderId="43" xfId="9" applyNumberFormat="1" applyFont="1" applyFill="1" applyBorder="1" applyAlignment="1">
      <alignment horizontal="right" vertical="center" wrapText="1"/>
    </xf>
    <xf numFmtId="4" fontId="13" fillId="0" borderId="72" xfId="9" applyNumberFormat="1" applyFont="1" applyFill="1" applyBorder="1" applyAlignment="1">
      <alignment horizontal="right" vertical="center" wrapText="1"/>
    </xf>
    <xf numFmtId="4" fontId="13" fillId="0" borderId="70" xfId="9" applyNumberFormat="1" applyFont="1" applyFill="1" applyBorder="1" applyAlignment="1">
      <alignment horizontal="right" vertical="center" wrapText="1"/>
    </xf>
    <xf numFmtId="4" fontId="2" fillId="0" borderId="32" xfId="8" applyNumberFormat="1" applyFont="1" applyFill="1" applyBorder="1" applyAlignment="1">
      <alignment vertical="center"/>
    </xf>
    <xf numFmtId="4" fontId="1" fillId="0" borderId="34" xfId="10" applyNumberFormat="1" applyBorder="1"/>
    <xf numFmtId="4" fontId="2" fillId="0" borderId="49" xfId="8" applyNumberFormat="1" applyFont="1" applyFill="1" applyBorder="1" applyAlignment="1">
      <alignment vertical="center"/>
    </xf>
    <xf numFmtId="4" fontId="2" fillId="0" borderId="73" xfId="8" applyNumberFormat="1" applyFont="1" applyFill="1" applyBorder="1" applyAlignment="1">
      <alignment vertical="center"/>
    </xf>
    <xf numFmtId="4" fontId="11" fillId="8" borderId="74" xfId="8" applyNumberFormat="1" applyFont="1" applyFill="1" applyBorder="1" applyAlignment="1">
      <alignment vertical="center"/>
    </xf>
    <xf numFmtId="4" fontId="11" fillId="9" borderId="77" xfId="8" applyNumberFormat="1" applyFont="1" applyFill="1" applyBorder="1" applyAlignment="1">
      <alignment vertical="center"/>
    </xf>
    <xf numFmtId="4" fontId="11" fillId="9" borderId="78" xfId="8" applyNumberFormat="1" applyFont="1" applyFill="1" applyBorder="1" applyAlignment="1">
      <alignment vertical="center"/>
    </xf>
    <xf numFmtId="4" fontId="11" fillId="9" borderId="79" xfId="8" applyNumberFormat="1" applyFont="1" applyFill="1" applyBorder="1" applyAlignment="1">
      <alignment vertical="center"/>
    </xf>
    <xf numFmtId="4" fontId="11" fillId="9" borderId="80" xfId="8" applyNumberFormat="1" applyFont="1" applyFill="1" applyBorder="1" applyAlignment="1">
      <alignment vertical="center"/>
    </xf>
    <xf numFmtId="4" fontId="11" fillId="9" borderId="81" xfId="8" applyNumberFormat="1" applyFont="1" applyFill="1" applyBorder="1" applyAlignment="1">
      <alignment vertical="center"/>
    </xf>
    <xf numFmtId="0" fontId="10" fillId="4" borderId="0" xfId="6" applyFill="1"/>
    <xf numFmtId="4" fontId="2" fillId="4" borderId="0" xfId="8" applyNumberFormat="1" applyFont="1" applyFill="1" applyAlignment="1">
      <alignment vertical="center"/>
    </xf>
    <xf numFmtId="0" fontId="15" fillId="4" borderId="0" xfId="15" applyFont="1" applyFill="1"/>
    <xf numFmtId="4" fontId="11" fillId="6" borderId="82" xfId="7" applyNumberFormat="1" applyFont="1" applyFill="1" applyBorder="1" applyAlignment="1">
      <alignment horizontal="center" vertical="center" wrapText="1"/>
    </xf>
    <xf numFmtId="4" fontId="11" fillId="6" borderId="83" xfId="7" applyNumberFormat="1" applyFont="1" applyFill="1" applyBorder="1" applyAlignment="1">
      <alignment horizontal="center" vertical="center" wrapText="1"/>
    </xf>
    <xf numFmtId="4" fontId="11" fillId="6" borderId="84" xfId="7" applyNumberFormat="1" applyFont="1" applyFill="1" applyBorder="1" applyAlignment="1">
      <alignment horizontal="center" vertical="center" wrapText="1"/>
    </xf>
    <xf numFmtId="4" fontId="11" fillId="6" borderId="74" xfId="8" applyNumberFormat="1" applyFont="1" applyFill="1" applyBorder="1" applyAlignment="1">
      <alignment horizontal="center" vertical="center" wrapText="1"/>
    </xf>
    <xf numFmtId="4" fontId="11" fillId="6" borderId="83" xfId="8" applyNumberFormat="1" applyFont="1" applyFill="1" applyBorder="1" applyAlignment="1">
      <alignment horizontal="center" vertical="center" wrapText="1"/>
    </xf>
    <xf numFmtId="4" fontId="11" fillId="6" borderId="85" xfId="8" applyNumberFormat="1" applyFont="1" applyFill="1" applyBorder="1" applyAlignment="1">
      <alignment horizontal="center" vertical="center" wrapText="1"/>
    </xf>
    <xf numFmtId="4" fontId="2" fillId="7" borderId="86" xfId="8" applyNumberFormat="1" applyFont="1" applyFill="1" applyBorder="1" applyAlignment="1">
      <alignment vertical="center"/>
    </xf>
    <xf numFmtId="4" fontId="13" fillId="7" borderId="20" xfId="9" applyNumberFormat="1" applyFont="1" applyFill="1" applyBorder="1" applyAlignment="1">
      <alignment horizontal="right" vertical="center" wrapText="1"/>
    </xf>
    <xf numFmtId="4" fontId="2" fillId="7" borderId="31" xfId="8" applyNumberFormat="1" applyFont="1" applyFill="1" applyBorder="1" applyAlignment="1">
      <alignment vertical="center"/>
    </xf>
    <xf numFmtId="4" fontId="2" fillId="0" borderId="87" xfId="8" applyNumberFormat="1" applyFont="1" applyBorder="1" applyAlignment="1">
      <alignment vertical="center"/>
    </xf>
    <xf numFmtId="3" fontId="16" fillId="0" borderId="32" xfId="6" applyNumberFormat="1" applyFont="1" applyBorder="1"/>
    <xf numFmtId="4" fontId="2" fillId="0" borderId="68" xfId="8" applyNumberFormat="1" applyFont="1" applyBorder="1" applyAlignment="1">
      <alignment vertical="center"/>
    </xf>
    <xf numFmtId="4" fontId="13" fillId="0" borderId="50" xfId="9" applyNumberFormat="1" applyFont="1" applyFill="1" applyBorder="1" applyAlignment="1">
      <alignment horizontal="right" vertical="center" wrapText="1"/>
    </xf>
    <xf numFmtId="4" fontId="13" fillId="0" borderId="88" xfId="9" applyNumberFormat="1" applyFont="1" applyFill="1" applyBorder="1" applyAlignment="1">
      <alignment horizontal="right" vertical="center" wrapText="1"/>
    </xf>
    <xf numFmtId="4" fontId="13" fillId="0" borderId="89" xfId="9" applyNumberFormat="1" applyFont="1" applyFill="1" applyBorder="1" applyAlignment="1">
      <alignment horizontal="right" vertical="center" wrapText="1"/>
    </xf>
    <xf numFmtId="4" fontId="2" fillId="0" borderId="90" xfId="8" applyNumberFormat="1" applyFont="1" applyFill="1" applyBorder="1" applyAlignment="1">
      <alignment vertical="center"/>
    </xf>
    <xf numFmtId="4" fontId="2" fillId="0" borderId="60" xfId="8" applyNumberFormat="1" applyFont="1" applyFill="1" applyBorder="1" applyAlignment="1">
      <alignment vertical="center"/>
    </xf>
    <xf numFmtId="0" fontId="10" fillId="4" borderId="0" xfId="15" applyFont="1" applyFill="1"/>
    <xf numFmtId="4" fontId="2" fillId="0" borderId="86" xfId="8" applyNumberFormat="1" applyFont="1" applyFill="1" applyBorder="1" applyAlignment="1">
      <alignment vertical="center"/>
    </xf>
    <xf numFmtId="4" fontId="13" fillId="0" borderId="19" xfId="9" applyNumberFormat="1" applyFont="1" applyFill="1" applyBorder="1" applyAlignment="1">
      <alignment horizontal="right" vertical="center" wrapText="1"/>
    </xf>
    <xf numFmtId="4" fontId="13" fillId="0" borderId="20" xfId="9" applyNumberFormat="1" applyFont="1" applyFill="1" applyBorder="1" applyAlignment="1">
      <alignment horizontal="right" vertical="center" wrapText="1"/>
    </xf>
    <xf numFmtId="4" fontId="13" fillId="0" borderId="21" xfId="9" applyNumberFormat="1" applyFont="1" applyFill="1" applyBorder="1" applyAlignment="1">
      <alignment horizontal="right" vertical="center" wrapText="1"/>
    </xf>
    <xf numFmtId="4" fontId="13" fillId="0" borderId="22" xfId="9" applyNumberFormat="1" applyFont="1" applyFill="1" applyBorder="1" applyAlignment="1">
      <alignment horizontal="right" vertical="center" wrapText="1"/>
    </xf>
    <xf numFmtId="4" fontId="13" fillId="0" borderId="23" xfId="9" applyNumberFormat="1" applyFont="1" applyFill="1" applyBorder="1" applyAlignment="1">
      <alignment horizontal="right" vertical="center" wrapText="1"/>
    </xf>
    <xf numFmtId="4" fontId="13" fillId="0" borderId="24" xfId="9" applyNumberFormat="1" applyFont="1" applyFill="1" applyBorder="1" applyAlignment="1">
      <alignment horizontal="right" vertical="center" wrapText="1"/>
    </xf>
    <xf numFmtId="4" fontId="2" fillId="0" borderId="31" xfId="8" applyNumberFormat="1" applyFont="1" applyFill="1" applyBorder="1" applyAlignment="1">
      <alignment vertical="center"/>
    </xf>
    <xf numFmtId="4" fontId="2" fillId="0" borderId="61" xfId="8" applyNumberFormat="1" applyFont="1" applyFill="1" applyBorder="1" applyAlignment="1">
      <alignment vertical="center"/>
    </xf>
    <xf numFmtId="4" fontId="11" fillId="0" borderId="0" xfId="8" applyNumberFormat="1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 wrapText="1"/>
    </xf>
    <xf numFmtId="4" fontId="2" fillId="0" borderId="13" xfId="8" applyNumberFormat="1" applyFont="1" applyFill="1" applyBorder="1" applyAlignment="1">
      <alignment vertical="center"/>
    </xf>
    <xf numFmtId="4" fontId="2" fillId="0" borderId="36" xfId="8" applyNumberFormat="1" applyFont="1" applyFill="1" applyBorder="1" applyAlignment="1">
      <alignment vertical="center"/>
    </xf>
    <xf numFmtId="4" fontId="2" fillId="0" borderId="0" xfId="8" applyNumberFormat="1" applyFont="1" applyAlignment="1">
      <alignment vertical="center"/>
    </xf>
    <xf numFmtId="0" fontId="10" fillId="0" borderId="0" xfId="15" applyFont="1"/>
    <xf numFmtId="3" fontId="2" fillId="0" borderId="13" xfId="8" applyNumberFormat="1" applyFont="1" applyFill="1" applyBorder="1" applyAlignment="1">
      <alignment vertical="center"/>
    </xf>
    <xf numFmtId="3" fontId="13" fillId="0" borderId="14" xfId="9" applyNumberFormat="1" applyFont="1" applyFill="1" applyBorder="1" applyAlignment="1">
      <alignment horizontal="right" vertical="center" wrapText="1"/>
    </xf>
    <xf numFmtId="3" fontId="13" fillId="0" borderId="15" xfId="9" applyNumberFormat="1" applyFont="1" applyFill="1" applyBorder="1" applyAlignment="1">
      <alignment horizontal="right" vertical="center" wrapText="1"/>
    </xf>
    <xf numFmtId="3" fontId="13" fillId="0" borderId="36" xfId="9" applyNumberFormat="1" applyFont="1" applyFill="1" applyBorder="1" applyAlignment="1">
      <alignment horizontal="right" vertical="center" wrapText="1"/>
    </xf>
    <xf numFmtId="3" fontId="13" fillId="0" borderId="32" xfId="9" applyNumberFormat="1" applyFont="1" applyFill="1" applyBorder="1" applyAlignment="1">
      <alignment horizontal="right" vertical="center" wrapText="1"/>
    </xf>
    <xf numFmtId="3" fontId="13" fillId="0" borderId="37" xfId="9" applyNumberFormat="1" applyFont="1" applyFill="1" applyBorder="1" applyAlignment="1">
      <alignment horizontal="right" vertical="center" wrapText="1"/>
    </xf>
    <xf numFmtId="3" fontId="2" fillId="0" borderId="31" xfId="8" applyNumberFormat="1" applyFont="1" applyFill="1" applyBorder="1" applyAlignment="1">
      <alignment vertical="center"/>
    </xf>
    <xf numFmtId="3" fontId="13" fillId="0" borderId="49" xfId="9" applyNumberFormat="1" applyFont="1" applyFill="1" applyBorder="1" applyAlignment="1">
      <alignment horizontal="right" vertical="center" wrapText="1"/>
    </xf>
    <xf numFmtId="3" fontId="13" fillId="0" borderId="60" xfId="9" applyNumberFormat="1" applyFont="1" applyFill="1" applyBorder="1" applyAlignment="1">
      <alignment horizontal="right" vertical="center" wrapText="1"/>
    </xf>
    <xf numFmtId="3" fontId="11" fillId="8" borderId="54" xfId="8" applyNumberFormat="1" applyFont="1" applyFill="1" applyBorder="1" applyAlignment="1">
      <alignment vertical="center"/>
    </xf>
    <xf numFmtId="3" fontId="11" fillId="8" borderId="55" xfId="8" applyNumberFormat="1" applyFont="1" applyFill="1" applyBorder="1" applyAlignment="1">
      <alignment vertical="center"/>
    </xf>
    <xf numFmtId="3" fontId="11" fillId="8" borderId="62" xfId="8" applyNumberFormat="1" applyFont="1" applyFill="1" applyBorder="1" applyAlignment="1">
      <alignment vertical="center"/>
    </xf>
    <xf numFmtId="3" fontId="2" fillId="0" borderId="36" xfId="8" applyNumberFormat="1" applyFont="1" applyFill="1" applyBorder="1" applyAlignment="1">
      <alignment vertical="center"/>
    </xf>
    <xf numFmtId="4" fontId="2" fillId="4" borderId="33" xfId="8" applyNumberFormat="1" applyFont="1" applyFill="1" applyBorder="1" applyAlignment="1">
      <alignment vertical="center"/>
    </xf>
    <xf numFmtId="3" fontId="13" fillId="0" borderId="28" xfId="9" applyNumberFormat="1" applyFont="1" applyFill="1" applyBorder="1" applyAlignment="1">
      <alignment horizontal="right" vertical="center" wrapText="1"/>
    </xf>
    <xf numFmtId="3" fontId="13" fillId="0" borderId="29" xfId="9" applyNumberFormat="1" applyFont="1" applyFill="1" applyBorder="1" applyAlignment="1">
      <alignment horizontal="right" vertical="center" wrapText="1"/>
    </xf>
    <xf numFmtId="4" fontId="2" fillId="0" borderId="30" xfId="8" applyNumberFormat="1" applyFont="1" applyFill="1" applyBorder="1" applyAlignment="1">
      <alignment vertical="center"/>
    </xf>
    <xf numFmtId="4" fontId="2" fillId="0" borderId="28" xfId="8" applyNumberFormat="1" applyFont="1" applyFill="1" applyBorder="1" applyAlignment="1">
      <alignment vertical="center"/>
    </xf>
    <xf numFmtId="4" fontId="2" fillId="0" borderId="33" xfId="8" applyNumberFormat="1" applyFont="1" applyFill="1" applyBorder="1" applyAlignment="1">
      <alignment vertical="center"/>
    </xf>
    <xf numFmtId="3" fontId="2" fillId="0" borderId="61" xfId="8" applyNumberFormat="1" applyFont="1" applyFill="1" applyBorder="1" applyAlignment="1">
      <alignment vertical="center"/>
    </xf>
    <xf numFmtId="3" fontId="2" fillId="0" borderId="73" xfId="8" applyNumberFormat="1" applyFont="1" applyFill="1" applyBorder="1" applyAlignment="1">
      <alignment vertical="center"/>
    </xf>
    <xf numFmtId="3" fontId="13" fillId="0" borderId="61" xfId="9" applyNumberFormat="1" applyFont="1" applyFill="1" applyBorder="1" applyAlignment="1">
      <alignment horizontal="right" vertical="center" wrapText="1"/>
    </xf>
    <xf numFmtId="3" fontId="11" fillId="9" borderId="77" xfId="8" applyNumberFormat="1" applyFont="1" applyFill="1" applyBorder="1" applyAlignment="1">
      <alignment vertical="center"/>
    </xf>
    <xf numFmtId="3" fontId="11" fillId="9" borderId="78" xfId="8" applyNumberFormat="1" applyFont="1" applyFill="1" applyBorder="1" applyAlignment="1">
      <alignment vertical="center"/>
    </xf>
    <xf numFmtId="3" fontId="11" fillId="9" borderId="79" xfId="8" applyNumberFormat="1" applyFont="1" applyFill="1" applyBorder="1" applyAlignment="1">
      <alignment vertical="center"/>
    </xf>
    <xf numFmtId="0" fontId="10" fillId="0" borderId="0" xfId="6" applyFont="1" applyFill="1"/>
    <xf numFmtId="4" fontId="15" fillId="4" borderId="0" xfId="17" applyNumberFormat="1" applyFill="1" applyBorder="1"/>
    <xf numFmtId="4" fontId="15" fillId="0" borderId="0" xfId="17" applyNumberFormat="1" applyBorder="1"/>
    <xf numFmtId="4" fontId="15" fillId="4" borderId="0" xfId="17" applyNumberFormat="1" applyFill="1"/>
    <xf numFmtId="0" fontId="11" fillId="4" borderId="0" xfId="17" applyFont="1" applyFill="1" applyBorder="1" applyAlignment="1">
      <alignment vertical="center" wrapText="1"/>
    </xf>
    <xf numFmtId="4" fontId="15" fillId="0" borderId="0" xfId="17" applyNumberFormat="1"/>
    <xf numFmtId="4" fontId="11" fillId="6" borderId="91" xfId="7" applyNumberFormat="1" applyFont="1" applyFill="1" applyBorder="1" applyAlignment="1">
      <alignment horizontal="center" vertical="center" wrapText="1"/>
    </xf>
    <xf numFmtId="4" fontId="11" fillId="6" borderId="85" xfId="7" applyNumberFormat="1" applyFont="1" applyFill="1" applyBorder="1" applyAlignment="1">
      <alignment horizontal="center" vertical="center" wrapText="1"/>
    </xf>
    <xf numFmtId="4" fontId="11" fillId="6" borderId="91" xfId="8" applyNumberFormat="1" applyFont="1" applyFill="1" applyBorder="1" applyAlignment="1">
      <alignment horizontal="center" vertical="center" wrapText="1"/>
    </xf>
    <xf numFmtId="4" fontId="1" fillId="0" borderId="24" xfId="10" applyNumberFormat="1" applyFill="1" applyBorder="1"/>
    <xf numFmtId="4" fontId="13" fillId="0" borderId="86" xfId="9" applyNumberFormat="1" applyFont="1" applyFill="1" applyBorder="1" applyAlignment="1">
      <alignment horizontal="right" vertical="center" wrapText="1"/>
    </xf>
    <xf numFmtId="4" fontId="1" fillId="0" borderId="19" xfId="10" applyNumberFormat="1" applyFill="1" applyBorder="1"/>
    <xf numFmtId="4" fontId="13" fillId="0" borderId="25" xfId="9" applyNumberFormat="1" applyFont="1" applyFill="1" applyBorder="1" applyAlignment="1">
      <alignment horizontal="right" vertical="center" wrapText="1"/>
    </xf>
    <xf numFmtId="4" fontId="1" fillId="0" borderId="70" xfId="11" applyNumberFormat="1" applyFill="1" applyBorder="1"/>
    <xf numFmtId="4" fontId="13" fillId="0" borderId="40" xfId="9" applyNumberFormat="1" applyFont="1" applyFill="1" applyBorder="1" applyAlignment="1">
      <alignment horizontal="right" vertical="center" wrapText="1"/>
    </xf>
    <xf numFmtId="4" fontId="1" fillId="0" borderId="32" xfId="12" applyNumberFormat="1" applyFill="1" applyBorder="1"/>
    <xf numFmtId="4" fontId="1" fillId="0" borderId="26" xfId="10" applyNumberFormat="1" applyFill="1" applyBorder="1"/>
    <xf numFmtId="4" fontId="1" fillId="0" borderId="28" xfId="10" applyNumberFormat="1" applyFill="1" applyBorder="1"/>
    <xf numFmtId="4" fontId="1" fillId="0" borderId="32" xfId="10" applyNumberFormat="1" applyFill="1" applyBorder="1"/>
    <xf numFmtId="4" fontId="14" fillId="0" borderId="33" xfId="13" applyNumberFormat="1" applyFont="1" applyFill="1" applyBorder="1"/>
    <xf numFmtId="4" fontId="1" fillId="0" borderId="28" xfId="14" applyNumberFormat="1" applyFill="1" applyBorder="1"/>
    <xf numFmtId="4" fontId="1" fillId="0" borderId="70" xfId="10" applyNumberFormat="1" applyFill="1" applyBorder="1"/>
    <xf numFmtId="4" fontId="1" fillId="0" borderId="38" xfId="10" applyNumberFormat="1" applyFill="1" applyBorder="1"/>
    <xf numFmtId="4" fontId="11" fillId="8" borderId="92" xfId="8" applyNumberFormat="1" applyFont="1" applyFill="1" applyBorder="1" applyAlignment="1">
      <alignment vertical="center"/>
    </xf>
    <xf numFmtId="4" fontId="15" fillId="4" borderId="93" xfId="17" applyNumberFormat="1" applyFill="1" applyBorder="1"/>
    <xf numFmtId="4" fontId="13" fillId="7" borderId="40" xfId="9" applyNumberFormat="1" applyFont="1" applyFill="1" applyBorder="1" applyAlignment="1">
      <alignment horizontal="right" vertical="center" wrapText="1"/>
    </xf>
    <xf numFmtId="4" fontId="1" fillId="0" borderId="33" xfId="10" applyNumberFormat="1" applyFill="1" applyBorder="1"/>
    <xf numFmtId="4" fontId="13" fillId="0" borderId="52" xfId="9" applyNumberFormat="1" applyFont="1" applyFill="1" applyBorder="1" applyAlignment="1">
      <alignment horizontal="right" vertical="center" wrapText="1"/>
    </xf>
    <xf numFmtId="4" fontId="15" fillId="4" borderId="94" xfId="17" applyNumberFormat="1" applyFill="1" applyBorder="1"/>
    <xf numFmtId="4" fontId="13" fillId="0" borderId="11" xfId="9" applyNumberFormat="1" applyFont="1" applyFill="1" applyBorder="1" applyAlignment="1">
      <alignment horizontal="right" vertical="center" wrapText="1"/>
    </xf>
    <xf numFmtId="3" fontId="2" fillId="0" borderId="32" xfId="17" applyNumberFormat="1" applyFont="1" applyFill="1" applyBorder="1"/>
    <xf numFmtId="4" fontId="1" fillId="0" borderId="95" xfId="10" applyNumberFormat="1" applyFill="1" applyBorder="1"/>
    <xf numFmtId="4" fontId="1" fillId="0" borderId="87" xfId="10" applyNumberFormat="1" applyFill="1" applyBorder="1"/>
    <xf numFmtId="4" fontId="13" fillId="0" borderId="27" xfId="9" applyNumberFormat="1" applyFont="1" applyFill="1" applyBorder="1" applyAlignment="1">
      <alignment horizontal="right" vertical="center" wrapText="1"/>
    </xf>
    <xf numFmtId="4" fontId="1" fillId="0" borderId="64" xfId="10" applyNumberFormat="1" applyFill="1" applyBorder="1"/>
    <xf numFmtId="4" fontId="11" fillId="8" borderId="91" xfId="8" applyNumberFormat="1" applyFont="1" applyFill="1" applyBorder="1" applyAlignment="1">
      <alignment vertical="center"/>
    </xf>
    <xf numFmtId="4" fontId="11" fillId="9" borderId="96" xfId="8" applyNumberFormat="1" applyFont="1" applyFill="1" applyBorder="1" applyAlignment="1">
      <alignment vertical="center"/>
    </xf>
    <xf numFmtId="0" fontId="15" fillId="4" borderId="0" xfId="17" applyFill="1"/>
    <xf numFmtId="4" fontId="2" fillId="8" borderId="58" xfId="8" applyNumberFormat="1" applyFont="1" applyFill="1" applyBorder="1" applyAlignment="1">
      <alignment horizontal="center" vertical="center"/>
    </xf>
    <xf numFmtId="4" fontId="2" fillId="0" borderId="97" xfId="8" applyNumberFormat="1" applyFont="1" applyBorder="1" applyAlignment="1">
      <alignment vertical="center"/>
    </xf>
    <xf numFmtId="4" fontId="2" fillId="0" borderId="41" xfId="8" applyNumberFormat="1" applyFont="1" applyBorder="1" applyAlignment="1">
      <alignment vertical="center"/>
    </xf>
    <xf numFmtId="4" fontId="2" fillId="0" borderId="98" xfId="8" applyNumberFormat="1" applyFont="1" applyBorder="1" applyAlignment="1">
      <alignment vertical="center"/>
    </xf>
    <xf numFmtId="4" fontId="2" fillId="0" borderId="51" xfId="8" applyNumberFormat="1" applyFont="1" applyBorder="1" applyAlignment="1">
      <alignment vertical="center"/>
    </xf>
    <xf numFmtId="4" fontId="2" fillId="0" borderId="99" xfId="8" applyNumberFormat="1" applyFont="1" applyBorder="1" applyAlignment="1">
      <alignment vertical="center"/>
    </xf>
    <xf numFmtId="4" fontId="2" fillId="0" borderId="100" xfId="8" applyNumberFormat="1" applyFont="1" applyBorder="1" applyAlignment="1">
      <alignment vertical="center"/>
    </xf>
    <xf numFmtId="4" fontId="2" fillId="4" borderId="0" xfId="21" applyNumberFormat="1" applyFont="1" applyFill="1" applyBorder="1"/>
    <xf numFmtId="4" fontId="2" fillId="0" borderId="0" xfId="21" applyNumberFormat="1" applyFont="1" applyBorder="1"/>
    <xf numFmtId="4" fontId="2" fillId="4" borderId="0" xfId="21" applyNumberFormat="1" applyFont="1" applyFill="1"/>
    <xf numFmtId="0" fontId="11" fillId="4" borderId="0" xfId="21" applyFont="1" applyFill="1" applyBorder="1" applyAlignment="1">
      <alignment vertical="center" wrapText="1"/>
    </xf>
    <xf numFmtId="4" fontId="2" fillId="0" borderId="0" xfId="21" applyNumberFormat="1" applyFont="1"/>
    <xf numFmtId="4" fontId="11" fillId="6" borderId="102" xfId="7" applyNumberFormat="1" applyFont="1" applyFill="1" applyBorder="1" applyAlignment="1">
      <alignment horizontal="center" vertical="center" wrapText="1"/>
    </xf>
    <xf numFmtId="4" fontId="11" fillId="6" borderId="82" xfId="8" applyNumberFormat="1" applyFont="1" applyFill="1" applyBorder="1" applyAlignment="1">
      <alignment horizontal="center" vertical="center" wrapText="1"/>
    </xf>
    <xf numFmtId="4" fontId="2" fillId="10" borderId="87" xfId="8" applyNumberFormat="1" applyFont="1" applyFill="1" applyBorder="1" applyAlignment="1">
      <alignment vertical="center"/>
    </xf>
    <xf numFmtId="4" fontId="13" fillId="10" borderId="45" xfId="9" applyNumberFormat="1" applyFont="1" applyFill="1" applyBorder="1" applyAlignment="1">
      <alignment horizontal="right" vertical="center" wrapText="1"/>
    </xf>
    <xf numFmtId="4" fontId="14" fillId="0" borderId="103" xfId="10" applyNumberFormat="1" applyFont="1" applyFill="1" applyBorder="1"/>
    <xf numFmtId="4" fontId="14" fillId="0" borderId="0" xfId="10" applyNumberFormat="1" applyFont="1" applyFill="1"/>
    <xf numFmtId="4" fontId="13" fillId="0" borderId="104" xfId="9" applyNumberFormat="1" applyFont="1" applyFill="1" applyBorder="1" applyAlignment="1">
      <alignment horizontal="right" vertical="center" wrapText="1"/>
    </xf>
    <xf numFmtId="4" fontId="2" fillId="10" borderId="26" xfId="8" applyNumberFormat="1" applyFont="1" applyFill="1" applyBorder="1" applyAlignment="1">
      <alignment vertical="center"/>
    </xf>
    <xf numFmtId="4" fontId="13" fillId="10" borderId="40" xfId="9" applyNumberFormat="1" applyFont="1" applyFill="1" applyBorder="1" applyAlignment="1">
      <alignment horizontal="right" vertical="center" wrapText="1"/>
    </xf>
    <xf numFmtId="4" fontId="14" fillId="0" borderId="90" xfId="10" applyNumberFormat="1" applyFont="1" applyFill="1" applyBorder="1"/>
    <xf numFmtId="4" fontId="14" fillId="0" borderId="32" xfId="10" applyNumberFormat="1" applyFont="1" applyFill="1" applyBorder="1"/>
    <xf numFmtId="4" fontId="13" fillId="0" borderId="94" xfId="9" applyNumberFormat="1" applyFont="1" applyFill="1" applyBorder="1" applyAlignment="1">
      <alignment horizontal="right" vertical="center" wrapText="1"/>
    </xf>
    <xf numFmtId="4" fontId="13" fillId="0" borderId="41" xfId="9" applyNumberFormat="1" applyFont="1" applyFill="1" applyBorder="1" applyAlignment="1">
      <alignment horizontal="right" vertical="center" wrapText="1"/>
    </xf>
    <xf numFmtId="4" fontId="14" fillId="0" borderId="34" xfId="10" applyNumberFormat="1" applyFont="1" applyFill="1" applyBorder="1"/>
    <xf numFmtId="4" fontId="13" fillId="0" borderId="100" xfId="9" applyNumberFormat="1" applyFont="1" applyFill="1" applyBorder="1" applyAlignment="1">
      <alignment horizontal="right" vertical="center" wrapText="1"/>
    </xf>
    <xf numFmtId="4" fontId="2" fillId="10" borderId="68" xfId="8" applyNumberFormat="1" applyFont="1" applyFill="1" applyBorder="1" applyAlignment="1">
      <alignment vertical="center"/>
    </xf>
    <xf numFmtId="4" fontId="14" fillId="0" borderId="73" xfId="10" applyNumberFormat="1" applyFont="1" applyFill="1" applyBorder="1"/>
    <xf numFmtId="4" fontId="13" fillId="0" borderId="51" xfId="9" applyNumberFormat="1" applyFont="1" applyFill="1" applyBorder="1" applyAlignment="1">
      <alignment horizontal="right" vertical="center" wrapText="1"/>
    </xf>
    <xf numFmtId="4" fontId="2" fillId="8" borderId="106" xfId="8" applyNumberFormat="1" applyFont="1" applyFill="1" applyBorder="1" applyAlignment="1">
      <alignment horizontal="center" vertical="center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107" xfId="8" applyNumberFormat="1" applyFont="1" applyFill="1" applyBorder="1" applyAlignment="1">
      <alignment vertical="center"/>
    </xf>
    <xf numFmtId="4" fontId="2" fillId="10" borderId="12" xfId="8" applyNumberFormat="1" applyFont="1" applyFill="1" applyBorder="1" applyAlignment="1">
      <alignment vertical="center"/>
    </xf>
    <xf numFmtId="4" fontId="2" fillId="10" borderId="45" xfId="8" applyNumberFormat="1" applyFont="1" applyFill="1" applyBorder="1" applyAlignment="1">
      <alignment vertical="center"/>
    </xf>
    <xf numFmtId="4" fontId="14" fillId="0" borderId="108" xfId="10" applyNumberFormat="1" applyFont="1" applyFill="1" applyBorder="1"/>
    <xf numFmtId="4" fontId="14" fillId="0" borderId="64" xfId="10" applyNumberFormat="1" applyFont="1" applyFill="1" applyBorder="1"/>
    <xf numFmtId="4" fontId="13" fillId="0" borderId="109" xfId="9" applyNumberFormat="1" applyFont="1" applyFill="1" applyBorder="1" applyAlignment="1">
      <alignment horizontal="right" vertical="center" wrapText="1"/>
    </xf>
    <xf numFmtId="4" fontId="13" fillId="0" borderId="87" xfId="9" applyNumberFormat="1" applyFont="1" applyFill="1" applyBorder="1" applyAlignment="1">
      <alignment horizontal="right" vertical="center" wrapText="1"/>
    </xf>
    <xf numFmtId="4" fontId="13" fillId="0" borderId="103" xfId="9" applyNumberFormat="1" applyFont="1" applyFill="1" applyBorder="1" applyAlignment="1">
      <alignment horizontal="right" vertical="center" wrapText="1"/>
    </xf>
    <xf numFmtId="4" fontId="14" fillId="0" borderId="34" xfId="11" applyNumberFormat="1" applyFont="1" applyFill="1" applyBorder="1"/>
    <xf numFmtId="4" fontId="14" fillId="0" borderId="36" xfId="12" applyNumberFormat="1" applyFont="1" applyFill="1" applyBorder="1"/>
    <xf numFmtId="4" fontId="2" fillId="10" borderId="25" xfId="8" applyNumberFormat="1" applyFont="1" applyFill="1" applyBorder="1" applyAlignment="1">
      <alignment vertical="center"/>
    </xf>
    <xf numFmtId="4" fontId="14" fillId="0" borderId="39" xfId="10" applyNumberFormat="1" applyFont="1" applyFill="1" applyBorder="1"/>
    <xf numFmtId="4" fontId="14" fillId="0" borderId="31" xfId="10" applyNumberFormat="1" applyFont="1" applyFill="1" applyBorder="1"/>
    <xf numFmtId="4" fontId="14" fillId="0" borderId="36" xfId="10" applyNumberFormat="1" applyFont="1" applyFill="1" applyBorder="1"/>
    <xf numFmtId="4" fontId="2" fillId="10" borderId="95" xfId="8" applyNumberFormat="1" applyFont="1" applyFill="1" applyBorder="1" applyAlignment="1">
      <alignment vertical="center"/>
    </xf>
    <xf numFmtId="4" fontId="2" fillId="10" borderId="33" xfId="8" applyNumberFormat="1" applyFont="1" applyFill="1" applyBorder="1" applyAlignment="1">
      <alignment vertical="center"/>
    </xf>
    <xf numFmtId="4" fontId="14" fillId="0" borderId="110" xfId="10" applyNumberFormat="1" applyFont="1" applyFill="1" applyBorder="1"/>
    <xf numFmtId="4" fontId="14" fillId="0" borderId="0" xfId="10" applyNumberFormat="1" applyFont="1" applyFill="1" applyBorder="1"/>
    <xf numFmtId="4" fontId="2" fillId="4" borderId="94" xfId="21" applyNumberFormat="1" applyFont="1" applyFill="1" applyBorder="1"/>
    <xf numFmtId="4" fontId="13" fillId="0" borderId="98" xfId="9" applyNumberFormat="1" applyFont="1" applyFill="1" applyBorder="1" applyAlignment="1">
      <alignment horizontal="right" vertical="center" wrapText="1"/>
    </xf>
    <xf numFmtId="4" fontId="13" fillId="10" borderId="111" xfId="9" applyNumberFormat="1" applyFont="1" applyFill="1" applyBorder="1" applyAlignment="1">
      <alignment horizontal="right" vertical="center" wrapText="1"/>
    </xf>
    <xf numFmtId="4" fontId="2" fillId="10" borderId="70" xfId="8" applyNumberFormat="1" applyFont="1" applyFill="1" applyBorder="1" applyAlignment="1">
      <alignment vertical="center"/>
    </xf>
    <xf numFmtId="4" fontId="13" fillId="10" borderId="112" xfId="9" applyNumberFormat="1" applyFont="1" applyFill="1" applyBorder="1" applyAlignment="1">
      <alignment horizontal="right" vertical="center" wrapText="1"/>
    </xf>
    <xf numFmtId="4" fontId="14" fillId="0" borderId="63" xfId="10" applyNumberFormat="1" applyFont="1" applyFill="1" applyBorder="1"/>
    <xf numFmtId="4" fontId="14" fillId="0" borderId="61" xfId="10" applyNumberFormat="1" applyFont="1" applyFill="1" applyBorder="1"/>
    <xf numFmtId="4" fontId="11" fillId="8" borderId="83" xfId="8" applyNumberFormat="1" applyFont="1" applyFill="1" applyBorder="1" applyAlignment="1">
      <alignment vertical="center"/>
    </xf>
    <xf numFmtId="4" fontId="11" fillId="8" borderId="115" xfId="8" applyNumberFormat="1" applyFont="1" applyFill="1" applyBorder="1" applyAlignment="1">
      <alignment vertical="center"/>
    </xf>
    <xf numFmtId="4" fontId="11" fillId="8" borderId="84" xfId="8" applyNumberFormat="1" applyFont="1" applyFill="1" applyBorder="1" applyAlignment="1">
      <alignment vertical="center"/>
    </xf>
    <xf numFmtId="4" fontId="11" fillId="9" borderId="116" xfId="8" applyNumberFormat="1" applyFont="1" applyFill="1" applyBorder="1" applyAlignment="1">
      <alignment vertical="center"/>
    </xf>
    <xf numFmtId="4" fontId="11" fillId="9" borderId="117" xfId="8" applyNumberFormat="1" applyFont="1" applyFill="1" applyBorder="1" applyAlignment="1">
      <alignment vertical="center"/>
    </xf>
    <xf numFmtId="4" fontId="11" fillId="9" borderId="76" xfId="8" applyNumberFormat="1" applyFont="1" applyFill="1" applyBorder="1" applyAlignment="1">
      <alignment vertical="center"/>
    </xf>
    <xf numFmtId="0" fontId="2" fillId="4" borderId="0" xfId="21" applyFont="1" applyFill="1"/>
    <xf numFmtId="0" fontId="2" fillId="4" borderId="0" xfId="15" applyFont="1" applyFill="1"/>
    <xf numFmtId="4" fontId="2" fillId="4" borderId="0" xfId="22" applyNumberFormat="1" applyFont="1" applyFill="1" applyBorder="1"/>
    <xf numFmtId="4" fontId="2" fillId="0" borderId="0" xfId="22" applyNumberFormat="1" applyFont="1" applyBorder="1"/>
    <xf numFmtId="4" fontId="2" fillId="4" borderId="0" xfId="22" applyNumberFormat="1" applyFont="1" applyFill="1"/>
    <xf numFmtId="0" fontId="11" fillId="4" borderId="0" xfId="22" applyFont="1" applyFill="1" applyBorder="1" applyAlignment="1">
      <alignment vertical="center" wrapText="1"/>
    </xf>
    <xf numFmtId="4" fontId="2" fillId="0" borderId="0" xfId="22" applyNumberFormat="1" applyFont="1"/>
    <xf numFmtId="4" fontId="2" fillId="4" borderId="94" xfId="22" applyNumberFormat="1" applyFont="1" applyFill="1" applyBorder="1"/>
    <xf numFmtId="0" fontId="2" fillId="4" borderId="0" xfId="22" applyFont="1" applyFill="1"/>
    <xf numFmtId="4" fontId="2" fillId="6" borderId="95" xfId="8" applyNumberFormat="1" applyFont="1" applyFill="1" applyBorder="1" applyAlignment="1">
      <alignment vertical="center"/>
    </xf>
    <xf numFmtId="4" fontId="13" fillId="6" borderId="40" xfId="9" applyNumberFormat="1" applyFont="1" applyFill="1" applyBorder="1" applyAlignment="1">
      <alignment horizontal="right" vertical="center" wrapText="1"/>
    </xf>
    <xf numFmtId="4" fontId="2" fillId="6" borderId="26" xfId="8" applyNumberFormat="1" applyFont="1" applyFill="1" applyBorder="1" applyAlignment="1">
      <alignment vertical="center"/>
    </xf>
    <xf numFmtId="4" fontId="2" fillId="6" borderId="68" xfId="8" applyNumberFormat="1" applyFont="1" applyFill="1" applyBorder="1" applyAlignment="1">
      <alignment vertical="center"/>
    </xf>
    <xf numFmtId="4" fontId="2" fillId="6" borderId="12" xfId="8" applyNumberFormat="1" applyFont="1" applyFill="1" applyBorder="1" applyAlignment="1">
      <alignment vertical="center"/>
    </xf>
    <xf numFmtId="4" fontId="2" fillId="6" borderId="33" xfId="8" applyNumberFormat="1" applyFont="1" applyFill="1" applyBorder="1" applyAlignment="1">
      <alignment vertical="center"/>
    </xf>
    <xf numFmtId="4" fontId="13" fillId="0" borderId="0" xfId="9" applyNumberFormat="1" applyFont="1" applyFill="1" applyBorder="1" applyAlignment="1">
      <alignment horizontal="right" vertical="center" wrapText="1"/>
    </xf>
    <xf numFmtId="4" fontId="2" fillId="6" borderId="70" xfId="8" applyNumberFormat="1" applyFont="1" applyFill="1" applyBorder="1" applyAlignment="1">
      <alignment vertical="center"/>
    </xf>
    <xf numFmtId="4" fontId="13" fillId="6" borderId="112" xfId="9" applyNumberFormat="1" applyFont="1" applyFill="1" applyBorder="1" applyAlignment="1">
      <alignment horizontal="right" vertical="center" wrapText="1"/>
    </xf>
    <xf numFmtId="4" fontId="2" fillId="6" borderId="11" xfId="8" applyNumberFormat="1" applyFont="1" applyFill="1" applyBorder="1" applyAlignment="1">
      <alignment horizontal="center" vertical="center" wrapText="1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56" xfId="8" applyNumberFormat="1" applyFont="1" applyFill="1" applyBorder="1" applyAlignment="1">
      <alignment horizontal="right" vertical="center"/>
    </xf>
    <xf numFmtId="4" fontId="2" fillId="6" borderId="93" xfId="8" applyNumberFormat="1" applyFont="1" applyFill="1" applyBorder="1" applyAlignment="1">
      <alignment horizontal="center" vertical="center" wrapText="1"/>
    </xf>
    <xf numFmtId="4" fontId="13" fillId="0" borderId="120" xfId="9" applyNumberFormat="1" applyFont="1" applyFill="1" applyBorder="1" applyAlignment="1">
      <alignment horizontal="right" vertical="center" wrapText="1"/>
    </xf>
    <xf numFmtId="4" fontId="11" fillId="8" borderId="58" xfId="8" applyNumberFormat="1" applyFont="1" applyFill="1" applyBorder="1" applyAlignment="1">
      <alignment horizontal="right" vertical="center"/>
    </xf>
    <xf numFmtId="4" fontId="11" fillId="8" borderId="56" xfId="8" applyNumberFormat="1" applyFont="1" applyFill="1" applyBorder="1" applyAlignment="1">
      <alignment horizontal="right" vertical="center"/>
    </xf>
    <xf numFmtId="4" fontId="13" fillId="0" borderId="119" xfId="10" applyNumberFormat="1" applyFont="1" applyFill="1" applyBorder="1" applyAlignment="1">
      <alignment horizontal="right"/>
    </xf>
    <xf numFmtId="4" fontId="13" fillId="0" borderId="0" xfId="10" applyNumberFormat="1" applyFont="1" applyFill="1" applyAlignment="1">
      <alignment horizontal="right"/>
    </xf>
    <xf numFmtId="4" fontId="13" fillId="0" borderId="90" xfId="10" applyNumberFormat="1" applyFont="1" applyFill="1" applyBorder="1" applyAlignment="1">
      <alignment horizontal="right"/>
    </xf>
    <xf numFmtId="4" fontId="13" fillId="0" borderId="32" xfId="10" applyNumberFormat="1" applyFont="1" applyFill="1" applyBorder="1" applyAlignment="1">
      <alignment horizontal="right"/>
    </xf>
    <xf numFmtId="4" fontId="13" fillId="0" borderId="103" xfId="10" applyNumberFormat="1" applyFont="1" applyFill="1" applyBorder="1" applyAlignment="1">
      <alignment horizontal="right"/>
    </xf>
    <xf numFmtId="4" fontId="13" fillId="0" borderId="34" xfId="10" applyNumberFormat="1" applyFont="1" applyFill="1" applyBorder="1" applyAlignment="1">
      <alignment horizontal="right"/>
    </xf>
    <xf numFmtId="4" fontId="13" fillId="0" borderId="73" xfId="10" applyNumberFormat="1" applyFont="1" applyFill="1" applyBorder="1" applyAlignment="1">
      <alignment horizontal="right"/>
    </xf>
    <xf numFmtId="4" fontId="11" fillId="8" borderId="92" xfId="8" applyNumberFormat="1" applyFont="1" applyFill="1" applyBorder="1" applyAlignment="1">
      <alignment horizontal="right" vertical="center"/>
    </xf>
    <xf numFmtId="4" fontId="11" fillId="8" borderId="55" xfId="8" applyNumberFormat="1" applyFont="1" applyFill="1" applyBorder="1" applyAlignment="1">
      <alignment horizontal="right" vertical="center"/>
    </xf>
    <xf numFmtId="4" fontId="11" fillId="8" borderId="107" xfId="8" applyNumberFormat="1" applyFont="1" applyFill="1" applyBorder="1" applyAlignment="1">
      <alignment horizontal="right" vertical="center"/>
    </xf>
    <xf numFmtId="4" fontId="2" fillId="6" borderId="45" xfId="8" applyNumberFormat="1" applyFont="1" applyFill="1" applyBorder="1" applyAlignment="1">
      <alignment horizontal="right" vertical="center"/>
    </xf>
    <xf numFmtId="4" fontId="13" fillId="0" borderId="108" xfId="10" applyNumberFormat="1" applyFont="1" applyFill="1" applyBorder="1" applyAlignment="1">
      <alignment horizontal="right"/>
    </xf>
    <xf numFmtId="4" fontId="13" fillId="0" borderId="64" xfId="10" applyNumberFormat="1" applyFont="1" applyFill="1" applyBorder="1" applyAlignment="1">
      <alignment horizontal="right"/>
    </xf>
    <xf numFmtId="4" fontId="11" fillId="8" borderId="69" xfId="8" applyNumberFormat="1" applyFont="1" applyFill="1" applyBorder="1" applyAlignment="1">
      <alignment horizontal="right" vertical="center"/>
    </xf>
    <xf numFmtId="4" fontId="13" fillId="0" borderId="39" xfId="10" applyNumberFormat="1" applyFont="1" applyFill="1" applyBorder="1" applyAlignment="1">
      <alignment horizontal="right"/>
    </xf>
    <xf numFmtId="4" fontId="13" fillId="0" borderId="110" xfId="10" applyNumberFormat="1" applyFont="1" applyFill="1" applyBorder="1" applyAlignment="1">
      <alignment horizontal="right"/>
    </xf>
    <xf numFmtId="4" fontId="13" fillId="0" borderId="0" xfId="10" applyNumberFormat="1" applyFont="1" applyFill="1" applyBorder="1" applyAlignment="1">
      <alignment horizontal="right"/>
    </xf>
    <xf numFmtId="4" fontId="11" fillId="8" borderId="54" xfId="8" applyNumberFormat="1" applyFont="1" applyFill="1" applyBorder="1" applyAlignment="1">
      <alignment horizontal="right" vertical="center"/>
    </xf>
    <xf numFmtId="4" fontId="13" fillId="6" borderId="27" xfId="9" applyNumberFormat="1" applyFont="1" applyFill="1" applyBorder="1" applyAlignment="1">
      <alignment horizontal="right" vertical="center" wrapText="1"/>
    </xf>
    <xf numFmtId="4" fontId="13" fillId="0" borderId="42" xfId="10" applyNumberFormat="1" applyFont="1" applyFill="1" applyBorder="1" applyAlignment="1">
      <alignment horizontal="right"/>
    </xf>
    <xf numFmtId="4" fontId="13" fillId="6" borderId="111" xfId="9" applyNumberFormat="1" applyFont="1" applyFill="1" applyBorder="1" applyAlignment="1">
      <alignment horizontal="right" vertical="center" wrapText="1"/>
    </xf>
    <xf numFmtId="4" fontId="13" fillId="0" borderId="46" xfId="10" applyNumberFormat="1" applyFont="1" applyFill="1" applyBorder="1" applyAlignment="1">
      <alignment horizontal="right"/>
    </xf>
    <xf numFmtId="4" fontId="13" fillId="0" borderId="63" xfId="10" applyNumberFormat="1" applyFont="1" applyFill="1" applyBorder="1" applyAlignment="1">
      <alignment horizontal="right"/>
    </xf>
    <xf numFmtId="4" fontId="13" fillId="0" borderId="38" xfId="10" applyNumberFormat="1" applyFont="1" applyFill="1" applyBorder="1" applyAlignment="1">
      <alignment horizontal="right"/>
    </xf>
    <xf numFmtId="4" fontId="2" fillId="0" borderId="36" xfId="8" applyNumberFormat="1" applyFont="1" applyFill="1" applyBorder="1" applyAlignment="1">
      <alignment horizontal="right" vertical="center"/>
    </xf>
    <xf numFmtId="4" fontId="13" fillId="0" borderId="61" xfId="10" applyNumberFormat="1" applyFont="1" applyFill="1" applyBorder="1" applyAlignment="1">
      <alignment horizontal="right"/>
    </xf>
    <xf numFmtId="4" fontId="11" fillId="8" borderId="83" xfId="8" applyNumberFormat="1" applyFont="1" applyFill="1" applyBorder="1" applyAlignment="1">
      <alignment horizontal="right" vertical="center"/>
    </xf>
    <xf numFmtId="4" fontId="11" fillId="8" borderId="115" xfId="8" applyNumberFormat="1" applyFont="1" applyFill="1" applyBorder="1" applyAlignment="1">
      <alignment horizontal="right" vertical="center"/>
    </xf>
    <xf numFmtId="4" fontId="11" fillId="8" borderId="84" xfId="8" applyNumberFormat="1" applyFont="1" applyFill="1" applyBorder="1" applyAlignment="1">
      <alignment horizontal="right" vertical="center"/>
    </xf>
    <xf numFmtId="4" fontId="11" fillId="9" borderId="96" xfId="8" applyNumberFormat="1" applyFont="1" applyFill="1" applyBorder="1" applyAlignment="1">
      <alignment horizontal="right" vertical="center"/>
    </xf>
    <xf numFmtId="4" fontId="11" fillId="9" borderId="116" xfId="8" applyNumberFormat="1" applyFont="1" applyFill="1" applyBorder="1" applyAlignment="1">
      <alignment horizontal="right" vertical="center"/>
    </xf>
    <xf numFmtId="4" fontId="11" fillId="9" borderId="117" xfId="8" applyNumberFormat="1" applyFont="1" applyFill="1" applyBorder="1" applyAlignment="1">
      <alignment horizontal="right" vertical="center"/>
    </xf>
    <xf numFmtId="4" fontId="11" fillId="9" borderId="79" xfId="8" applyNumberFormat="1" applyFont="1" applyFill="1" applyBorder="1" applyAlignment="1">
      <alignment horizontal="right" vertical="center"/>
    </xf>
    <xf numFmtId="4" fontId="11" fillId="9" borderId="78" xfId="8" applyNumberFormat="1" applyFont="1" applyFill="1" applyBorder="1" applyAlignment="1">
      <alignment horizontal="right" vertical="center"/>
    </xf>
    <xf numFmtId="4" fontId="11" fillId="9" borderId="76" xfId="8" applyNumberFormat="1" applyFont="1" applyFill="1" applyBorder="1" applyAlignment="1">
      <alignment horizontal="right" vertical="center"/>
    </xf>
    <xf numFmtId="4" fontId="2" fillId="4" borderId="0" xfId="6" applyNumberFormat="1" applyFont="1" applyFill="1" applyBorder="1"/>
    <xf numFmtId="4" fontId="2" fillId="0" borderId="0" xfId="6" applyNumberFormat="1" applyFont="1" applyBorder="1"/>
    <xf numFmtId="4" fontId="2" fillId="4" borderId="0" xfId="6" applyNumberFormat="1" applyFont="1" applyFill="1"/>
    <xf numFmtId="4" fontId="2" fillId="0" borderId="0" xfId="6" applyNumberFormat="1" applyFont="1"/>
    <xf numFmtId="4" fontId="2" fillId="4" borderId="94" xfId="6" applyNumberFormat="1" applyFont="1" applyFill="1" applyBorder="1"/>
    <xf numFmtId="0" fontId="2" fillId="4" borderId="0" xfId="6" applyFont="1" applyFill="1"/>
    <xf numFmtId="4" fontId="13" fillId="0" borderId="28" xfId="10" applyNumberFormat="1" applyFont="1" applyFill="1" applyBorder="1" applyAlignment="1">
      <alignment horizontal="right"/>
    </xf>
    <xf numFmtId="4" fontId="13" fillId="0" borderId="59" xfId="10" applyNumberFormat="1" applyFont="1" applyFill="1" applyBorder="1" applyAlignment="1">
      <alignment horizontal="right"/>
    </xf>
    <xf numFmtId="4" fontId="11" fillId="8" borderId="91" xfId="8" applyNumberFormat="1" applyFont="1" applyFill="1" applyBorder="1" applyAlignment="1">
      <alignment horizontal="right" vertical="center"/>
    </xf>
    <xf numFmtId="4" fontId="2" fillId="0" borderId="0" xfId="6" applyNumberFormat="1" applyFont="1" applyAlignment="1">
      <alignment horizontal="right"/>
    </xf>
    <xf numFmtId="0" fontId="10" fillId="0" borderId="0" xfId="6"/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8" fillId="0" borderId="1" xfId="4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9" fillId="0" borderId="0" xfId="5" applyBorder="1" applyAlignment="1" applyProtection="1">
      <alignment vertical="center" wrapText="1"/>
    </xf>
    <xf numFmtId="4" fontId="2" fillId="6" borderId="25" xfId="8" applyNumberFormat="1" applyFont="1" applyFill="1" applyBorder="1" applyAlignment="1">
      <alignment horizontal="center" vertical="center" wrapText="1"/>
    </xf>
    <xf numFmtId="4" fontId="11" fillId="8" borderId="113" xfId="8" applyNumberFormat="1" applyFont="1" applyFill="1" applyBorder="1" applyAlignment="1">
      <alignment horizontal="right" vertical="center"/>
    </xf>
    <xf numFmtId="4" fontId="11" fillId="8" borderId="114" xfId="8" applyNumberFormat="1" applyFont="1" applyFill="1" applyBorder="1" applyAlignment="1">
      <alignment horizontal="right" vertical="center"/>
    </xf>
    <xf numFmtId="4" fontId="11" fillId="9" borderId="75" xfId="8" applyNumberFormat="1" applyFont="1" applyFill="1" applyBorder="1" applyAlignment="1">
      <alignment horizontal="center" vertical="center"/>
    </xf>
    <xf numFmtId="4" fontId="11" fillId="9" borderId="76" xfId="8" applyNumberFormat="1" applyFont="1" applyFill="1" applyBorder="1" applyAlignment="1">
      <alignment horizontal="center" vertical="center"/>
    </xf>
    <xf numFmtId="4" fontId="2" fillId="6" borderId="11" xfId="8" applyNumberFormat="1" applyFont="1" applyFill="1" applyBorder="1" applyAlignment="1">
      <alignment horizontal="center" vertical="center" wrapText="1"/>
    </xf>
    <xf numFmtId="4" fontId="11" fillId="8" borderId="106" xfId="8" applyNumberFormat="1" applyFont="1" applyFill="1" applyBorder="1" applyAlignment="1">
      <alignment horizontal="right" vertical="center"/>
    </xf>
    <xf numFmtId="4" fontId="11" fillId="8" borderId="58" xfId="8" applyNumberFormat="1" applyFont="1" applyFill="1" applyBorder="1" applyAlignment="1">
      <alignment horizontal="right" vertical="center"/>
    </xf>
    <xf numFmtId="4" fontId="2" fillId="6" borderId="52" xfId="8" applyNumberFormat="1" applyFont="1" applyFill="1" applyBorder="1" applyAlignment="1">
      <alignment horizontal="center" vertical="center" wrapText="1"/>
    </xf>
    <xf numFmtId="4" fontId="11" fillId="8" borderId="56" xfId="8" applyNumberFormat="1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left" vertical="center" wrapText="1"/>
    </xf>
    <xf numFmtId="4" fontId="11" fillId="5" borderId="3" xfId="8" applyNumberFormat="1" applyFont="1" applyFill="1" applyBorder="1" applyAlignment="1">
      <alignment horizontal="center" vertical="center" wrapText="1"/>
    </xf>
    <xf numFmtId="4" fontId="11" fillId="5" borderId="11" xfId="8" applyNumberFormat="1" applyFont="1" applyFill="1" applyBorder="1" applyAlignment="1">
      <alignment horizontal="center" vertical="center" wrapText="1"/>
    </xf>
    <xf numFmtId="4" fontId="11" fillId="5" borderId="4" xfId="8" applyNumberFormat="1" applyFont="1" applyFill="1" applyBorder="1" applyAlignment="1">
      <alignment horizontal="center" vertical="center" wrapText="1"/>
    </xf>
    <xf numFmtId="4" fontId="11" fillId="5" borderId="12" xfId="8" applyNumberFormat="1" applyFont="1" applyFill="1" applyBorder="1" applyAlignment="1">
      <alignment horizontal="center" vertical="center" wrapText="1"/>
    </xf>
    <xf numFmtId="4" fontId="11" fillId="2" borderId="5" xfId="7" applyNumberFormat="1" applyFont="1" applyFill="1" applyBorder="1" applyAlignment="1">
      <alignment horizontal="center" vertical="center" wrapText="1"/>
    </xf>
    <xf numFmtId="4" fontId="11" fillId="2" borderId="6" xfId="7" applyNumberFormat="1" applyFont="1" applyFill="1" applyBorder="1" applyAlignment="1">
      <alignment horizontal="center" vertical="center" wrapText="1"/>
    </xf>
    <xf numFmtId="4" fontId="11" fillId="2" borderId="7" xfId="7" applyNumberFormat="1" applyFont="1" applyFill="1" applyBorder="1" applyAlignment="1">
      <alignment horizontal="center" vertical="center" wrapText="1"/>
    </xf>
    <xf numFmtId="4" fontId="11" fillId="2" borderId="8" xfId="7" applyNumberFormat="1" applyFont="1" applyFill="1" applyBorder="1" applyAlignment="1">
      <alignment horizontal="center" vertical="center" wrapText="1"/>
    </xf>
    <xf numFmtId="4" fontId="11" fillId="2" borderId="9" xfId="7" applyNumberFormat="1" applyFont="1" applyFill="1" applyBorder="1" applyAlignment="1">
      <alignment horizontal="center" vertical="center" wrapText="1"/>
    </xf>
    <xf numFmtId="4" fontId="11" fillId="2" borderId="10" xfId="7" applyNumberFormat="1" applyFont="1" applyFill="1" applyBorder="1" applyAlignment="1">
      <alignment horizontal="center" vertical="center" wrapText="1"/>
    </xf>
    <xf numFmtId="4" fontId="2" fillId="6" borderId="118" xfId="8" applyNumberFormat="1" applyFont="1" applyFill="1" applyBorder="1" applyAlignment="1">
      <alignment horizontal="center" vertical="center" wrapText="1"/>
    </xf>
    <xf numFmtId="4" fontId="2" fillId="6" borderId="93" xfId="8" applyNumberFormat="1" applyFont="1" applyFill="1" applyBorder="1" applyAlignment="1">
      <alignment horizontal="center" vertical="center" wrapText="1"/>
    </xf>
    <xf numFmtId="4" fontId="2" fillId="6" borderId="105" xfId="8" applyNumberFormat="1" applyFont="1" applyFill="1" applyBorder="1" applyAlignment="1">
      <alignment horizontal="center" vertical="center" wrapText="1"/>
    </xf>
    <xf numFmtId="4" fontId="11" fillId="5" borderId="91" xfId="8" applyNumberFormat="1" applyFont="1" applyFill="1" applyBorder="1" applyAlignment="1">
      <alignment horizontal="center" vertical="center" wrapText="1"/>
    </xf>
    <xf numFmtId="4" fontId="11" fillId="5" borderId="85" xfId="8" applyNumberFormat="1" applyFont="1" applyFill="1" applyBorder="1" applyAlignment="1">
      <alignment horizontal="center" vertical="center" wrapText="1"/>
    </xf>
    <xf numFmtId="4" fontId="11" fillId="2" borderId="3" xfId="7" applyNumberFormat="1" applyFont="1" applyFill="1" applyBorder="1" applyAlignment="1">
      <alignment horizontal="center" vertical="center" wrapText="1"/>
    </xf>
    <xf numFmtId="4" fontId="11" fillId="2" borderId="4" xfId="7" applyNumberFormat="1" applyFont="1" applyFill="1" applyBorder="1" applyAlignment="1">
      <alignment horizontal="center" vertical="center" wrapText="1"/>
    </xf>
    <xf numFmtId="4" fontId="2" fillId="6" borderId="17" xfId="8" applyNumberFormat="1" applyFont="1" applyFill="1" applyBorder="1" applyAlignment="1">
      <alignment horizontal="center" vertical="center" wrapText="1"/>
    </xf>
    <xf numFmtId="4" fontId="2" fillId="6" borderId="101" xfId="8" applyNumberFormat="1" applyFont="1" applyFill="1" applyBorder="1" applyAlignment="1">
      <alignment horizontal="center" vertical="center" wrapText="1"/>
    </xf>
    <xf numFmtId="4" fontId="2" fillId="0" borderId="32" xfId="6" applyNumberFormat="1" applyFont="1" applyBorder="1" applyAlignment="1">
      <alignment horizontal="right"/>
    </xf>
  </cellXfs>
  <cellStyles count="26">
    <cellStyle name="Hipervínculo" xfId="5" builtinId="8"/>
    <cellStyle name="Hipervínculo_2.1.26. 2008-2010.Ppales.rdos._tipo establec._especie" xfId="4"/>
    <cellStyle name="Normal" xfId="0" builtinId="0"/>
    <cellStyle name="Normal 10" xfId="10"/>
    <cellStyle name="Normal 10 2" xfId="23"/>
    <cellStyle name="Normal 10 3" xfId="24"/>
    <cellStyle name="Normal 10 4" xfId="25"/>
    <cellStyle name="Normal 11" xfId="21"/>
    <cellStyle name="Normal 12" xfId="22"/>
    <cellStyle name="Normal 2" xfId="6"/>
    <cellStyle name="Normal 2 2" xfId="17"/>
    <cellStyle name="Normal 2_2.1.16. 2008-2010.Ppales.macrom._tipo acui._establec" xfId="1"/>
    <cellStyle name="Normal 3" xfId="18"/>
    <cellStyle name="Normal 4" xfId="14"/>
    <cellStyle name="Normal 5" xfId="19"/>
    <cellStyle name="Normal 6" xfId="13"/>
    <cellStyle name="Normal 7" xfId="12"/>
    <cellStyle name="Normal 8" xfId="11"/>
    <cellStyle name="Normal 9" xfId="20"/>
    <cellStyle name="Normal_2.1.26. 2008-2010.Ppales.rdos._tipo establec._especie" xfId="2"/>
    <cellStyle name="Normal_acu_resto tablas_28mar07" xfId="8"/>
    <cellStyle name="Normal_acu_usos_2005" xfId="7"/>
    <cellStyle name="Normal_Hoja1_acu_resto tablas_28mar07" xfId="9"/>
    <cellStyle name="Normal_Lista Tablas_1" xfId="3"/>
    <cellStyle name="Normal_Prod 02-05 G-Tipo" xfId="15"/>
    <cellStyle name="Porcentual 2" xfId="1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O34"/>
  <sheetViews>
    <sheetView showGridLines="0" tabSelected="1" zoomScale="85" zoomScaleNormal="85" zoomScaleSheetLayoutView="55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359" t="s">
        <v>0</v>
      </c>
      <c r="C7" s="359"/>
      <c r="D7" s="359"/>
      <c r="E7" s="359"/>
      <c r="F7" s="359"/>
      <c r="G7" s="359"/>
      <c r="H7" s="359"/>
      <c r="I7" s="359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5" customHeight="1" x14ac:dyDescent="0.2">
      <c r="B11" s="2"/>
      <c r="C11" s="360" t="s">
        <v>2</v>
      </c>
      <c r="D11" s="360"/>
      <c r="E11" s="360"/>
      <c r="F11" s="360"/>
      <c r="G11" s="360"/>
      <c r="H11" s="360"/>
      <c r="I11" s="360"/>
    </row>
    <row r="12" spans="2:9" ht="12.75" customHeight="1" x14ac:dyDescent="0.2">
      <c r="B12" s="2"/>
      <c r="C12" s="360"/>
      <c r="D12" s="360"/>
      <c r="E12" s="360"/>
      <c r="F12" s="360"/>
      <c r="G12" s="360"/>
      <c r="H12" s="360"/>
      <c r="I12" s="360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8.25" customHeight="1" thickBot="1" x14ac:dyDescent="0.3">
      <c r="B14" s="4"/>
      <c r="C14" s="5" t="s">
        <v>3</v>
      </c>
      <c r="D14" s="361" t="s">
        <v>114</v>
      </c>
      <c r="E14" s="361"/>
      <c r="F14" s="361"/>
      <c r="G14" s="361"/>
      <c r="H14" s="361"/>
      <c r="I14" s="361"/>
    </row>
    <row r="15" spans="2:9" s="6" customFormat="1" ht="38.25" customHeight="1" thickBot="1" x14ac:dyDescent="0.3">
      <c r="B15" s="4"/>
      <c r="C15" s="5" t="s">
        <v>5</v>
      </c>
      <c r="D15" s="361" t="s">
        <v>107</v>
      </c>
      <c r="E15" s="361"/>
      <c r="F15" s="361"/>
      <c r="G15" s="361"/>
      <c r="H15" s="361"/>
      <c r="I15" s="361"/>
    </row>
    <row r="16" spans="2:9" s="6" customFormat="1" ht="38.25" customHeight="1" thickBot="1" x14ac:dyDescent="0.3">
      <c r="B16" s="4"/>
      <c r="C16" s="5" t="s">
        <v>7</v>
      </c>
      <c r="D16" s="361" t="s">
        <v>104</v>
      </c>
      <c r="E16" s="361"/>
      <c r="F16" s="361"/>
      <c r="G16" s="361"/>
      <c r="H16" s="361"/>
      <c r="I16" s="361"/>
    </row>
    <row r="17" spans="2:15" s="6" customFormat="1" ht="38.25" customHeight="1" thickBot="1" x14ac:dyDescent="0.3">
      <c r="B17" s="4"/>
      <c r="C17" s="5" t="s">
        <v>9</v>
      </c>
      <c r="D17" s="361" t="s">
        <v>101</v>
      </c>
      <c r="E17" s="361"/>
      <c r="F17" s="361"/>
      <c r="G17" s="361"/>
      <c r="H17" s="361"/>
      <c r="I17" s="361"/>
    </row>
    <row r="18" spans="2:15" s="6" customFormat="1" ht="38.25" customHeight="1" thickBot="1" x14ac:dyDescent="0.3">
      <c r="B18" s="4"/>
      <c r="C18" s="5" t="s">
        <v>11</v>
      </c>
      <c r="D18" s="361" t="s">
        <v>98</v>
      </c>
      <c r="E18" s="361"/>
      <c r="F18" s="361"/>
      <c r="G18" s="361"/>
      <c r="H18" s="361"/>
      <c r="I18" s="361"/>
    </row>
    <row r="19" spans="2:15" s="6" customFormat="1" ht="38.25" customHeight="1" thickBot="1" x14ac:dyDescent="0.3">
      <c r="B19" s="4"/>
      <c r="C19" s="7" t="s">
        <v>13</v>
      </c>
      <c r="D19" s="361" t="s">
        <v>95</v>
      </c>
      <c r="E19" s="361"/>
      <c r="F19" s="361"/>
      <c r="G19" s="361"/>
      <c r="H19" s="361"/>
      <c r="I19" s="361"/>
    </row>
    <row r="20" spans="2:15" s="6" customFormat="1" ht="38.25" customHeight="1" thickBot="1" x14ac:dyDescent="0.3">
      <c r="B20" s="4"/>
      <c r="C20" s="7" t="s">
        <v>15</v>
      </c>
      <c r="D20" s="361" t="s">
        <v>92</v>
      </c>
      <c r="E20" s="361"/>
      <c r="F20" s="361"/>
      <c r="G20" s="361"/>
      <c r="H20" s="361"/>
      <c r="I20" s="361"/>
    </row>
    <row r="21" spans="2:15" s="6" customFormat="1" ht="38.25" customHeight="1" thickBot="1" x14ac:dyDescent="0.3">
      <c r="B21" s="4"/>
      <c r="C21" s="7" t="s">
        <v>17</v>
      </c>
      <c r="D21" s="361" t="s">
        <v>4</v>
      </c>
      <c r="E21" s="361"/>
      <c r="F21" s="361"/>
      <c r="G21" s="361"/>
      <c r="H21" s="361"/>
      <c r="I21" s="361"/>
    </row>
    <row r="22" spans="2:15" s="6" customFormat="1" ht="38.25" customHeight="1" thickBot="1" x14ac:dyDescent="0.3">
      <c r="B22" s="4"/>
      <c r="C22" s="7" t="s">
        <v>19</v>
      </c>
      <c r="D22" s="361" t="s">
        <v>6</v>
      </c>
      <c r="E22" s="361"/>
      <c r="F22" s="361"/>
      <c r="G22" s="361"/>
      <c r="H22" s="361"/>
      <c r="I22" s="361"/>
    </row>
    <row r="23" spans="2:15" s="6" customFormat="1" ht="38.25" customHeight="1" thickBot="1" x14ac:dyDescent="0.3">
      <c r="B23" s="4"/>
      <c r="C23" s="7" t="s">
        <v>21</v>
      </c>
      <c r="D23" s="361" t="s">
        <v>8</v>
      </c>
      <c r="E23" s="361"/>
      <c r="F23" s="361"/>
      <c r="G23" s="361"/>
      <c r="H23" s="361"/>
      <c r="I23" s="361"/>
      <c r="J23" s="363"/>
      <c r="K23" s="363"/>
      <c r="L23" s="363"/>
      <c r="M23" s="363"/>
      <c r="N23" s="363"/>
      <c r="O23" s="363"/>
    </row>
    <row r="24" spans="2:15" s="6" customFormat="1" ht="38.25" customHeight="1" thickBot="1" x14ac:dyDescent="0.3">
      <c r="B24" s="4"/>
      <c r="C24" s="7" t="s">
        <v>23</v>
      </c>
      <c r="D24" s="361" t="s">
        <v>10</v>
      </c>
      <c r="E24" s="361"/>
      <c r="F24" s="361"/>
      <c r="G24" s="361"/>
      <c r="H24" s="361"/>
      <c r="I24" s="361"/>
    </row>
    <row r="25" spans="2:15" s="6" customFormat="1" ht="38.25" customHeight="1" thickBot="1" x14ac:dyDescent="0.3">
      <c r="B25" s="4"/>
      <c r="C25" s="7" t="s">
        <v>25</v>
      </c>
      <c r="D25" s="361" t="s">
        <v>12</v>
      </c>
      <c r="E25" s="361"/>
      <c r="F25" s="361"/>
      <c r="G25" s="361"/>
      <c r="H25" s="361"/>
      <c r="I25" s="361"/>
    </row>
    <row r="26" spans="2:15" s="6" customFormat="1" ht="38.25" customHeight="1" thickBot="1" x14ac:dyDescent="0.3">
      <c r="B26" s="4"/>
      <c r="C26" s="7" t="s">
        <v>27</v>
      </c>
      <c r="D26" s="361" t="s">
        <v>14</v>
      </c>
      <c r="E26" s="361"/>
      <c r="F26" s="361"/>
      <c r="G26" s="361"/>
      <c r="H26" s="361"/>
      <c r="I26" s="361"/>
    </row>
    <row r="27" spans="2:15" s="6" customFormat="1" ht="38.25" customHeight="1" thickBot="1" x14ac:dyDescent="0.3">
      <c r="B27" s="4"/>
      <c r="C27" s="7" t="s">
        <v>29</v>
      </c>
      <c r="D27" s="362" t="s">
        <v>16</v>
      </c>
      <c r="E27" s="362"/>
      <c r="F27" s="362"/>
      <c r="G27" s="362"/>
      <c r="H27" s="362"/>
      <c r="I27" s="362"/>
    </row>
    <row r="28" spans="2:15" s="6" customFormat="1" ht="38.25" customHeight="1" thickBot="1" x14ac:dyDescent="0.3">
      <c r="B28" s="4"/>
      <c r="C28" s="7" t="s">
        <v>91</v>
      </c>
      <c r="D28" s="362" t="s">
        <v>18</v>
      </c>
      <c r="E28" s="362"/>
      <c r="F28" s="362"/>
      <c r="G28" s="362"/>
      <c r="H28" s="362"/>
      <c r="I28" s="362"/>
    </row>
    <row r="29" spans="2:15" s="6" customFormat="1" ht="38.25" customHeight="1" thickBot="1" x14ac:dyDescent="0.3">
      <c r="B29" s="4"/>
      <c r="C29" s="7" t="s">
        <v>94</v>
      </c>
      <c r="D29" s="362" t="s">
        <v>20</v>
      </c>
      <c r="E29" s="362"/>
      <c r="F29" s="362"/>
      <c r="G29" s="362"/>
      <c r="H29" s="362"/>
      <c r="I29" s="362"/>
    </row>
    <row r="30" spans="2:15" s="6" customFormat="1" ht="38.25" customHeight="1" thickBot="1" x14ac:dyDescent="0.3">
      <c r="B30" s="4"/>
      <c r="C30" s="7" t="s">
        <v>97</v>
      </c>
      <c r="D30" s="362" t="s">
        <v>22</v>
      </c>
      <c r="E30" s="362"/>
      <c r="F30" s="362"/>
      <c r="G30" s="362"/>
      <c r="H30" s="362"/>
      <c r="I30" s="362"/>
    </row>
    <row r="31" spans="2:15" s="6" customFormat="1" ht="38.25" customHeight="1" thickBot="1" x14ac:dyDescent="0.3">
      <c r="B31" s="4"/>
      <c r="C31" s="7" t="s">
        <v>100</v>
      </c>
      <c r="D31" s="362" t="s">
        <v>24</v>
      </c>
      <c r="E31" s="362"/>
      <c r="F31" s="362"/>
      <c r="G31" s="362"/>
      <c r="H31" s="362"/>
      <c r="I31" s="362"/>
    </row>
    <row r="32" spans="2:15" s="6" customFormat="1" ht="38.25" customHeight="1" thickBot="1" x14ac:dyDescent="0.3">
      <c r="B32" s="4"/>
      <c r="C32" s="7" t="s">
        <v>103</v>
      </c>
      <c r="D32" s="362" t="s">
        <v>26</v>
      </c>
      <c r="E32" s="362"/>
      <c r="F32" s="362"/>
      <c r="G32" s="362"/>
      <c r="H32" s="362"/>
      <c r="I32" s="362"/>
    </row>
    <row r="33" spans="2:9" s="6" customFormat="1" ht="38.25" customHeight="1" thickBot="1" x14ac:dyDescent="0.3">
      <c r="B33" s="4"/>
      <c r="C33" s="7" t="s">
        <v>106</v>
      </c>
      <c r="D33" s="362" t="s">
        <v>28</v>
      </c>
      <c r="E33" s="362"/>
      <c r="F33" s="362"/>
      <c r="G33" s="362"/>
      <c r="H33" s="362"/>
      <c r="I33" s="362"/>
    </row>
    <row r="34" spans="2:9" s="6" customFormat="1" ht="38.25" customHeight="1" thickBot="1" x14ac:dyDescent="0.3">
      <c r="B34" s="4"/>
      <c r="C34" s="7" t="s">
        <v>113</v>
      </c>
      <c r="D34" s="362" t="s">
        <v>30</v>
      </c>
      <c r="E34" s="362"/>
      <c r="F34" s="362"/>
      <c r="G34" s="362"/>
      <c r="H34" s="362"/>
      <c r="I34" s="362"/>
    </row>
  </sheetData>
  <mergeCells count="24">
    <mergeCell ref="D34:I34"/>
    <mergeCell ref="J23:O23"/>
    <mergeCell ref="D20:I20"/>
    <mergeCell ref="D29:I29"/>
    <mergeCell ref="D24:I24"/>
    <mergeCell ref="D25:I25"/>
    <mergeCell ref="D26:I26"/>
    <mergeCell ref="D27:I27"/>
    <mergeCell ref="D28:I28"/>
    <mergeCell ref="D30:I30"/>
    <mergeCell ref="D31:I31"/>
    <mergeCell ref="D32:I32"/>
    <mergeCell ref="D33:I33"/>
    <mergeCell ref="B7:I7"/>
    <mergeCell ref="C11:I12"/>
    <mergeCell ref="D21:I21"/>
    <mergeCell ref="D22:I22"/>
    <mergeCell ref="D23:I23"/>
    <mergeCell ref="D19:I19"/>
    <mergeCell ref="D18:I18"/>
    <mergeCell ref="D16:I16"/>
    <mergeCell ref="D17:I17"/>
    <mergeCell ref="D14:I14"/>
    <mergeCell ref="D15:I15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por fase de cultivo, Grupo de especies y tipo de comercialización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por Fase,Grupo de Especies y Tipo de Comercialización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por Fase,Grupo de Especies y Tipo de Comercialización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por Fase,Grupo de Especies y Tipo de Comercialización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por Fase,Grupo de Especies y Tipo de Comercialización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por Fase,Grupo de Especies y Tipo de Comercialización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por Fase,Grupo de Especies y Tipo de Comercialización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por Fase,Grupo de Especies y Tipo de Comercialización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Producción. Valor y Cantidad por Fase,Grupo de Especies y Tipo de Comercialización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Producción. Valor y Cantidad por Fase,Grupo de Especies y Tipo de Comercialización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por fase de cultivo, Grupo de especies y tipo de comercialización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 por fase de cultivo, Grupo de especies y tipo de comercialización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 por fase de cultivo, Grupo de especies y tipo de comercialización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Producción. Valor y Cantidad por fase de cultivo, Grupo de especies y tipo de comercialización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 por fase de cultivo, Grupo de especies y tipo de comercialización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 por fase de cultivo, Grupo de especies y tipo de comercialización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 por fase de cultivo, Grupo de especies y tipo de comercialización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 por fase de cultivo, Grupo de especies y tipo de comercialización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 por fase de cultivo, Grupo de especies y tipo de comercialización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 por fase de cultivo, Grupo de especies y tipo de comercialización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 por fase de cultivo, Grupo de especies y tipo de comercialización"/>
  </hyperlinks>
  <pageMargins left="0.35433070866141736" right="0.55118110236220474" top="0.35433070866141736" bottom="0.74803149606299213" header="0.31496062992125984" footer="0.31496062992125984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374" t="s">
        <v>72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392" t="s">
        <v>46</v>
      </c>
      <c r="C5" s="20" t="s">
        <v>47</v>
      </c>
      <c r="D5" s="135">
        <f>E5+F5</f>
        <v>2903993.3858000003</v>
      </c>
      <c r="E5" s="22"/>
      <c r="F5" s="136">
        <v>2903993.3858000003</v>
      </c>
      <c r="G5" s="24"/>
      <c r="H5" s="25"/>
      <c r="I5" s="22"/>
      <c r="J5" s="22"/>
      <c r="K5" s="22">
        <v>168404.24</v>
      </c>
      <c r="L5" s="27"/>
      <c r="M5" s="28"/>
    </row>
    <row r="6" spans="1:35" ht="12.75" x14ac:dyDescent="0.2">
      <c r="B6" s="364"/>
      <c r="C6" s="29" t="s">
        <v>48</v>
      </c>
      <c r="D6" s="137"/>
      <c r="E6" s="31"/>
      <c r="F6" s="32"/>
      <c r="G6" s="33"/>
      <c r="H6" s="34"/>
      <c r="I6" s="31"/>
      <c r="J6" s="31"/>
      <c r="K6" s="31"/>
      <c r="L6" s="32"/>
      <c r="M6" s="36"/>
    </row>
    <row r="7" spans="1:35" ht="12.75" x14ac:dyDescent="0.2">
      <c r="B7" s="364"/>
      <c r="C7" s="29" t="s">
        <v>49</v>
      </c>
      <c r="D7" s="39">
        <v>72033842.930300012</v>
      </c>
      <c r="E7" s="35">
        <v>147600</v>
      </c>
      <c r="F7" s="41">
        <v>71886242.930300012</v>
      </c>
      <c r="G7" s="38"/>
      <c r="H7" s="39">
        <v>11172.6</v>
      </c>
      <c r="I7" s="35"/>
      <c r="J7" s="35"/>
      <c r="K7" s="35">
        <v>12276631.658000004</v>
      </c>
      <c r="L7" s="41"/>
      <c r="M7" s="42"/>
    </row>
    <row r="8" spans="1:35" ht="12.75" x14ac:dyDescent="0.2">
      <c r="B8" s="364"/>
      <c r="C8" s="29" t="s">
        <v>50</v>
      </c>
      <c r="D8" s="39">
        <v>188377168.19239998</v>
      </c>
      <c r="E8" s="35">
        <v>332160</v>
      </c>
      <c r="F8" s="41">
        <v>188045008.19239998</v>
      </c>
      <c r="G8" s="38"/>
      <c r="H8" s="39">
        <v>6835.0000000000009</v>
      </c>
      <c r="I8" s="35"/>
      <c r="J8" s="35"/>
      <c r="K8" s="35">
        <v>33268451.455499999</v>
      </c>
      <c r="L8" s="41"/>
      <c r="M8" s="42"/>
    </row>
    <row r="9" spans="1:35" ht="12.75" x14ac:dyDescent="0.2">
      <c r="B9" s="364"/>
      <c r="C9" s="29" t="s">
        <v>51</v>
      </c>
      <c r="D9" s="39">
        <v>77881073.380899981</v>
      </c>
      <c r="E9" s="35">
        <v>995437.00000000012</v>
      </c>
      <c r="F9" s="41">
        <v>76885636.380899981</v>
      </c>
      <c r="G9" s="38"/>
      <c r="H9" s="39">
        <v>2389.4</v>
      </c>
      <c r="I9" s="35"/>
      <c r="J9" s="35"/>
      <c r="K9" s="35">
        <v>14463777.266499994</v>
      </c>
      <c r="L9" s="41"/>
      <c r="M9" s="42"/>
    </row>
    <row r="10" spans="1:35" ht="12.75" x14ac:dyDescent="0.2">
      <c r="B10" s="364"/>
      <c r="C10" s="29" t="s">
        <v>52</v>
      </c>
      <c r="D10" s="39">
        <v>76853308.330599993</v>
      </c>
      <c r="E10" s="35">
        <v>67462565.129999995</v>
      </c>
      <c r="F10" s="41">
        <v>9390743.2006000001</v>
      </c>
      <c r="G10" s="38">
        <v>307165</v>
      </c>
      <c r="H10" s="39">
        <v>1232</v>
      </c>
      <c r="I10" s="35">
        <v>39023.869999999995</v>
      </c>
      <c r="J10" s="35">
        <v>176111.51400000002</v>
      </c>
      <c r="K10" s="35">
        <v>2245770.0300000003</v>
      </c>
      <c r="L10" s="41">
        <v>1016.2670000000001</v>
      </c>
      <c r="M10" s="42">
        <v>62.055999999999997</v>
      </c>
    </row>
    <row r="11" spans="1:35" ht="12.75" x14ac:dyDescent="0.2">
      <c r="B11" s="364"/>
      <c r="C11" s="56" t="s">
        <v>53</v>
      </c>
      <c r="D11" s="39">
        <v>35844.449999999997</v>
      </c>
      <c r="E11" s="62">
        <v>406</v>
      </c>
      <c r="F11" s="73">
        <v>35438.839999999997</v>
      </c>
      <c r="G11" s="60">
        <v>2289</v>
      </c>
      <c r="H11" s="61"/>
      <c r="I11" s="62">
        <v>1867</v>
      </c>
      <c r="J11" s="62">
        <v>6383.1410000000005</v>
      </c>
      <c r="K11" s="62">
        <v>7176.75</v>
      </c>
      <c r="L11" s="73">
        <v>586.3900000000001</v>
      </c>
      <c r="M11" s="74">
        <v>16.489000000000001</v>
      </c>
    </row>
    <row r="12" spans="1:35" ht="12.75" x14ac:dyDescent="0.2">
      <c r="B12" s="372" t="s">
        <v>54</v>
      </c>
      <c r="C12" s="65" t="s">
        <v>54</v>
      </c>
      <c r="D12" s="66">
        <f>SUM(D5:D11)</f>
        <v>418085230.6699999</v>
      </c>
      <c r="E12" s="67">
        <f>SUM(E5:E11)</f>
        <v>68938168.129999995</v>
      </c>
      <c r="F12" s="95">
        <f>SUM(F5:F11)</f>
        <v>349147062.92999995</v>
      </c>
      <c r="G12" s="69">
        <f>SUM(G5:G11)</f>
        <v>309454</v>
      </c>
      <c r="H12" s="66">
        <f t="shared" ref="H12:M12" si="0">SUM(H5:H11)</f>
        <v>21629.000000000004</v>
      </c>
      <c r="I12" s="67">
        <f t="shared" si="0"/>
        <v>40890.869999999995</v>
      </c>
      <c r="J12" s="67">
        <f t="shared" si="0"/>
        <v>182494.65500000003</v>
      </c>
      <c r="K12" s="67">
        <f t="shared" si="0"/>
        <v>62430211.399999999</v>
      </c>
      <c r="L12" s="95">
        <f t="shared" si="0"/>
        <v>1602.6570000000002</v>
      </c>
      <c r="M12" s="96">
        <f t="shared" si="0"/>
        <v>78.545000000000002</v>
      </c>
    </row>
    <row r="13" spans="1:35" ht="12.75" x14ac:dyDescent="0.2">
      <c r="B13" s="364" t="s">
        <v>55</v>
      </c>
      <c r="C13" s="138" t="s">
        <v>49</v>
      </c>
      <c r="D13" s="39"/>
      <c r="E13" s="35"/>
      <c r="F13" s="41"/>
      <c r="G13" s="38"/>
      <c r="H13" s="39"/>
      <c r="I13" s="35"/>
      <c r="J13" s="35"/>
      <c r="K13" s="35"/>
      <c r="L13" s="41"/>
      <c r="M13" s="42"/>
    </row>
    <row r="14" spans="1:35" ht="12.75" x14ac:dyDescent="0.2">
      <c r="B14" s="364"/>
      <c r="C14" s="29" t="s">
        <v>50</v>
      </c>
      <c r="D14" s="39"/>
      <c r="E14" s="35"/>
      <c r="F14" s="41"/>
      <c r="G14" s="38"/>
      <c r="H14" s="39"/>
      <c r="I14" s="35"/>
      <c r="J14" s="35"/>
      <c r="K14" s="35"/>
      <c r="L14" s="41"/>
      <c r="M14" s="42"/>
    </row>
    <row r="15" spans="1:35" ht="12.75" x14ac:dyDescent="0.2">
      <c r="B15" s="364"/>
      <c r="C15" s="29" t="s">
        <v>51</v>
      </c>
      <c r="D15" s="39">
        <v>514826.61</v>
      </c>
      <c r="E15" s="35"/>
      <c r="F15" s="41">
        <v>514826.61</v>
      </c>
      <c r="G15" s="38"/>
      <c r="H15" s="39"/>
      <c r="I15" s="35"/>
      <c r="J15" s="35"/>
      <c r="K15" s="35">
        <v>160448.79999999999</v>
      </c>
      <c r="L15" s="41"/>
      <c r="M15" s="42"/>
    </row>
    <row r="16" spans="1:35" ht="12.75" x14ac:dyDescent="0.2">
      <c r="B16" s="364"/>
      <c r="C16" s="29" t="s">
        <v>52</v>
      </c>
      <c r="D16" s="39">
        <f>E16+F16</f>
        <v>7015</v>
      </c>
      <c r="E16" s="35"/>
      <c r="F16" s="41">
        <v>7015</v>
      </c>
      <c r="G16" s="38"/>
      <c r="H16" s="39"/>
      <c r="I16" s="35"/>
      <c r="J16" s="35"/>
      <c r="K16" s="35">
        <v>1118.5</v>
      </c>
      <c r="L16" s="41"/>
      <c r="M16" s="42"/>
    </row>
    <row r="17" spans="2:13" ht="12.75" x14ac:dyDescent="0.2">
      <c r="B17" s="364"/>
      <c r="C17" s="56" t="s">
        <v>53</v>
      </c>
      <c r="D17" s="39">
        <f>E17+F17</f>
        <v>3849.95</v>
      </c>
      <c r="E17" s="35"/>
      <c r="F17" s="73">
        <v>3849.95</v>
      </c>
      <c r="G17" s="60"/>
      <c r="H17" s="61"/>
      <c r="I17" s="35">
        <v>19.75</v>
      </c>
      <c r="J17" s="62">
        <v>1.8759999999999999</v>
      </c>
      <c r="K17" s="62">
        <v>430.2</v>
      </c>
      <c r="L17" s="73"/>
      <c r="M17" s="74">
        <v>2</v>
      </c>
    </row>
    <row r="18" spans="2:13" ht="12.75" x14ac:dyDescent="0.2">
      <c r="B18" s="372" t="s">
        <v>56</v>
      </c>
      <c r="C18" s="65" t="s">
        <v>56</v>
      </c>
      <c r="D18" s="66">
        <f>SUM(D13:D17)</f>
        <v>525691.55999999994</v>
      </c>
      <c r="E18" s="67"/>
      <c r="F18" s="95">
        <f>SUM(F13:F17)</f>
        <v>525691.55999999994</v>
      </c>
      <c r="G18" s="69"/>
      <c r="H18" s="66"/>
      <c r="I18" s="67">
        <f>SUM(I13:I17)</f>
        <v>19.75</v>
      </c>
      <c r="J18" s="67">
        <f>SUM(J13:J17)</f>
        <v>1.8759999999999999</v>
      </c>
      <c r="K18" s="67">
        <f>SUM(K13:K17)</f>
        <v>161997.5</v>
      </c>
      <c r="L18" s="95"/>
      <c r="M18" s="96">
        <f>SUM(M13:M17)</f>
        <v>2</v>
      </c>
    </row>
    <row r="19" spans="2:13" ht="12.75" x14ac:dyDescent="0.2">
      <c r="B19" s="369" t="s">
        <v>57</v>
      </c>
      <c r="C19" s="75" t="s">
        <v>47</v>
      </c>
      <c r="D19" s="76">
        <v>7510871.7613999471</v>
      </c>
      <c r="E19" s="77"/>
      <c r="F19" s="80">
        <v>7510871.7613999313</v>
      </c>
      <c r="G19" s="78"/>
      <c r="H19" s="79"/>
      <c r="I19" s="77"/>
      <c r="J19" s="77"/>
      <c r="K19" s="77">
        <v>876804.55999999004</v>
      </c>
      <c r="L19" s="80"/>
      <c r="M19" s="81"/>
    </row>
    <row r="20" spans="2:13" ht="12.75" x14ac:dyDescent="0.2">
      <c r="B20" s="364"/>
      <c r="C20" s="29" t="s">
        <v>48</v>
      </c>
      <c r="D20" s="76">
        <f t="shared" ref="D20:D25" si="1">E20+F20</f>
        <v>43806874.171300247</v>
      </c>
      <c r="E20" s="82"/>
      <c r="F20" s="84">
        <v>43806874.171300247</v>
      </c>
      <c r="G20" s="83"/>
      <c r="H20" s="76"/>
      <c r="I20" s="82"/>
      <c r="J20" s="82"/>
      <c r="K20" s="82">
        <v>92201125.351300076</v>
      </c>
      <c r="L20" s="84"/>
      <c r="M20" s="85"/>
    </row>
    <row r="21" spans="2:13" ht="12.75" x14ac:dyDescent="0.2">
      <c r="B21" s="364"/>
      <c r="C21" s="29" t="s">
        <v>49</v>
      </c>
      <c r="D21" s="76">
        <f t="shared" si="1"/>
        <v>3045851.0346999993</v>
      </c>
      <c r="E21" s="82"/>
      <c r="F21" s="84">
        <v>3045851.0346999993</v>
      </c>
      <c r="G21" s="83"/>
      <c r="H21" s="76"/>
      <c r="I21" s="82"/>
      <c r="J21" s="82"/>
      <c r="K21" s="82">
        <v>3500142.5424000034</v>
      </c>
      <c r="L21" s="84"/>
      <c r="M21" s="85"/>
    </row>
    <row r="22" spans="2:13" ht="12.75" x14ac:dyDescent="0.2">
      <c r="B22" s="364"/>
      <c r="C22" s="29" t="s">
        <v>50</v>
      </c>
      <c r="D22" s="76">
        <f t="shared" si="1"/>
        <v>67307926.953600243</v>
      </c>
      <c r="E22" s="82"/>
      <c r="F22" s="84">
        <v>67307926.953600243</v>
      </c>
      <c r="G22" s="83"/>
      <c r="H22" s="76"/>
      <c r="I22" s="82"/>
      <c r="J22" s="82"/>
      <c r="K22" s="82">
        <v>125134222.57310024</v>
      </c>
      <c r="L22" s="84"/>
      <c r="M22" s="85"/>
    </row>
    <row r="23" spans="2:13" ht="12.75" x14ac:dyDescent="0.2">
      <c r="B23" s="364"/>
      <c r="C23" s="29" t="s">
        <v>51</v>
      </c>
      <c r="D23" s="76">
        <f t="shared" si="1"/>
        <v>1320248.6425000005</v>
      </c>
      <c r="E23" s="82"/>
      <c r="F23" s="84">
        <v>1320248.6425000005</v>
      </c>
      <c r="G23" s="83"/>
      <c r="H23" s="76"/>
      <c r="I23" s="82"/>
      <c r="J23" s="82"/>
      <c r="K23" s="82">
        <v>794306.00920000044</v>
      </c>
      <c r="L23" s="84"/>
      <c r="M23" s="85"/>
    </row>
    <row r="24" spans="2:13" ht="12.75" x14ac:dyDescent="0.2">
      <c r="B24" s="364"/>
      <c r="C24" s="29" t="s">
        <v>52</v>
      </c>
      <c r="D24" s="76">
        <f t="shared" si="1"/>
        <v>1608881.8259000001</v>
      </c>
      <c r="E24" s="82">
        <v>1359666.12</v>
      </c>
      <c r="F24" s="84">
        <v>249215.70589999994</v>
      </c>
      <c r="G24" s="83"/>
      <c r="H24" s="76"/>
      <c r="I24" s="139">
        <v>20990</v>
      </c>
      <c r="J24" s="82">
        <v>146036.39499999999</v>
      </c>
      <c r="K24" s="82">
        <v>36332.684000000008</v>
      </c>
      <c r="L24" s="84"/>
      <c r="M24" s="85"/>
    </row>
    <row r="25" spans="2:13" ht="12.75" x14ac:dyDescent="0.2">
      <c r="B25" s="364"/>
      <c r="C25" s="56" t="s">
        <v>53</v>
      </c>
      <c r="D25" s="76">
        <f t="shared" si="1"/>
        <v>1131.9405999999999</v>
      </c>
      <c r="E25" s="92"/>
      <c r="F25" s="93">
        <v>1131.9405999999999</v>
      </c>
      <c r="G25" s="90"/>
      <c r="H25" s="91"/>
      <c r="I25" s="92"/>
      <c r="J25" s="92">
        <v>1280.4000000000001</v>
      </c>
      <c r="K25" s="92">
        <v>167.3</v>
      </c>
      <c r="L25" s="93"/>
      <c r="M25" s="94"/>
    </row>
    <row r="26" spans="2:13" ht="12.75" x14ac:dyDescent="0.2">
      <c r="B26" s="372" t="s">
        <v>58</v>
      </c>
      <c r="C26" s="65" t="s">
        <v>58</v>
      </c>
      <c r="D26" s="66">
        <f>SUM(D19:D25)</f>
        <v>124601786.33000043</v>
      </c>
      <c r="E26" s="67">
        <f t="shared" ref="E26:J26" si="2">SUM(E19:E25)</f>
        <v>1359666.12</v>
      </c>
      <c r="F26" s="95">
        <f t="shared" si="2"/>
        <v>123242120.21000041</v>
      </c>
      <c r="G26" s="69"/>
      <c r="H26" s="66"/>
      <c r="I26" s="67">
        <f t="shared" si="2"/>
        <v>20990</v>
      </c>
      <c r="J26" s="67">
        <f t="shared" si="2"/>
        <v>147316.79499999998</v>
      </c>
      <c r="K26" s="67">
        <f>SUM(K19:K25)</f>
        <v>222543101.02000031</v>
      </c>
      <c r="L26" s="95">
        <f>SUM(L19:L25)</f>
        <v>0</v>
      </c>
      <c r="M26" s="96"/>
    </row>
    <row r="27" spans="2:13" ht="12.75" x14ac:dyDescent="0.2">
      <c r="B27" s="369" t="s">
        <v>59</v>
      </c>
      <c r="C27" s="29" t="s">
        <v>50</v>
      </c>
      <c r="D27" s="76">
        <f>E27+F27</f>
        <v>0</v>
      </c>
      <c r="E27" s="82"/>
      <c r="F27" s="84"/>
      <c r="G27" s="83"/>
      <c r="H27" s="76"/>
      <c r="I27" s="82"/>
      <c r="J27" s="82"/>
      <c r="K27" s="82"/>
      <c r="L27" s="84"/>
      <c r="M27" s="85"/>
    </row>
    <row r="28" spans="2:13" ht="12.75" x14ac:dyDescent="0.2">
      <c r="B28" s="364"/>
      <c r="C28" s="29" t="s">
        <v>51</v>
      </c>
      <c r="D28" s="76">
        <f>E28+F28</f>
        <v>12160</v>
      </c>
      <c r="E28" s="82"/>
      <c r="F28" s="84">
        <v>12160</v>
      </c>
      <c r="G28" s="83"/>
      <c r="H28" s="76"/>
      <c r="I28" s="82"/>
      <c r="J28" s="82"/>
      <c r="K28" s="82">
        <v>180</v>
      </c>
      <c r="L28" s="84"/>
      <c r="M28" s="85"/>
    </row>
    <row r="29" spans="2:13" ht="12.75" x14ac:dyDescent="0.2">
      <c r="B29" s="364"/>
      <c r="C29" s="29" t="s">
        <v>52</v>
      </c>
      <c r="D29" s="76">
        <f>E29+F29</f>
        <v>12750</v>
      </c>
      <c r="E29" s="82"/>
      <c r="F29" s="84">
        <v>12750</v>
      </c>
      <c r="G29" s="83"/>
      <c r="H29" s="76"/>
      <c r="I29" s="82"/>
      <c r="J29" s="82"/>
      <c r="K29" s="82">
        <v>288</v>
      </c>
      <c r="L29" s="84"/>
      <c r="M29" s="85"/>
    </row>
    <row r="30" spans="2:13" ht="12.75" x14ac:dyDescent="0.2">
      <c r="B30" s="364"/>
      <c r="C30" s="140" t="s">
        <v>53</v>
      </c>
      <c r="D30" s="141"/>
      <c r="E30" s="89"/>
      <c r="F30" s="142"/>
      <c r="G30" s="143"/>
      <c r="H30" s="141"/>
      <c r="I30" s="89"/>
      <c r="J30" s="89">
        <v>0.5</v>
      </c>
      <c r="K30" s="89"/>
      <c r="L30" s="142"/>
      <c r="M30" s="108"/>
    </row>
    <row r="31" spans="2:13" ht="12.75" x14ac:dyDescent="0.2">
      <c r="B31" s="372" t="s">
        <v>60</v>
      </c>
      <c r="C31" s="65" t="s">
        <v>61</v>
      </c>
      <c r="D31" s="66">
        <f>SUM(D27:D29)</f>
        <v>24910</v>
      </c>
      <c r="E31" s="67">
        <f>SUM(E27:E29)</f>
        <v>0</v>
      </c>
      <c r="F31" s="95">
        <f>SUM(F27:F29)</f>
        <v>24910</v>
      </c>
      <c r="G31" s="69"/>
      <c r="H31" s="66"/>
      <c r="I31" s="67"/>
      <c r="J31" s="67">
        <f>SUM(J27:J30)</f>
        <v>0.5</v>
      </c>
      <c r="K31" s="67">
        <f>SUM(K27:K29)</f>
        <v>468</v>
      </c>
      <c r="L31" s="95"/>
      <c r="M31" s="96"/>
    </row>
    <row r="32" spans="2:13" ht="12.75" x14ac:dyDescent="0.2">
      <c r="B32" s="369" t="s">
        <v>62</v>
      </c>
      <c r="C32" s="29" t="s">
        <v>50</v>
      </c>
      <c r="D32" s="76"/>
      <c r="E32" s="82"/>
      <c r="F32" s="84"/>
      <c r="G32" s="83"/>
      <c r="H32" s="76"/>
      <c r="I32" s="82"/>
      <c r="J32" s="82"/>
      <c r="K32" s="82"/>
      <c r="L32" s="84"/>
      <c r="M32" s="85"/>
    </row>
    <row r="33" spans="2:13" ht="12.75" x14ac:dyDescent="0.2">
      <c r="B33" s="364"/>
      <c r="C33" s="110" t="s">
        <v>51</v>
      </c>
      <c r="D33" s="76"/>
      <c r="E33" s="111"/>
      <c r="F33" s="114"/>
      <c r="G33" s="112"/>
      <c r="H33" s="113"/>
      <c r="I33" s="111"/>
      <c r="J33" s="111"/>
      <c r="K33" s="111"/>
      <c r="L33" s="114"/>
      <c r="M33" s="115"/>
    </row>
    <row r="34" spans="2:13" ht="12.75" x14ac:dyDescent="0.2">
      <c r="B34" s="364"/>
      <c r="C34" s="29" t="s">
        <v>52</v>
      </c>
      <c r="D34" s="76">
        <f>E34+F34</f>
        <v>684304</v>
      </c>
      <c r="E34" s="116"/>
      <c r="F34" s="144">
        <v>684304</v>
      </c>
      <c r="G34" s="83"/>
      <c r="H34" s="76"/>
      <c r="I34" s="82"/>
      <c r="J34" s="82"/>
      <c r="K34" s="82">
        <v>3019.11</v>
      </c>
      <c r="L34" s="84"/>
      <c r="M34" s="85"/>
    </row>
    <row r="35" spans="2:13" ht="12.75" x14ac:dyDescent="0.2">
      <c r="B35" s="364"/>
      <c r="C35" s="56" t="s">
        <v>53</v>
      </c>
      <c r="D35" s="107"/>
      <c r="E35" s="118"/>
      <c r="F35" s="145"/>
      <c r="G35" s="90"/>
      <c r="H35" s="91"/>
      <c r="I35" s="92"/>
      <c r="J35" s="92"/>
      <c r="K35" s="92">
        <v>43.89</v>
      </c>
      <c r="L35" s="93"/>
      <c r="M35" s="94"/>
    </row>
    <row r="36" spans="2:13" ht="13.5" thickBot="1" x14ac:dyDescent="0.25">
      <c r="B36" s="372" t="s">
        <v>63</v>
      </c>
      <c r="C36" s="65" t="s">
        <v>63</v>
      </c>
      <c r="D36" s="66">
        <f>SUM(D32:D34)</f>
        <v>684304</v>
      </c>
      <c r="E36" s="67"/>
      <c r="F36" s="95">
        <f>SUM(F32:F34)</f>
        <v>684304</v>
      </c>
      <c r="G36" s="69"/>
      <c r="H36" s="66"/>
      <c r="I36" s="67"/>
      <c r="J36" s="67"/>
      <c r="K36" s="67">
        <f>SUM(K34:K35)</f>
        <v>3063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21">
        <f t="shared" ref="D37:M37" si="3">D12+D18+D26+D31+D36</f>
        <v>543921922.5600003</v>
      </c>
      <c r="E37" s="122">
        <f t="shared" si="3"/>
        <v>70297834.25</v>
      </c>
      <c r="F37" s="123">
        <f t="shared" si="3"/>
        <v>473624088.70000035</v>
      </c>
      <c r="G37" s="124">
        <f t="shared" si="3"/>
        <v>309454</v>
      </c>
      <c r="H37" s="121">
        <f t="shared" si="3"/>
        <v>21629.000000000004</v>
      </c>
      <c r="I37" s="122">
        <f t="shared" si="3"/>
        <v>61900.619999999995</v>
      </c>
      <c r="J37" s="122">
        <f t="shared" si="3"/>
        <v>329813.826</v>
      </c>
      <c r="K37" s="122">
        <f t="shared" si="3"/>
        <v>285138840.92000031</v>
      </c>
      <c r="L37" s="123">
        <f t="shared" si="3"/>
        <v>1602.6570000000002</v>
      </c>
      <c r="M37" s="125">
        <f t="shared" si="3"/>
        <v>80.545000000000002</v>
      </c>
    </row>
    <row r="38" spans="2:13" ht="12" thickTop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26" t="s">
        <v>65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66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67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46" t="s">
        <v>68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46" t="s">
        <v>69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2.75" x14ac:dyDescent="0.2">
      <c r="B44" s="146" t="s">
        <v>70</v>
      </c>
      <c r="C44" s="127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ht="12.75" x14ac:dyDescent="0.2">
      <c r="B45" s="146" t="s">
        <v>71</v>
      </c>
      <c r="C45" s="127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</sheetData>
  <mergeCells count="11">
    <mergeCell ref="B5:B12"/>
    <mergeCell ref="B1:M1"/>
    <mergeCell ref="B3:B4"/>
    <mergeCell ref="C3:C4"/>
    <mergeCell ref="D3:F3"/>
    <mergeCell ref="G3:M3"/>
    <mergeCell ref="B13:B18"/>
    <mergeCell ref="B19:B26"/>
    <mergeCell ref="B27:B31"/>
    <mergeCell ref="B32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374" t="s">
        <v>73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364" t="s">
        <v>46</v>
      </c>
      <c r="C5" s="98" t="s">
        <v>47</v>
      </c>
      <c r="D5" s="147">
        <f>E5+F5</f>
        <v>434627.47</v>
      </c>
      <c r="E5" s="148"/>
      <c r="F5" s="149">
        <v>434627.47</v>
      </c>
      <c r="G5" s="150"/>
      <c r="H5" s="151"/>
      <c r="I5" s="148"/>
      <c r="J5" s="148"/>
      <c r="K5" s="148">
        <v>44410</v>
      </c>
      <c r="L5" s="152"/>
      <c r="M5" s="153"/>
    </row>
    <row r="6" spans="1:35" ht="12.75" x14ac:dyDescent="0.2">
      <c r="B6" s="364"/>
      <c r="C6" s="29" t="s">
        <v>48</v>
      </c>
      <c r="D6" s="154"/>
      <c r="E6" s="101"/>
      <c r="F6" s="102"/>
      <c r="G6" s="106"/>
      <c r="H6" s="107"/>
      <c r="I6" s="101"/>
      <c r="J6" s="101"/>
      <c r="K6" s="101"/>
      <c r="L6" s="102"/>
      <c r="M6" s="105"/>
    </row>
    <row r="7" spans="1:35" ht="12.75" x14ac:dyDescent="0.2">
      <c r="B7" s="364"/>
      <c r="C7" s="29" t="s">
        <v>49</v>
      </c>
      <c r="D7" s="76">
        <f>E7+F7</f>
        <v>64294389.878500007</v>
      </c>
      <c r="E7" s="82">
        <v>126353.565</v>
      </c>
      <c r="F7" s="84">
        <v>64168036.313500009</v>
      </c>
      <c r="G7" s="83"/>
      <c r="H7" s="76">
        <v>9900</v>
      </c>
      <c r="I7" s="82"/>
      <c r="J7" s="82"/>
      <c r="K7" s="82">
        <v>14308370.806</v>
      </c>
      <c r="L7" s="84"/>
      <c r="M7" s="85"/>
    </row>
    <row r="8" spans="1:35" ht="12.75" x14ac:dyDescent="0.2">
      <c r="B8" s="364"/>
      <c r="C8" s="29" t="s">
        <v>50</v>
      </c>
      <c r="D8" s="76">
        <f>E8+F8</f>
        <v>215610391.12109998</v>
      </c>
      <c r="E8" s="82">
        <v>5162884.0999999996</v>
      </c>
      <c r="F8" s="84">
        <v>210447507.02109998</v>
      </c>
      <c r="G8" s="83">
        <v>146130</v>
      </c>
      <c r="H8" s="76">
        <v>11681</v>
      </c>
      <c r="I8" s="82">
        <v>2553.79</v>
      </c>
      <c r="J8" s="82">
        <v>1880.8</v>
      </c>
      <c r="K8" s="82">
        <v>35900595.576000005</v>
      </c>
      <c r="L8" s="84"/>
      <c r="M8" s="85"/>
    </row>
    <row r="9" spans="1:35" ht="12.75" x14ac:dyDescent="0.2">
      <c r="B9" s="364"/>
      <c r="C9" s="29" t="s">
        <v>51</v>
      </c>
      <c r="D9" s="76">
        <f>E9+F9</f>
        <v>55621144.127400026</v>
      </c>
      <c r="E9" s="82">
        <v>1276665.4750000001</v>
      </c>
      <c r="F9" s="84">
        <v>54344478.652400024</v>
      </c>
      <c r="G9" s="83"/>
      <c r="H9" s="76">
        <v>5530.58</v>
      </c>
      <c r="I9" s="82"/>
      <c r="J9" s="82"/>
      <c r="K9" s="82">
        <v>10189213.724999998</v>
      </c>
      <c r="L9" s="84"/>
      <c r="M9" s="85"/>
    </row>
    <row r="10" spans="1:35" ht="12.75" x14ac:dyDescent="0.2">
      <c r="B10" s="364"/>
      <c r="C10" s="29" t="s">
        <v>52</v>
      </c>
      <c r="D10" s="76">
        <f>E10+F10</f>
        <v>56957780.263000004</v>
      </c>
      <c r="E10" s="82">
        <v>53017705.920000002</v>
      </c>
      <c r="F10" s="84">
        <v>3940074.3430000013</v>
      </c>
      <c r="G10" s="83">
        <v>287870</v>
      </c>
      <c r="H10" s="76">
        <v>5000</v>
      </c>
      <c r="I10" s="82">
        <v>268062</v>
      </c>
      <c r="J10" s="82">
        <v>166798.72</v>
      </c>
      <c r="K10" s="82">
        <v>820618.39300000016</v>
      </c>
      <c r="L10" s="84">
        <v>833.88599999999997</v>
      </c>
      <c r="M10" s="85"/>
    </row>
    <row r="11" spans="1:35" ht="12.75" x14ac:dyDescent="0.2">
      <c r="B11" s="364"/>
      <c r="C11" s="56" t="s">
        <v>53</v>
      </c>
      <c r="D11" s="76"/>
      <c r="E11" s="92"/>
      <c r="F11" s="93"/>
      <c r="G11" s="90">
        <v>3633.4</v>
      </c>
      <c r="H11" s="91"/>
      <c r="I11" s="92">
        <v>2027.46</v>
      </c>
      <c r="J11" s="92">
        <v>5956.9640000000009</v>
      </c>
      <c r="K11" s="92"/>
      <c r="L11" s="93">
        <v>455.05199999999996</v>
      </c>
      <c r="M11" s="94">
        <v>5.5069999999999997</v>
      </c>
    </row>
    <row r="12" spans="1:35" ht="12.75" x14ac:dyDescent="0.2">
      <c r="B12" s="372" t="s">
        <v>54</v>
      </c>
      <c r="C12" s="65" t="s">
        <v>54</v>
      </c>
      <c r="D12" s="66">
        <f>SUM(D5:D11)</f>
        <v>392918332.86000001</v>
      </c>
      <c r="E12" s="67">
        <f>SUM(E5:E11)</f>
        <v>59583609.060000002</v>
      </c>
      <c r="F12" s="95">
        <f>SUM(F5:F11)</f>
        <v>333334723.80000001</v>
      </c>
      <c r="G12" s="69">
        <f>SUM(G5:G11)</f>
        <v>437633.4</v>
      </c>
      <c r="H12" s="66">
        <f t="shared" ref="H12:M12" si="0">SUM(H5:H11)</f>
        <v>32111.58</v>
      </c>
      <c r="I12" s="67">
        <f t="shared" si="0"/>
        <v>272643.25</v>
      </c>
      <c r="J12" s="67">
        <f t="shared" si="0"/>
        <v>174636.484</v>
      </c>
      <c r="K12" s="67">
        <f t="shared" si="0"/>
        <v>61263208.500000007</v>
      </c>
      <c r="L12" s="95">
        <f t="shared" si="0"/>
        <v>1288.9379999999999</v>
      </c>
      <c r="M12" s="96">
        <f t="shared" si="0"/>
        <v>5.5069999999999997</v>
      </c>
    </row>
    <row r="13" spans="1:35" ht="12.75" x14ac:dyDescent="0.2">
      <c r="B13" s="364" t="s">
        <v>55</v>
      </c>
      <c r="C13" s="29" t="s">
        <v>49</v>
      </c>
      <c r="D13" s="76"/>
      <c r="E13" s="82"/>
      <c r="F13" s="84"/>
      <c r="G13" s="83"/>
      <c r="H13" s="76"/>
      <c r="I13" s="82"/>
      <c r="J13" s="82"/>
      <c r="K13" s="82"/>
      <c r="L13" s="84"/>
      <c r="M13" s="85"/>
    </row>
    <row r="14" spans="1:35" ht="12.75" x14ac:dyDescent="0.2">
      <c r="B14" s="364"/>
      <c r="C14" s="29" t="s">
        <v>50</v>
      </c>
      <c r="D14" s="76">
        <f>E14+F14</f>
        <v>1736.76</v>
      </c>
      <c r="E14" s="82"/>
      <c r="F14" s="84">
        <v>1736.76</v>
      </c>
      <c r="G14" s="83"/>
      <c r="H14" s="76"/>
      <c r="I14" s="82"/>
      <c r="J14" s="82"/>
      <c r="K14" s="82">
        <v>89.4</v>
      </c>
      <c r="L14" s="84"/>
      <c r="M14" s="85"/>
    </row>
    <row r="15" spans="1:35" ht="12.75" x14ac:dyDescent="0.2">
      <c r="B15" s="364"/>
      <c r="C15" s="29" t="s">
        <v>51</v>
      </c>
      <c r="D15" s="76">
        <f>E15+F15</f>
        <v>217702.1</v>
      </c>
      <c r="E15" s="82"/>
      <c r="F15" s="84">
        <v>217702.1</v>
      </c>
      <c r="G15" s="83"/>
      <c r="H15" s="76"/>
      <c r="I15" s="82"/>
      <c r="J15" s="82"/>
      <c r="K15" s="82">
        <v>67478.3</v>
      </c>
      <c r="L15" s="84"/>
      <c r="M15" s="85"/>
    </row>
    <row r="16" spans="1:35" ht="12.75" x14ac:dyDescent="0.2">
      <c r="B16" s="364"/>
      <c r="C16" s="29" t="s">
        <v>52</v>
      </c>
      <c r="D16" s="76">
        <f>E16+F16</f>
        <v>35356.18</v>
      </c>
      <c r="E16" s="82"/>
      <c r="F16" s="84">
        <v>35356.18</v>
      </c>
      <c r="G16" s="83"/>
      <c r="H16" s="76"/>
      <c r="I16" s="82"/>
      <c r="J16" s="82"/>
      <c r="K16" s="82">
        <v>2298.3000000000002</v>
      </c>
      <c r="L16" s="84"/>
      <c r="M16" s="85"/>
    </row>
    <row r="17" spans="2:13" ht="12.75" x14ac:dyDescent="0.2">
      <c r="B17" s="364"/>
      <c r="C17" s="56" t="s">
        <v>53</v>
      </c>
      <c r="D17" s="76"/>
      <c r="E17" s="92"/>
      <c r="F17" s="93"/>
      <c r="G17" s="90"/>
      <c r="H17" s="91"/>
      <c r="I17" s="92">
        <v>9796</v>
      </c>
      <c r="J17" s="92">
        <v>53</v>
      </c>
      <c r="K17" s="92"/>
      <c r="L17" s="93"/>
      <c r="M17" s="94">
        <v>2</v>
      </c>
    </row>
    <row r="18" spans="2:13" ht="12.75" x14ac:dyDescent="0.2">
      <c r="B18" s="372" t="s">
        <v>56</v>
      </c>
      <c r="C18" s="65" t="s">
        <v>56</v>
      </c>
      <c r="D18" s="66">
        <f>SUM(D13:D17)</f>
        <v>254795.04</v>
      </c>
      <c r="E18" s="67"/>
      <c r="F18" s="95">
        <f>SUM(F13:F17)</f>
        <v>254795.04</v>
      </c>
      <c r="G18" s="69"/>
      <c r="H18" s="66"/>
      <c r="I18" s="67">
        <f>SUM(I13:I17)</f>
        <v>9796</v>
      </c>
      <c r="J18" s="67">
        <f>SUM(J13:J17)</f>
        <v>53</v>
      </c>
      <c r="K18" s="67">
        <f>SUM(K13:K17)</f>
        <v>69866</v>
      </c>
      <c r="L18" s="95"/>
      <c r="M18" s="96">
        <f>SUM(M13:M17)</f>
        <v>2</v>
      </c>
    </row>
    <row r="19" spans="2:13" ht="12.75" x14ac:dyDescent="0.2">
      <c r="B19" s="369" t="s">
        <v>57</v>
      </c>
      <c r="C19" s="75" t="s">
        <v>47</v>
      </c>
      <c r="D19" s="76">
        <f t="shared" ref="D19:D24" si="1">E19+F19</f>
        <v>12485107.289999986</v>
      </c>
      <c r="E19" s="77"/>
      <c r="F19" s="80">
        <v>12485107.289999986</v>
      </c>
      <c r="G19" s="78"/>
      <c r="H19" s="79"/>
      <c r="I19" s="77"/>
      <c r="J19" s="77"/>
      <c r="K19" s="77">
        <v>1762710.2999999933</v>
      </c>
      <c r="L19" s="80"/>
      <c r="M19" s="81"/>
    </row>
    <row r="20" spans="2:13" ht="12.75" x14ac:dyDescent="0.2">
      <c r="B20" s="364"/>
      <c r="C20" s="29" t="s">
        <v>48</v>
      </c>
      <c r="D20" s="76">
        <f t="shared" si="1"/>
        <v>31845419.026999924</v>
      </c>
      <c r="E20" s="82"/>
      <c r="F20" s="84">
        <v>31845419.026999924</v>
      </c>
      <c r="G20" s="83"/>
      <c r="H20" s="76"/>
      <c r="I20" s="82"/>
      <c r="J20" s="82"/>
      <c r="K20" s="82">
        <v>68045475.495399982</v>
      </c>
      <c r="L20" s="84"/>
      <c r="M20" s="85"/>
    </row>
    <row r="21" spans="2:13" ht="12.75" x14ac:dyDescent="0.2">
      <c r="B21" s="364"/>
      <c r="C21" s="29" t="s">
        <v>49</v>
      </c>
      <c r="D21" s="76">
        <f t="shared" si="1"/>
        <v>3646831.3879999956</v>
      </c>
      <c r="E21" s="82"/>
      <c r="F21" s="84">
        <v>3646831.3879999956</v>
      </c>
      <c r="G21" s="83"/>
      <c r="H21" s="76"/>
      <c r="I21" s="82"/>
      <c r="J21" s="82"/>
      <c r="K21" s="82">
        <v>5773031.792000006</v>
      </c>
      <c r="L21" s="84"/>
      <c r="M21" s="85"/>
    </row>
    <row r="22" spans="2:13" ht="12.75" x14ac:dyDescent="0.2">
      <c r="B22" s="364"/>
      <c r="C22" s="29" t="s">
        <v>50</v>
      </c>
      <c r="D22" s="76">
        <f t="shared" si="1"/>
        <v>48043111.436000019</v>
      </c>
      <c r="E22" s="82">
        <v>175264</v>
      </c>
      <c r="F22" s="84">
        <v>47867847.436000019</v>
      </c>
      <c r="G22" s="83"/>
      <c r="H22" s="76"/>
      <c r="I22" s="82"/>
      <c r="J22" s="82">
        <v>53960</v>
      </c>
      <c r="K22" s="82">
        <v>88427754.422599852</v>
      </c>
      <c r="L22" s="84"/>
      <c r="M22" s="85"/>
    </row>
    <row r="23" spans="2:13" ht="12.75" x14ac:dyDescent="0.2">
      <c r="B23" s="364"/>
      <c r="C23" s="29" t="s">
        <v>51</v>
      </c>
      <c r="D23" s="76">
        <f t="shared" si="1"/>
        <v>1454671.51</v>
      </c>
      <c r="E23" s="82"/>
      <c r="F23" s="84">
        <v>1454671.51</v>
      </c>
      <c r="G23" s="83"/>
      <c r="H23" s="76"/>
      <c r="I23" s="82"/>
      <c r="J23" s="82"/>
      <c r="K23" s="82">
        <v>893979.1</v>
      </c>
      <c r="L23" s="84"/>
      <c r="M23" s="85"/>
    </row>
    <row r="24" spans="2:13" ht="12.75" x14ac:dyDescent="0.2">
      <c r="B24" s="364"/>
      <c r="C24" s="29" t="s">
        <v>52</v>
      </c>
      <c r="D24" s="76">
        <f t="shared" si="1"/>
        <v>1456909.44</v>
      </c>
      <c r="E24" s="82">
        <v>1218016.47</v>
      </c>
      <c r="F24" s="84">
        <v>238892.97</v>
      </c>
      <c r="G24" s="83"/>
      <c r="H24" s="76"/>
      <c r="I24" s="82">
        <v>5633.76</v>
      </c>
      <c r="J24" s="82">
        <v>127760.674</v>
      </c>
      <c r="K24" s="82">
        <v>73526.570000000007</v>
      </c>
      <c r="L24" s="84"/>
      <c r="M24" s="85"/>
    </row>
    <row r="25" spans="2:13" ht="12.75" x14ac:dyDescent="0.2">
      <c r="B25" s="364"/>
      <c r="C25" s="56" t="s">
        <v>53</v>
      </c>
      <c r="D25" s="76"/>
      <c r="E25" s="92"/>
      <c r="F25" s="93"/>
      <c r="G25" s="90"/>
      <c r="H25" s="91"/>
      <c r="I25" s="92"/>
      <c r="J25" s="92"/>
      <c r="K25" s="92"/>
      <c r="L25" s="93">
        <v>2160</v>
      </c>
      <c r="M25" s="94"/>
    </row>
    <row r="26" spans="2:13" ht="12.75" x14ac:dyDescent="0.2">
      <c r="B26" s="372" t="s">
        <v>58</v>
      </c>
      <c r="C26" s="65" t="s">
        <v>58</v>
      </c>
      <c r="D26" s="66">
        <f>SUM(D19:D25)</f>
        <v>98932050.090999931</v>
      </c>
      <c r="E26" s="67">
        <f t="shared" ref="E26:J26" si="2">SUM(E19:E25)</f>
        <v>1393280.47</v>
      </c>
      <c r="F26" s="95">
        <f t="shared" si="2"/>
        <v>97538769.620999932</v>
      </c>
      <c r="G26" s="69"/>
      <c r="H26" s="66"/>
      <c r="I26" s="67">
        <f t="shared" si="2"/>
        <v>5633.76</v>
      </c>
      <c r="J26" s="67">
        <f t="shared" si="2"/>
        <v>181720.674</v>
      </c>
      <c r="K26" s="67">
        <f>SUM(K19:K25)</f>
        <v>164976477.67999983</v>
      </c>
      <c r="L26" s="95">
        <f>SUM(L19:L25)</f>
        <v>2160</v>
      </c>
      <c r="M26" s="96"/>
    </row>
    <row r="27" spans="2:13" ht="12.75" x14ac:dyDescent="0.2">
      <c r="B27" s="369" t="s">
        <v>59</v>
      </c>
      <c r="C27" s="29" t="s">
        <v>50</v>
      </c>
      <c r="D27" s="76">
        <f>E27+F27</f>
        <v>1050</v>
      </c>
      <c r="E27" s="82"/>
      <c r="F27" s="84">
        <v>1050</v>
      </c>
      <c r="G27" s="83"/>
      <c r="H27" s="76"/>
      <c r="I27" s="82"/>
      <c r="J27" s="82"/>
      <c r="K27" s="82">
        <v>21</v>
      </c>
      <c r="L27" s="84"/>
      <c r="M27" s="85"/>
    </row>
    <row r="28" spans="2:13" ht="12.75" x14ac:dyDescent="0.2">
      <c r="B28" s="364"/>
      <c r="C28" s="98" t="s">
        <v>51</v>
      </c>
      <c r="D28" s="107">
        <f>E28+F28</f>
        <v>1980</v>
      </c>
      <c r="E28" s="101"/>
      <c r="F28" s="102">
        <v>1980</v>
      </c>
      <c r="G28" s="106"/>
      <c r="H28" s="107"/>
      <c r="I28" s="101"/>
      <c r="J28" s="101"/>
      <c r="K28" s="101">
        <v>30</v>
      </c>
      <c r="L28" s="102"/>
      <c r="M28" s="105"/>
    </row>
    <row r="29" spans="2:13" ht="12.75" x14ac:dyDescent="0.2">
      <c r="B29" s="364"/>
      <c r="C29" s="140" t="s">
        <v>52</v>
      </c>
      <c r="D29" s="141">
        <f>E29+F29</f>
        <v>523.79999999999995</v>
      </c>
      <c r="E29" s="89">
        <v>523.79999999999995</v>
      </c>
      <c r="F29" s="142"/>
      <c r="G29" s="143"/>
      <c r="H29" s="141"/>
      <c r="I29" s="89"/>
      <c r="J29" s="89">
        <v>2.91</v>
      </c>
      <c r="K29" s="89"/>
      <c r="L29" s="142"/>
      <c r="M29" s="108"/>
    </row>
    <row r="30" spans="2:13" ht="12.75" x14ac:dyDescent="0.2">
      <c r="B30" s="372" t="s">
        <v>60</v>
      </c>
      <c r="C30" s="65" t="s">
        <v>61</v>
      </c>
      <c r="D30" s="66">
        <f>SUM(D27:D29)</f>
        <v>3553.8</v>
      </c>
      <c r="E30" s="67">
        <f>SUM(E27:E29)</f>
        <v>523.79999999999995</v>
      </c>
      <c r="F30" s="95">
        <f>SUM(F27:F29)</f>
        <v>3030</v>
      </c>
      <c r="G30" s="69"/>
      <c r="H30" s="66"/>
      <c r="I30" s="67"/>
      <c r="J30" s="67">
        <f>SUM(J27:J29)</f>
        <v>2.91</v>
      </c>
      <c r="K30" s="67">
        <f>SUM(K27:K29)</f>
        <v>51</v>
      </c>
      <c r="L30" s="95"/>
      <c r="M30" s="96"/>
    </row>
    <row r="31" spans="2:13" ht="12.75" x14ac:dyDescent="0.2">
      <c r="B31" s="369" t="s">
        <v>62</v>
      </c>
      <c r="C31" s="29" t="s">
        <v>50</v>
      </c>
      <c r="D31" s="76"/>
      <c r="E31" s="82"/>
      <c r="F31" s="84"/>
      <c r="G31" s="83"/>
      <c r="H31" s="76"/>
      <c r="I31" s="82"/>
      <c r="J31" s="82"/>
      <c r="K31" s="82"/>
      <c r="L31" s="84"/>
      <c r="M31" s="85"/>
    </row>
    <row r="32" spans="2:13" ht="12.75" x14ac:dyDescent="0.2">
      <c r="B32" s="364"/>
      <c r="C32" s="110" t="s">
        <v>51</v>
      </c>
      <c r="D32" s="76"/>
      <c r="E32" s="111"/>
      <c r="F32" s="114"/>
      <c r="G32" s="112"/>
      <c r="H32" s="113"/>
      <c r="I32" s="111"/>
      <c r="J32" s="111"/>
      <c r="K32" s="111"/>
      <c r="L32" s="114"/>
      <c r="M32" s="115"/>
    </row>
    <row r="33" spans="2:13" ht="12.75" x14ac:dyDescent="0.2">
      <c r="B33" s="364"/>
      <c r="C33" s="140" t="s">
        <v>52</v>
      </c>
      <c r="D33" s="76">
        <f>E33+F33</f>
        <v>756088.5</v>
      </c>
      <c r="E33" s="155"/>
      <c r="F33" s="119">
        <v>756088.5</v>
      </c>
      <c r="G33" s="143"/>
      <c r="H33" s="141"/>
      <c r="I33" s="89"/>
      <c r="J33" s="89"/>
      <c r="K33" s="89">
        <v>1800</v>
      </c>
      <c r="L33" s="142"/>
      <c r="M33" s="108"/>
    </row>
    <row r="34" spans="2:13" ht="13.5" thickBot="1" x14ac:dyDescent="0.25">
      <c r="B34" s="372" t="s">
        <v>63</v>
      </c>
      <c r="C34" s="65" t="s">
        <v>63</v>
      </c>
      <c r="D34" s="66">
        <f>SUM(D31:D33)</f>
        <v>756088.5</v>
      </c>
      <c r="E34" s="67"/>
      <c r="F34" s="95">
        <f>SUM(F31:F33)</f>
        <v>756088.5</v>
      </c>
      <c r="G34" s="69"/>
      <c r="H34" s="66"/>
      <c r="I34" s="67"/>
      <c r="J34" s="67"/>
      <c r="K34" s="67">
        <f>SUM(K31:K33)</f>
        <v>1800</v>
      </c>
      <c r="L34" s="95"/>
      <c r="M34" s="96"/>
    </row>
    <row r="35" spans="2:13" ht="26.25" customHeight="1" thickTop="1" thickBot="1" x14ac:dyDescent="0.25">
      <c r="B35" s="367" t="s">
        <v>64</v>
      </c>
      <c r="C35" s="368"/>
      <c r="D35" s="121">
        <f t="shared" ref="D35:M35" si="3">D12+D18+D26+D30+D34</f>
        <v>492864820.29099995</v>
      </c>
      <c r="E35" s="122">
        <f t="shared" si="3"/>
        <v>60977413.329999998</v>
      </c>
      <c r="F35" s="123">
        <f t="shared" si="3"/>
        <v>431887406.96099997</v>
      </c>
      <c r="G35" s="124">
        <f t="shared" si="3"/>
        <v>437633.4</v>
      </c>
      <c r="H35" s="121">
        <f t="shared" si="3"/>
        <v>32111.58</v>
      </c>
      <c r="I35" s="122">
        <f t="shared" si="3"/>
        <v>288073.01</v>
      </c>
      <c r="J35" s="122">
        <f t="shared" si="3"/>
        <v>356413.06799999997</v>
      </c>
      <c r="K35" s="122">
        <f t="shared" si="3"/>
        <v>226311403.17999983</v>
      </c>
      <c r="L35" s="123">
        <f t="shared" si="3"/>
        <v>3448.9380000000001</v>
      </c>
      <c r="M35" s="125">
        <f t="shared" si="3"/>
        <v>7.5069999999999997</v>
      </c>
    </row>
    <row r="36" spans="2:13" ht="12" thickTop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ht="12.75" x14ac:dyDescent="0.2">
      <c r="B37" s="126" t="s">
        <v>65</v>
      </c>
      <c r="C37" s="127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ht="12.75" x14ac:dyDescent="0.2">
      <c r="B38" s="146" t="s">
        <v>66</v>
      </c>
      <c r="C38" s="127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46" t="s">
        <v>67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68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69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46" t="s">
        <v>70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46" t="s">
        <v>71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</sheetData>
  <mergeCells count="11">
    <mergeCell ref="B5:B12"/>
    <mergeCell ref="B1:M1"/>
    <mergeCell ref="B3:B4"/>
    <mergeCell ref="C3:C4"/>
    <mergeCell ref="D3:F3"/>
    <mergeCell ref="G3:M3"/>
    <mergeCell ref="B13:B18"/>
    <mergeCell ref="B19:B26"/>
    <mergeCell ref="B27:B30"/>
    <mergeCell ref="B31:B34"/>
    <mergeCell ref="B35:C35"/>
  </mergeCells>
  <printOptions horizontalCentered="1"/>
  <pageMargins left="0.70866141732283472" right="0.70866141732283472" top="0.74803149606299213" bottom="0.74803149606299213" header="0.35433070866141736" footer="0.35433070866141736"/>
  <pageSetup paperSize="9" scale="60" orientation="landscape" verticalDpi="0" r:id="rId1"/>
  <headerFooter alignWithMargins="0"/>
  <colBreaks count="1" manualBreakCount="1">
    <brk id="13" max="4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6.140625" style="13"/>
  </cols>
  <sheetData>
    <row r="1" spans="1:35" s="9" customFormat="1" ht="26.25" customHeight="1" x14ac:dyDescent="0.2">
      <c r="A1" s="8"/>
      <c r="B1" s="374" t="s">
        <v>74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38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1:35" ht="13.5" thickTop="1" x14ac:dyDescent="0.2">
      <c r="B5" s="364" t="s">
        <v>46</v>
      </c>
      <c r="C5" s="98" t="s">
        <v>47</v>
      </c>
      <c r="D5" s="147">
        <f t="shared" ref="D5:D11" si="0">E5+F5</f>
        <v>13393429.810000001</v>
      </c>
      <c r="E5" s="148"/>
      <c r="F5" s="149">
        <v>13393429.810000001</v>
      </c>
      <c r="G5" s="150"/>
      <c r="H5" s="151"/>
      <c r="I5" s="148"/>
      <c r="J5" s="148"/>
      <c r="K5" s="148">
        <v>734122.75</v>
      </c>
      <c r="L5" s="152"/>
      <c r="M5" s="153"/>
    </row>
    <row r="6" spans="1:35" ht="12.75" x14ac:dyDescent="0.2">
      <c r="B6" s="364"/>
      <c r="C6" s="29" t="s">
        <v>48</v>
      </c>
      <c r="D6" s="154">
        <f t="shared" si="0"/>
        <v>277238.83</v>
      </c>
      <c r="E6" s="101"/>
      <c r="F6" s="102">
        <v>277238.83</v>
      </c>
      <c r="G6" s="106"/>
      <c r="H6" s="107"/>
      <c r="I6" s="101"/>
      <c r="J6" s="101"/>
      <c r="K6" s="101">
        <v>106497.81</v>
      </c>
      <c r="L6" s="102"/>
      <c r="M6" s="105"/>
    </row>
    <row r="7" spans="1:35" ht="12.75" x14ac:dyDescent="0.2">
      <c r="B7" s="364"/>
      <c r="C7" s="29" t="s">
        <v>49</v>
      </c>
      <c r="D7" s="76">
        <f t="shared" si="0"/>
        <v>52665461.261000007</v>
      </c>
      <c r="E7" s="82">
        <v>144931.68</v>
      </c>
      <c r="F7" s="84">
        <v>52520529.581000008</v>
      </c>
      <c r="G7" s="83"/>
      <c r="H7" s="76">
        <v>12000</v>
      </c>
      <c r="I7" s="82"/>
      <c r="J7" s="82"/>
      <c r="K7" s="82">
        <v>10210580.381000001</v>
      </c>
      <c r="L7" s="84"/>
      <c r="M7" s="85"/>
    </row>
    <row r="8" spans="1:35" ht="12.75" x14ac:dyDescent="0.2">
      <c r="B8" s="364"/>
      <c r="C8" s="29" t="s">
        <v>50</v>
      </c>
      <c r="D8" s="76">
        <f t="shared" si="0"/>
        <v>232468097.96599993</v>
      </c>
      <c r="E8" s="82">
        <v>1125054.6384000001</v>
      </c>
      <c r="F8" s="84">
        <v>231343043.32759994</v>
      </c>
      <c r="G8" s="83">
        <v>44750.64</v>
      </c>
      <c r="H8" s="76">
        <v>3450.99</v>
      </c>
      <c r="I8" s="82"/>
      <c r="J8" s="82"/>
      <c r="K8" s="82">
        <v>45553524.560000017</v>
      </c>
      <c r="L8" s="84"/>
      <c r="M8" s="85"/>
    </row>
    <row r="9" spans="1:35" ht="12.75" x14ac:dyDescent="0.2">
      <c r="B9" s="364"/>
      <c r="C9" s="29" t="s">
        <v>51</v>
      </c>
      <c r="D9" s="76">
        <f t="shared" si="0"/>
        <v>19083134.834999997</v>
      </c>
      <c r="E9" s="82">
        <v>1393708.8515999999</v>
      </c>
      <c r="F9" s="84">
        <v>17689425.983399998</v>
      </c>
      <c r="G9" s="83">
        <v>22041.360000000001</v>
      </c>
      <c r="H9" s="76">
        <v>3061</v>
      </c>
      <c r="I9" s="82"/>
      <c r="J9" s="82"/>
      <c r="K9" s="82">
        <v>2771762.0090000001</v>
      </c>
      <c r="L9" s="84"/>
      <c r="M9" s="85"/>
    </row>
    <row r="10" spans="1:35" ht="12.75" x14ac:dyDescent="0.2">
      <c r="B10" s="364"/>
      <c r="C10" s="29" t="s">
        <v>52</v>
      </c>
      <c r="D10" s="76">
        <f t="shared" si="0"/>
        <v>51425426.917999998</v>
      </c>
      <c r="E10" s="82">
        <v>49033331.009999998</v>
      </c>
      <c r="F10" s="84">
        <v>2392095.9079999998</v>
      </c>
      <c r="G10" s="83">
        <v>150200</v>
      </c>
      <c r="H10" s="76"/>
      <c r="I10" s="82">
        <v>17649</v>
      </c>
      <c r="J10" s="82">
        <v>150258.08610000001</v>
      </c>
      <c r="K10" s="82">
        <v>373429.01</v>
      </c>
      <c r="L10" s="84">
        <v>1229.4636</v>
      </c>
      <c r="M10" s="85">
        <v>30</v>
      </c>
    </row>
    <row r="11" spans="1:35" ht="12.75" x14ac:dyDescent="0.2">
      <c r="B11" s="364"/>
      <c r="C11" s="56" t="s">
        <v>53</v>
      </c>
      <c r="D11" s="76">
        <f t="shared" si="0"/>
        <v>26517.73</v>
      </c>
      <c r="E11" s="92">
        <v>17.73</v>
      </c>
      <c r="F11" s="93">
        <v>26500</v>
      </c>
      <c r="G11" s="90">
        <v>1631.5</v>
      </c>
      <c r="H11" s="91"/>
      <c r="I11" s="92">
        <v>4548.2</v>
      </c>
      <c r="J11" s="92">
        <v>11023.484</v>
      </c>
      <c r="K11" s="92">
        <v>4841.5</v>
      </c>
      <c r="L11" s="93">
        <v>619.65730000000008</v>
      </c>
      <c r="M11" s="94">
        <v>6.4</v>
      </c>
    </row>
    <row r="12" spans="1:35" ht="12.75" x14ac:dyDescent="0.2">
      <c r="B12" s="372" t="s">
        <v>54</v>
      </c>
      <c r="C12" s="65" t="s">
        <v>54</v>
      </c>
      <c r="D12" s="66">
        <f>SUM(D5:D11)</f>
        <v>369339307.3499999</v>
      </c>
      <c r="E12" s="67">
        <f>SUM(E5:E11)</f>
        <v>51697043.909999996</v>
      </c>
      <c r="F12" s="95">
        <f>SUM(F5:F11)</f>
        <v>317642263.43999994</v>
      </c>
      <c r="G12" s="69">
        <f>SUM(G5:G11)</f>
        <v>218623.5</v>
      </c>
      <c r="H12" s="66">
        <f t="shared" ref="H12:M12" si="1">SUM(H5:H11)</f>
        <v>18511.989999999998</v>
      </c>
      <c r="I12" s="67">
        <f t="shared" si="1"/>
        <v>22197.200000000001</v>
      </c>
      <c r="J12" s="67">
        <f t="shared" si="1"/>
        <v>161281.57010000001</v>
      </c>
      <c r="K12" s="67">
        <f t="shared" si="1"/>
        <v>59754758.020000018</v>
      </c>
      <c r="L12" s="95">
        <f t="shared" si="1"/>
        <v>1849.1209000000001</v>
      </c>
      <c r="M12" s="96">
        <f t="shared" si="1"/>
        <v>36.4</v>
      </c>
    </row>
    <row r="13" spans="1:35" ht="12.75" x14ac:dyDescent="0.2">
      <c r="B13" s="364" t="s">
        <v>55</v>
      </c>
      <c r="C13" s="29" t="s">
        <v>49</v>
      </c>
      <c r="D13" s="76">
        <f>E13+F13</f>
        <v>346340.87730000005</v>
      </c>
      <c r="E13" s="82"/>
      <c r="F13" s="84">
        <v>346340.87730000005</v>
      </c>
      <c r="G13" s="83"/>
      <c r="H13" s="76"/>
      <c r="I13" s="82"/>
      <c r="J13" s="82"/>
      <c r="K13" s="82">
        <v>12390.48</v>
      </c>
      <c r="L13" s="84"/>
      <c r="M13" s="85"/>
    </row>
    <row r="14" spans="1:35" ht="12.75" x14ac:dyDescent="0.2">
      <c r="B14" s="364"/>
      <c r="C14" s="29" t="s">
        <v>50</v>
      </c>
      <c r="D14" s="76">
        <f>E14+F14</f>
        <v>82754.617299999998</v>
      </c>
      <c r="E14" s="82"/>
      <c r="F14" s="84">
        <v>82754.617299999998</v>
      </c>
      <c r="G14" s="83"/>
      <c r="H14" s="76"/>
      <c r="I14" s="82"/>
      <c r="J14" s="82"/>
      <c r="K14" s="82">
        <v>3207.3531999999996</v>
      </c>
      <c r="L14" s="84"/>
      <c r="M14" s="85"/>
    </row>
    <row r="15" spans="1:35" ht="12.75" x14ac:dyDescent="0.2">
      <c r="B15" s="364"/>
      <c r="C15" s="29" t="s">
        <v>51</v>
      </c>
      <c r="D15" s="76">
        <f>E15+F15</f>
        <v>619118.97329999995</v>
      </c>
      <c r="E15" s="82"/>
      <c r="F15" s="84">
        <v>619118.97329999995</v>
      </c>
      <c r="G15" s="83"/>
      <c r="H15" s="76"/>
      <c r="I15" s="82"/>
      <c r="J15" s="82"/>
      <c r="K15" s="82">
        <v>141063.03400000001</v>
      </c>
      <c r="L15" s="84"/>
      <c r="M15" s="85"/>
    </row>
    <row r="16" spans="1:35" ht="12.75" x14ac:dyDescent="0.2">
      <c r="B16" s="364"/>
      <c r="C16" s="29" t="s">
        <v>52</v>
      </c>
      <c r="D16" s="76">
        <f>E16+F16</f>
        <v>114137.28240000001</v>
      </c>
      <c r="E16" s="82">
        <v>7000</v>
      </c>
      <c r="F16" s="84">
        <v>107137.28240000001</v>
      </c>
      <c r="G16" s="83"/>
      <c r="H16" s="76"/>
      <c r="I16" s="82"/>
      <c r="J16" s="82">
        <v>200</v>
      </c>
      <c r="K16" s="82">
        <v>3962.74</v>
      </c>
      <c r="L16" s="84"/>
      <c r="M16" s="85"/>
    </row>
    <row r="17" spans="2:13" ht="12.75" x14ac:dyDescent="0.2">
      <c r="B17" s="364"/>
      <c r="C17" s="56" t="s">
        <v>53</v>
      </c>
      <c r="D17" s="76">
        <f>E17+F17</f>
        <v>97252.969700000001</v>
      </c>
      <c r="E17" s="92"/>
      <c r="F17" s="93">
        <v>97252.969700000001</v>
      </c>
      <c r="G17" s="90"/>
      <c r="H17" s="91"/>
      <c r="I17" s="92">
        <v>9389</v>
      </c>
      <c r="J17" s="92">
        <v>60</v>
      </c>
      <c r="K17" s="92">
        <v>3801.2528000000002</v>
      </c>
      <c r="L17" s="93"/>
      <c r="M17" s="94">
        <v>2</v>
      </c>
    </row>
    <row r="18" spans="2:13" ht="12.75" x14ac:dyDescent="0.2">
      <c r="B18" s="372" t="s">
        <v>56</v>
      </c>
      <c r="C18" s="65" t="s">
        <v>56</v>
      </c>
      <c r="D18" s="66">
        <f>SUM(D13:D17)</f>
        <v>1259604.72</v>
      </c>
      <c r="E18" s="67">
        <f>SUM(E13:E17)</f>
        <v>7000</v>
      </c>
      <c r="F18" s="95">
        <f>SUM(F13:F17)</f>
        <v>1252604.72</v>
      </c>
      <c r="G18" s="69"/>
      <c r="H18" s="66"/>
      <c r="I18" s="67">
        <f>SUM(I13:I17)</f>
        <v>9389</v>
      </c>
      <c r="J18" s="67">
        <f>SUM(J13:J17)</f>
        <v>260</v>
      </c>
      <c r="K18" s="67">
        <f>SUM(K13:K17)</f>
        <v>164424.85999999999</v>
      </c>
      <c r="L18" s="95"/>
      <c r="M18" s="96">
        <f>SUM(M13:M17)</f>
        <v>2</v>
      </c>
    </row>
    <row r="19" spans="2:13" ht="12.75" x14ac:dyDescent="0.2">
      <c r="B19" s="369" t="s">
        <v>57</v>
      </c>
      <c r="C19" s="75" t="s">
        <v>47</v>
      </c>
      <c r="D19" s="76">
        <f t="shared" ref="D19:D25" si="2">E19+F19</f>
        <v>9969340.0299999975</v>
      </c>
      <c r="E19" s="77"/>
      <c r="F19" s="80">
        <v>9969340.0299999975</v>
      </c>
      <c r="G19" s="78"/>
      <c r="H19" s="79"/>
      <c r="I19" s="77"/>
      <c r="J19" s="77"/>
      <c r="K19" s="77">
        <v>1603628.19</v>
      </c>
      <c r="L19" s="80"/>
      <c r="M19" s="81"/>
    </row>
    <row r="20" spans="2:13" ht="12.75" x14ac:dyDescent="0.2">
      <c r="B20" s="364"/>
      <c r="C20" s="29" t="s">
        <v>48</v>
      </c>
      <c r="D20" s="76">
        <f t="shared" si="2"/>
        <v>46395615.064399943</v>
      </c>
      <c r="E20" s="82"/>
      <c r="F20" s="84">
        <v>46395615.064399943</v>
      </c>
      <c r="G20" s="83"/>
      <c r="H20" s="76"/>
      <c r="I20" s="82"/>
      <c r="J20" s="82"/>
      <c r="K20" s="82">
        <v>95486779.091399804</v>
      </c>
      <c r="L20" s="84"/>
      <c r="M20" s="85"/>
    </row>
    <row r="21" spans="2:13" ht="12.75" x14ac:dyDescent="0.2">
      <c r="B21" s="364"/>
      <c r="C21" s="29" t="s">
        <v>49</v>
      </c>
      <c r="D21" s="76">
        <f t="shared" si="2"/>
        <v>1262983.4251999999</v>
      </c>
      <c r="E21" s="82"/>
      <c r="F21" s="84">
        <v>1262983.4251999999</v>
      </c>
      <c r="G21" s="83"/>
      <c r="H21" s="76"/>
      <c r="I21" s="82"/>
      <c r="J21" s="82"/>
      <c r="K21" s="82">
        <v>830661.10060000001</v>
      </c>
      <c r="L21" s="84"/>
      <c r="M21" s="85"/>
    </row>
    <row r="22" spans="2:13" ht="12.75" x14ac:dyDescent="0.2">
      <c r="B22" s="364"/>
      <c r="C22" s="29" t="s">
        <v>50</v>
      </c>
      <c r="D22" s="76">
        <f t="shared" si="2"/>
        <v>56770035.614400096</v>
      </c>
      <c r="E22" s="82"/>
      <c r="F22" s="84">
        <v>56770035.614400096</v>
      </c>
      <c r="G22" s="83"/>
      <c r="H22" s="76"/>
      <c r="I22" s="82"/>
      <c r="J22" s="82"/>
      <c r="K22" s="82">
        <v>108134545.64799991</v>
      </c>
      <c r="L22" s="84"/>
      <c r="M22" s="85"/>
    </row>
    <row r="23" spans="2:13" ht="12.75" x14ac:dyDescent="0.2">
      <c r="B23" s="364"/>
      <c r="C23" s="29" t="s">
        <v>51</v>
      </c>
      <c r="D23" s="76">
        <f t="shared" si="2"/>
        <v>1263377.9340000001</v>
      </c>
      <c r="E23" s="82"/>
      <c r="F23" s="84">
        <v>1263377.9340000001</v>
      </c>
      <c r="G23" s="83"/>
      <c r="H23" s="76"/>
      <c r="I23" s="82"/>
      <c r="J23" s="82"/>
      <c r="K23" s="82">
        <v>587060.32999999996</v>
      </c>
      <c r="L23" s="84"/>
      <c r="M23" s="85"/>
    </row>
    <row r="24" spans="2:13" ht="12.75" x14ac:dyDescent="0.2">
      <c r="B24" s="364"/>
      <c r="C24" s="29" t="s">
        <v>52</v>
      </c>
      <c r="D24" s="76">
        <f t="shared" si="2"/>
        <v>1853970.906</v>
      </c>
      <c r="E24" s="82">
        <v>1485054.46</v>
      </c>
      <c r="F24" s="84">
        <v>368916.446</v>
      </c>
      <c r="G24" s="83"/>
      <c r="H24" s="76"/>
      <c r="I24" s="82">
        <v>78708</v>
      </c>
      <c r="J24" s="82">
        <v>221850.98300000001</v>
      </c>
      <c r="K24" s="82">
        <v>104674.29</v>
      </c>
      <c r="L24" s="84"/>
      <c r="M24" s="85"/>
    </row>
    <row r="25" spans="2:13" ht="12.75" x14ac:dyDescent="0.2">
      <c r="B25" s="364"/>
      <c r="C25" s="56" t="s">
        <v>53</v>
      </c>
      <c r="D25" s="76">
        <f t="shared" si="2"/>
        <v>6744.9659999999994</v>
      </c>
      <c r="E25" s="92"/>
      <c r="F25" s="93">
        <v>6744.9659999999994</v>
      </c>
      <c r="G25" s="90"/>
      <c r="H25" s="91"/>
      <c r="I25" s="92"/>
      <c r="J25" s="92"/>
      <c r="K25" s="92">
        <v>15495.52</v>
      </c>
      <c r="L25" s="93"/>
      <c r="M25" s="94"/>
    </row>
    <row r="26" spans="2:13" ht="12.75" x14ac:dyDescent="0.2">
      <c r="B26" s="372" t="s">
        <v>58</v>
      </c>
      <c r="C26" s="65" t="s">
        <v>58</v>
      </c>
      <c r="D26" s="66">
        <f>SUM(D19:D25)</f>
        <v>117522067.94000004</v>
      </c>
      <c r="E26" s="67">
        <f t="shared" ref="E26:K26" si="3">SUM(E19:E25)</f>
        <v>1485054.46</v>
      </c>
      <c r="F26" s="95">
        <f t="shared" si="3"/>
        <v>116037013.48000003</v>
      </c>
      <c r="G26" s="69"/>
      <c r="H26" s="66"/>
      <c r="I26" s="67">
        <f t="shared" si="3"/>
        <v>78708</v>
      </c>
      <c r="J26" s="67">
        <f t="shared" si="3"/>
        <v>221850.98300000001</v>
      </c>
      <c r="K26" s="67">
        <f t="shared" si="3"/>
        <v>206762844.16999975</v>
      </c>
      <c r="L26" s="95"/>
      <c r="M26" s="96"/>
    </row>
    <row r="27" spans="2:13" ht="12.75" x14ac:dyDescent="0.2">
      <c r="B27" s="369" t="s">
        <v>59</v>
      </c>
      <c r="C27" s="29" t="s">
        <v>50</v>
      </c>
      <c r="D27" s="76">
        <f>E27+F27</f>
        <v>1000</v>
      </c>
      <c r="E27" s="82"/>
      <c r="F27" s="84">
        <v>1000</v>
      </c>
      <c r="G27" s="83"/>
      <c r="H27" s="76"/>
      <c r="I27" s="82"/>
      <c r="J27" s="82"/>
      <c r="K27" s="82">
        <v>6</v>
      </c>
      <c r="L27" s="84"/>
      <c r="M27" s="85"/>
    </row>
    <row r="28" spans="2:13" ht="12.75" x14ac:dyDescent="0.2">
      <c r="B28" s="372" t="s">
        <v>60</v>
      </c>
      <c r="C28" s="65" t="s">
        <v>61</v>
      </c>
      <c r="D28" s="66">
        <f>SUM(D27:D27)</f>
        <v>1000</v>
      </c>
      <c r="E28" s="67"/>
      <c r="F28" s="95">
        <f>SUM(F27:F27)</f>
        <v>1000</v>
      </c>
      <c r="G28" s="69"/>
      <c r="H28" s="66"/>
      <c r="I28" s="67"/>
      <c r="J28" s="67"/>
      <c r="K28" s="67">
        <f>SUM(K27:K27)</f>
        <v>6</v>
      </c>
      <c r="L28" s="95"/>
      <c r="M28" s="96"/>
    </row>
    <row r="29" spans="2:13" ht="12.75" x14ac:dyDescent="0.2">
      <c r="B29" s="369" t="s">
        <v>62</v>
      </c>
      <c r="C29" s="29" t="s">
        <v>50</v>
      </c>
      <c r="D29" s="76">
        <f>E29+F29</f>
        <v>420</v>
      </c>
      <c r="E29" s="82"/>
      <c r="F29" s="84">
        <v>420</v>
      </c>
      <c r="G29" s="83"/>
      <c r="H29" s="76"/>
      <c r="I29" s="82"/>
      <c r="J29" s="82"/>
      <c r="K29" s="82">
        <v>420</v>
      </c>
      <c r="L29" s="84"/>
      <c r="M29" s="85"/>
    </row>
    <row r="30" spans="2:13" ht="12.75" x14ac:dyDescent="0.2">
      <c r="B30" s="364"/>
      <c r="C30" s="110" t="s">
        <v>51</v>
      </c>
      <c r="D30" s="76">
        <f>E30+F30</f>
        <v>180</v>
      </c>
      <c r="E30" s="111"/>
      <c r="F30" s="114">
        <v>180</v>
      </c>
      <c r="G30" s="112"/>
      <c r="H30" s="113"/>
      <c r="I30" s="111"/>
      <c r="J30" s="111"/>
      <c r="K30" s="111">
        <v>180</v>
      </c>
      <c r="L30" s="114"/>
      <c r="M30" s="115"/>
    </row>
    <row r="31" spans="2:13" ht="12.75" x14ac:dyDescent="0.2">
      <c r="B31" s="364"/>
      <c r="C31" s="140" t="s">
        <v>52</v>
      </c>
      <c r="D31" s="76">
        <f>E31+F31</f>
        <v>699355.7</v>
      </c>
      <c r="E31" s="155"/>
      <c r="F31" s="119">
        <v>699355.7</v>
      </c>
      <c r="G31" s="143"/>
      <c r="H31" s="141"/>
      <c r="I31" s="89"/>
      <c r="J31" s="89"/>
      <c r="K31" s="89">
        <v>1680.6</v>
      </c>
      <c r="L31" s="142"/>
      <c r="M31" s="108"/>
    </row>
    <row r="32" spans="2:13" ht="13.5" thickBot="1" x14ac:dyDescent="0.25">
      <c r="B32" s="372" t="s">
        <v>63</v>
      </c>
      <c r="C32" s="65" t="s">
        <v>63</v>
      </c>
      <c r="D32" s="66">
        <f>SUM(D29:D31)</f>
        <v>699955.7</v>
      </c>
      <c r="E32" s="67"/>
      <c r="F32" s="95">
        <f>SUM(F29:F31)</f>
        <v>699955.7</v>
      </c>
      <c r="G32" s="69"/>
      <c r="H32" s="66"/>
      <c r="I32" s="67"/>
      <c r="J32" s="67"/>
      <c r="K32" s="67">
        <f>SUM(K29:K31)</f>
        <v>2280.6</v>
      </c>
      <c r="L32" s="95"/>
      <c r="M32" s="96"/>
    </row>
    <row r="33" spans="2:13" ht="26.25" customHeight="1" thickTop="1" thickBot="1" x14ac:dyDescent="0.25">
      <c r="B33" s="367" t="s">
        <v>64</v>
      </c>
      <c r="C33" s="368"/>
      <c r="D33" s="121">
        <f t="shared" ref="D33:M33" si="4">D12+D18+D26+D28+D32</f>
        <v>488821935.70999998</v>
      </c>
      <c r="E33" s="122">
        <f t="shared" si="4"/>
        <v>53189098.369999997</v>
      </c>
      <c r="F33" s="123">
        <f t="shared" si="4"/>
        <v>435632837.33999997</v>
      </c>
      <c r="G33" s="124">
        <f t="shared" si="4"/>
        <v>218623.5</v>
      </c>
      <c r="H33" s="121">
        <f t="shared" si="4"/>
        <v>18511.989999999998</v>
      </c>
      <c r="I33" s="122">
        <f t="shared" si="4"/>
        <v>110294.2</v>
      </c>
      <c r="J33" s="122">
        <f t="shared" si="4"/>
        <v>383392.55310000002</v>
      </c>
      <c r="K33" s="122">
        <f t="shared" si="4"/>
        <v>266684313.64999977</v>
      </c>
      <c r="L33" s="123">
        <f t="shared" si="4"/>
        <v>1849.1209000000001</v>
      </c>
      <c r="M33" s="125">
        <f t="shared" si="4"/>
        <v>38.4</v>
      </c>
    </row>
    <row r="34" spans="2:13" ht="12" thickTop="1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ht="12.75" x14ac:dyDescent="0.2">
      <c r="B35" s="126" t="s">
        <v>65</v>
      </c>
      <c r="C35" s="127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ht="12.75" x14ac:dyDescent="0.2">
      <c r="B36" s="146" t="s">
        <v>66</v>
      </c>
      <c r="C36" s="127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ht="12.75" x14ac:dyDescent="0.2">
      <c r="B37" s="146" t="s">
        <v>67</v>
      </c>
      <c r="C37" s="127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ht="12.75" x14ac:dyDescent="0.2">
      <c r="B38" s="146" t="s">
        <v>68</v>
      </c>
      <c r="C38" s="127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46" t="s">
        <v>69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46" t="s">
        <v>70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46" t="s">
        <v>71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</sheetData>
  <mergeCells count="11">
    <mergeCell ref="B5:B12"/>
    <mergeCell ref="B1:M1"/>
    <mergeCell ref="B3:B4"/>
    <mergeCell ref="C3:C4"/>
    <mergeCell ref="D3:F3"/>
    <mergeCell ref="G3:M3"/>
    <mergeCell ref="B13:B18"/>
    <mergeCell ref="B19:B26"/>
    <mergeCell ref="B27:B28"/>
    <mergeCell ref="B29:B32"/>
    <mergeCell ref="B33:C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headerFooter alignWithMargins="0"/>
  <ignoredErrors>
    <ignoredError sqref="D12:D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384" width="16.140625" style="13"/>
  </cols>
  <sheetData>
    <row r="1" spans="2:13" s="9" customFormat="1" ht="26.25" customHeight="1" x14ac:dyDescent="0.2">
      <c r="B1" s="374" t="s">
        <v>75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58">
        <f>E5+F5</f>
        <v>13410207.34</v>
      </c>
      <c r="E5" s="77"/>
      <c r="F5" s="80">
        <v>13410207.34</v>
      </c>
      <c r="G5" s="78"/>
      <c r="H5" s="79"/>
      <c r="I5" s="77"/>
      <c r="J5" s="77"/>
      <c r="K5" s="77">
        <v>766324</v>
      </c>
      <c r="L5" s="80"/>
      <c r="M5" s="81"/>
    </row>
    <row r="6" spans="2:13" ht="12.75" x14ac:dyDescent="0.2">
      <c r="B6" s="364"/>
      <c r="C6" s="29" t="s">
        <v>49</v>
      </c>
      <c r="D6" s="76">
        <f t="shared" ref="D6:D30" si="0">E6+F6</f>
        <v>49006246.963799998</v>
      </c>
      <c r="E6" s="82">
        <v>148435.04</v>
      </c>
      <c r="F6" s="84">
        <v>48857811.923799999</v>
      </c>
      <c r="G6" s="83"/>
      <c r="H6" s="76">
        <v>10500</v>
      </c>
      <c r="I6" s="82"/>
      <c r="J6" s="82"/>
      <c r="K6" s="82">
        <v>10463839.529999997</v>
      </c>
      <c r="L6" s="84"/>
      <c r="M6" s="85"/>
    </row>
    <row r="7" spans="2:13" ht="12.75" x14ac:dyDescent="0.2">
      <c r="B7" s="364"/>
      <c r="C7" s="29" t="s">
        <v>50</v>
      </c>
      <c r="D7" s="76">
        <f t="shared" si="0"/>
        <v>202279214.11360002</v>
      </c>
      <c r="E7" s="82">
        <v>7548582.1019000001</v>
      </c>
      <c r="F7" s="84">
        <v>194730632.0117</v>
      </c>
      <c r="G7" s="83"/>
      <c r="H7" s="76">
        <v>4266</v>
      </c>
      <c r="I7" s="82"/>
      <c r="J7" s="82">
        <v>29980.048040000001</v>
      </c>
      <c r="K7" s="82">
        <v>39404284.269999996</v>
      </c>
      <c r="L7" s="84"/>
      <c r="M7" s="85"/>
    </row>
    <row r="8" spans="2:13" ht="12.75" x14ac:dyDescent="0.2">
      <c r="B8" s="364"/>
      <c r="C8" s="29" t="s">
        <v>51</v>
      </c>
      <c r="D8" s="76">
        <f t="shared" si="0"/>
        <v>53729260.863500006</v>
      </c>
      <c r="E8" s="82">
        <v>1086000</v>
      </c>
      <c r="F8" s="84">
        <v>52643260.863500006</v>
      </c>
      <c r="G8" s="83"/>
      <c r="H8" s="76">
        <v>2700</v>
      </c>
      <c r="I8" s="82"/>
      <c r="J8" s="82"/>
      <c r="K8" s="82">
        <v>10710742.34</v>
      </c>
      <c r="L8" s="84"/>
      <c r="M8" s="85"/>
    </row>
    <row r="9" spans="2:13" ht="12.75" x14ac:dyDescent="0.2">
      <c r="B9" s="364"/>
      <c r="C9" s="29" t="s">
        <v>52</v>
      </c>
      <c r="D9" s="76">
        <f t="shared" si="0"/>
        <v>46079932.349099994</v>
      </c>
      <c r="E9" s="82">
        <v>42837045.068099998</v>
      </c>
      <c r="F9" s="84">
        <v>3242887.2809999995</v>
      </c>
      <c r="G9" s="83">
        <v>257831</v>
      </c>
      <c r="H9" s="76"/>
      <c r="I9" s="82">
        <v>16590.98</v>
      </c>
      <c r="J9" s="82">
        <v>130094.91996</v>
      </c>
      <c r="K9" s="82">
        <v>209105.6</v>
      </c>
      <c r="L9" s="84">
        <v>1768.1089999999999</v>
      </c>
      <c r="M9" s="85">
        <v>18</v>
      </c>
    </row>
    <row r="10" spans="2:13" ht="12.75" x14ac:dyDescent="0.2">
      <c r="B10" s="364"/>
      <c r="C10" s="56" t="s">
        <v>53</v>
      </c>
      <c r="D10" s="154">
        <f t="shared" si="0"/>
        <v>751280</v>
      </c>
      <c r="E10" s="92">
        <v>751280</v>
      </c>
      <c r="F10" s="93"/>
      <c r="G10" s="90">
        <v>1080.0899999999999</v>
      </c>
      <c r="H10" s="91"/>
      <c r="I10" s="92">
        <v>2468.1</v>
      </c>
      <c r="J10" s="92">
        <v>11716.333000000001</v>
      </c>
      <c r="K10" s="92"/>
      <c r="L10" s="93">
        <v>1025.213</v>
      </c>
      <c r="M10" s="94">
        <v>87.082999999999998</v>
      </c>
    </row>
    <row r="11" spans="2:13" ht="12.75" x14ac:dyDescent="0.2">
      <c r="B11" s="372" t="s">
        <v>54</v>
      </c>
      <c r="C11" s="65" t="s">
        <v>54</v>
      </c>
      <c r="D11" s="66">
        <f>SUM(D5:D10)</f>
        <v>365256141.63</v>
      </c>
      <c r="E11" s="67">
        <f>SUM(E5:E10)</f>
        <v>52371342.209999993</v>
      </c>
      <c r="F11" s="95">
        <f>SUM(F5:F10)</f>
        <v>312884799.42000002</v>
      </c>
      <c r="G11" s="69">
        <f>SUM(G5:G10)</f>
        <v>258911.09</v>
      </c>
      <c r="H11" s="66">
        <f t="shared" ref="H11:M11" si="1">SUM(H5:H10)</f>
        <v>17466</v>
      </c>
      <c r="I11" s="67">
        <f t="shared" si="1"/>
        <v>19059.079999999998</v>
      </c>
      <c r="J11" s="67">
        <f t="shared" si="1"/>
        <v>171791.30100000001</v>
      </c>
      <c r="K11" s="67">
        <f t="shared" si="1"/>
        <v>61554295.740000002</v>
      </c>
      <c r="L11" s="95">
        <f t="shared" si="1"/>
        <v>2793.3220000000001</v>
      </c>
      <c r="M11" s="96">
        <f t="shared" si="1"/>
        <v>105.083</v>
      </c>
    </row>
    <row r="12" spans="2:13" ht="12.75" x14ac:dyDescent="0.2">
      <c r="B12" s="364"/>
      <c r="C12" s="29" t="s">
        <v>49</v>
      </c>
      <c r="D12" s="76">
        <f t="shared" si="0"/>
        <v>311052.79320000001</v>
      </c>
      <c r="E12" s="82"/>
      <c r="F12" s="84">
        <v>311052.79320000001</v>
      </c>
      <c r="G12" s="83"/>
      <c r="H12" s="76"/>
      <c r="I12" s="82"/>
      <c r="J12" s="82"/>
      <c r="K12" s="82">
        <v>12048.95</v>
      </c>
      <c r="L12" s="84"/>
      <c r="M12" s="85"/>
    </row>
    <row r="13" spans="2:13" ht="12.75" x14ac:dyDescent="0.2">
      <c r="B13" s="364"/>
      <c r="C13" s="29" t="s">
        <v>50</v>
      </c>
      <c r="D13" s="76">
        <f t="shared" si="0"/>
        <v>177453.13760000002</v>
      </c>
      <c r="E13" s="82"/>
      <c r="F13" s="84">
        <v>177453.13760000002</v>
      </c>
      <c r="G13" s="83"/>
      <c r="H13" s="76"/>
      <c r="I13" s="82"/>
      <c r="J13" s="82"/>
      <c r="K13" s="82">
        <v>7465.85</v>
      </c>
      <c r="L13" s="84"/>
      <c r="M13" s="85"/>
    </row>
    <row r="14" spans="2:13" ht="12.75" x14ac:dyDescent="0.2">
      <c r="B14" s="364"/>
      <c r="C14" s="29" t="s">
        <v>51</v>
      </c>
      <c r="D14" s="76">
        <f t="shared" si="0"/>
        <v>514810.53040000005</v>
      </c>
      <c r="E14" s="82"/>
      <c r="F14" s="84">
        <v>514810.53040000005</v>
      </c>
      <c r="G14" s="83"/>
      <c r="H14" s="76"/>
      <c r="I14" s="82"/>
      <c r="J14" s="82"/>
      <c r="K14" s="82">
        <v>112315.9</v>
      </c>
      <c r="L14" s="84"/>
      <c r="M14" s="85"/>
    </row>
    <row r="15" spans="2:13" ht="12.75" x14ac:dyDescent="0.2">
      <c r="B15" s="364"/>
      <c r="C15" s="29" t="s">
        <v>52</v>
      </c>
      <c r="D15" s="76">
        <f t="shared" si="0"/>
        <v>87617.823600000003</v>
      </c>
      <c r="E15" s="82"/>
      <c r="F15" s="84">
        <v>87617.823600000003</v>
      </c>
      <c r="G15" s="83"/>
      <c r="H15" s="76"/>
      <c r="I15" s="82"/>
      <c r="J15" s="82"/>
      <c r="K15" s="82">
        <v>3707.35</v>
      </c>
      <c r="L15" s="84"/>
      <c r="M15" s="85"/>
    </row>
    <row r="16" spans="2:13" ht="12.75" x14ac:dyDescent="0.2">
      <c r="B16" s="364"/>
      <c r="C16" s="56" t="s">
        <v>53</v>
      </c>
      <c r="D16" s="154">
        <f t="shared" si="0"/>
        <v>119540.98520000001</v>
      </c>
      <c r="E16" s="92"/>
      <c r="F16" s="93">
        <v>119540.98520000001</v>
      </c>
      <c r="G16" s="90"/>
      <c r="H16" s="91"/>
      <c r="I16" s="92">
        <v>10583</v>
      </c>
      <c r="J16" s="92">
        <v>65</v>
      </c>
      <c r="K16" s="92">
        <v>4642.95</v>
      </c>
      <c r="L16" s="93"/>
      <c r="M16" s="94">
        <v>4.2</v>
      </c>
    </row>
    <row r="17" spans="2:13" ht="12.75" x14ac:dyDescent="0.2">
      <c r="B17" s="372" t="s">
        <v>56</v>
      </c>
      <c r="C17" s="65" t="s">
        <v>56</v>
      </c>
      <c r="D17" s="66">
        <f>SUM(D12:D16)</f>
        <v>1210475.27</v>
      </c>
      <c r="E17" s="67"/>
      <c r="F17" s="95">
        <f>SUM(F12:F16)</f>
        <v>1210475.27</v>
      </c>
      <c r="G17" s="69"/>
      <c r="H17" s="66"/>
      <c r="I17" s="67">
        <f>SUM(I12:I16)</f>
        <v>10583</v>
      </c>
      <c r="J17" s="67">
        <f>SUM(J12:J16)</f>
        <v>65</v>
      </c>
      <c r="K17" s="67">
        <f>SUM(K12:K16)</f>
        <v>140181.00000000003</v>
      </c>
      <c r="L17" s="95"/>
      <c r="M17" s="96">
        <f>SUM(M12:M16)</f>
        <v>4.2</v>
      </c>
    </row>
    <row r="18" spans="2:13" ht="12.75" x14ac:dyDescent="0.2">
      <c r="B18" s="369" t="s">
        <v>57</v>
      </c>
      <c r="C18" s="75" t="s">
        <v>47</v>
      </c>
      <c r="D18" s="158">
        <f t="shared" si="0"/>
        <v>14118763.109999988</v>
      </c>
      <c r="E18" s="77"/>
      <c r="F18" s="80">
        <v>14118763.109999988</v>
      </c>
      <c r="G18" s="78"/>
      <c r="H18" s="79"/>
      <c r="I18" s="77"/>
      <c r="J18" s="77"/>
      <c r="K18" s="77">
        <v>1949706.61</v>
      </c>
      <c r="L18" s="80"/>
      <c r="M18" s="81"/>
    </row>
    <row r="19" spans="2:13" ht="12.75" x14ac:dyDescent="0.2">
      <c r="B19" s="364"/>
      <c r="C19" s="29" t="s">
        <v>48</v>
      </c>
      <c r="D19" s="76">
        <f t="shared" si="0"/>
        <v>42882026.070400029</v>
      </c>
      <c r="E19" s="82"/>
      <c r="F19" s="84">
        <v>42882026.070400029</v>
      </c>
      <c r="G19" s="83"/>
      <c r="H19" s="76"/>
      <c r="I19" s="82"/>
      <c r="J19" s="82"/>
      <c r="K19" s="82">
        <v>80477088.904999912</v>
      </c>
      <c r="L19" s="84"/>
      <c r="M19" s="85"/>
    </row>
    <row r="20" spans="2:13" ht="12.75" x14ac:dyDescent="0.2">
      <c r="B20" s="364"/>
      <c r="C20" s="29" t="s">
        <v>49</v>
      </c>
      <c r="D20" s="76">
        <f t="shared" si="0"/>
        <v>2715047.206100001</v>
      </c>
      <c r="E20" s="82"/>
      <c r="F20" s="84">
        <v>2715047.206100001</v>
      </c>
      <c r="G20" s="83"/>
      <c r="H20" s="76"/>
      <c r="I20" s="82"/>
      <c r="J20" s="82"/>
      <c r="K20" s="82">
        <v>4801728.3085599979</v>
      </c>
      <c r="L20" s="84"/>
      <c r="M20" s="85"/>
    </row>
    <row r="21" spans="2:13" ht="12.75" x14ac:dyDescent="0.2">
      <c r="B21" s="364"/>
      <c r="C21" s="29" t="s">
        <v>50</v>
      </c>
      <c r="D21" s="76">
        <f t="shared" si="0"/>
        <v>72348425.860300049</v>
      </c>
      <c r="E21" s="82">
        <v>572100</v>
      </c>
      <c r="F21" s="84">
        <v>71776325.860300049</v>
      </c>
      <c r="G21" s="83"/>
      <c r="H21" s="76"/>
      <c r="I21" s="82"/>
      <c r="J21" s="82">
        <v>84200</v>
      </c>
      <c r="K21" s="82">
        <v>124284213.94915988</v>
      </c>
      <c r="L21" s="84"/>
      <c r="M21" s="85"/>
    </row>
    <row r="22" spans="2:13" ht="12.75" x14ac:dyDescent="0.2">
      <c r="B22" s="364"/>
      <c r="C22" s="29" t="s">
        <v>51</v>
      </c>
      <c r="D22" s="76">
        <f t="shared" si="0"/>
        <v>1747834.0141</v>
      </c>
      <c r="E22" s="82"/>
      <c r="F22" s="84">
        <v>1747834.0141</v>
      </c>
      <c r="G22" s="83"/>
      <c r="H22" s="76"/>
      <c r="I22" s="82"/>
      <c r="J22" s="82"/>
      <c r="K22" s="82">
        <v>944955.16200000001</v>
      </c>
      <c r="L22" s="84"/>
      <c r="M22" s="85"/>
    </row>
    <row r="23" spans="2:13" ht="12.75" x14ac:dyDescent="0.2">
      <c r="B23" s="364"/>
      <c r="C23" s="29" t="s">
        <v>52</v>
      </c>
      <c r="D23" s="76">
        <f t="shared" si="0"/>
        <v>2193207.3791</v>
      </c>
      <c r="E23" s="82">
        <f>69984.9+1693933.92</f>
        <v>1763918.8199999998</v>
      </c>
      <c r="F23" s="84">
        <v>429288.55910000007</v>
      </c>
      <c r="G23" s="83"/>
      <c r="H23" s="76"/>
      <c r="I23" s="82">
        <v>2332.83</v>
      </c>
      <c r="J23" s="82">
        <v>257213.15400000001</v>
      </c>
      <c r="K23" s="82">
        <v>98933.323600000003</v>
      </c>
      <c r="L23" s="84"/>
      <c r="M23" s="85"/>
    </row>
    <row r="24" spans="2:13" ht="12.75" x14ac:dyDescent="0.2">
      <c r="B24" s="364"/>
      <c r="C24" s="56" t="s">
        <v>53</v>
      </c>
      <c r="D24" s="154"/>
      <c r="E24" s="92"/>
      <c r="F24" s="93"/>
      <c r="G24" s="90"/>
      <c r="H24" s="91"/>
      <c r="I24" s="92"/>
      <c r="J24" s="92">
        <v>14911.02</v>
      </c>
      <c r="K24" s="92"/>
      <c r="L24" s="93">
        <v>40</v>
      </c>
      <c r="M24" s="94"/>
    </row>
    <row r="25" spans="2:13" ht="12.75" x14ac:dyDescent="0.2">
      <c r="B25" s="372" t="s">
        <v>58</v>
      </c>
      <c r="C25" s="65" t="s">
        <v>58</v>
      </c>
      <c r="D25" s="66">
        <f>SUM(D18:D24)</f>
        <v>136005303.64000008</v>
      </c>
      <c r="E25" s="67">
        <f t="shared" ref="E25:L25" si="2">SUM(E18:E24)</f>
        <v>2336018.8199999998</v>
      </c>
      <c r="F25" s="95">
        <f t="shared" si="2"/>
        <v>133669284.82000007</v>
      </c>
      <c r="G25" s="69"/>
      <c r="H25" s="66"/>
      <c r="I25" s="67">
        <f t="shared" si="2"/>
        <v>2332.83</v>
      </c>
      <c r="J25" s="67">
        <f t="shared" si="2"/>
        <v>356324.174</v>
      </c>
      <c r="K25" s="67">
        <f t="shared" si="2"/>
        <v>212556626.2583198</v>
      </c>
      <c r="L25" s="95">
        <f t="shared" si="2"/>
        <v>40</v>
      </c>
      <c r="M25" s="96"/>
    </row>
    <row r="26" spans="2:13" ht="12.75" x14ac:dyDescent="0.2">
      <c r="B26" s="369" t="s">
        <v>59</v>
      </c>
      <c r="C26" s="29" t="s">
        <v>50</v>
      </c>
      <c r="D26" s="159">
        <f t="shared" si="0"/>
        <v>1000</v>
      </c>
      <c r="E26" s="82"/>
      <c r="F26" s="84">
        <v>1000</v>
      </c>
      <c r="G26" s="83"/>
      <c r="H26" s="76"/>
      <c r="I26" s="82"/>
      <c r="J26" s="82"/>
      <c r="K26" s="82">
        <v>6</v>
      </c>
      <c r="L26" s="84"/>
      <c r="M26" s="85"/>
    </row>
    <row r="27" spans="2:13" ht="12.75" x14ac:dyDescent="0.2">
      <c r="B27" s="364"/>
      <c r="C27" s="140" t="s">
        <v>53</v>
      </c>
      <c r="D27" s="159"/>
      <c r="E27" s="155"/>
      <c r="F27" s="119"/>
      <c r="G27" s="143"/>
      <c r="H27" s="141"/>
      <c r="I27" s="89"/>
      <c r="J27" s="89">
        <v>20</v>
      </c>
      <c r="K27" s="89"/>
      <c r="L27" s="142"/>
      <c r="M27" s="108"/>
    </row>
    <row r="28" spans="2:13" ht="12.75" x14ac:dyDescent="0.2">
      <c r="B28" s="372" t="s">
        <v>60</v>
      </c>
      <c r="C28" s="65" t="s">
        <v>61</v>
      </c>
      <c r="D28" s="66">
        <f>SUM(D26:D27)</f>
        <v>1000</v>
      </c>
      <c r="E28" s="67"/>
      <c r="F28" s="95">
        <f>SUM(F26:F27)</f>
        <v>1000</v>
      </c>
      <c r="G28" s="69"/>
      <c r="H28" s="66"/>
      <c r="I28" s="67"/>
      <c r="J28" s="67">
        <f>SUM(J26:J27)</f>
        <v>20</v>
      </c>
      <c r="K28" s="67">
        <f>SUM(K26:K27)</f>
        <v>6</v>
      </c>
      <c r="L28" s="95"/>
      <c r="M28" s="96"/>
    </row>
    <row r="29" spans="2:13" ht="12.75" x14ac:dyDescent="0.2">
      <c r="B29" s="369" t="s">
        <v>62</v>
      </c>
      <c r="C29" s="29" t="s">
        <v>50</v>
      </c>
      <c r="D29" s="159">
        <f t="shared" si="0"/>
        <v>141</v>
      </c>
      <c r="E29" s="82"/>
      <c r="F29" s="84">
        <v>141</v>
      </c>
      <c r="G29" s="83"/>
      <c r="H29" s="76"/>
      <c r="I29" s="82"/>
      <c r="J29" s="82"/>
      <c r="K29" s="82">
        <v>141</v>
      </c>
      <c r="L29" s="84"/>
      <c r="M29" s="85"/>
    </row>
    <row r="30" spans="2:13" ht="12.75" x14ac:dyDescent="0.2">
      <c r="B30" s="364"/>
      <c r="C30" s="140" t="s">
        <v>52</v>
      </c>
      <c r="D30" s="159">
        <f t="shared" si="0"/>
        <v>710380</v>
      </c>
      <c r="E30" s="155"/>
      <c r="F30" s="119">
        <v>710380</v>
      </c>
      <c r="G30" s="143"/>
      <c r="H30" s="141"/>
      <c r="I30" s="89"/>
      <c r="J30" s="89"/>
      <c r="K30" s="89">
        <v>1700</v>
      </c>
      <c r="L30" s="142"/>
      <c r="M30" s="108"/>
    </row>
    <row r="31" spans="2:13" ht="13.5" thickBot="1" x14ac:dyDescent="0.25">
      <c r="B31" s="372" t="s">
        <v>63</v>
      </c>
      <c r="C31" s="65" t="s">
        <v>63</v>
      </c>
      <c r="D31" s="66">
        <f>SUM(D29:D30)</f>
        <v>710521</v>
      </c>
      <c r="E31" s="67"/>
      <c r="F31" s="95">
        <f>SUM(F29:F30)</f>
        <v>710521</v>
      </c>
      <c r="G31" s="69"/>
      <c r="H31" s="66"/>
      <c r="I31" s="67"/>
      <c r="J31" s="67"/>
      <c r="K31" s="67">
        <f>SUM(K29:K30)</f>
        <v>1841</v>
      </c>
      <c r="L31" s="95"/>
      <c r="M31" s="96"/>
    </row>
    <row r="32" spans="2:13" ht="26.25" customHeight="1" thickTop="1" thickBot="1" x14ac:dyDescent="0.25">
      <c r="B32" s="367" t="s">
        <v>64</v>
      </c>
      <c r="C32" s="368"/>
      <c r="D32" s="121">
        <f t="shared" ref="D32:M32" si="3">D11+D17+D25+D28+D31</f>
        <v>503183441.54000008</v>
      </c>
      <c r="E32" s="122">
        <f t="shared" si="3"/>
        <v>54707361.029999994</v>
      </c>
      <c r="F32" s="123">
        <f t="shared" si="3"/>
        <v>448476080.51000005</v>
      </c>
      <c r="G32" s="124">
        <f t="shared" si="3"/>
        <v>258911.09</v>
      </c>
      <c r="H32" s="121">
        <f t="shared" si="3"/>
        <v>17466</v>
      </c>
      <c r="I32" s="122">
        <f t="shared" si="3"/>
        <v>31974.909999999996</v>
      </c>
      <c r="J32" s="122">
        <f t="shared" si="3"/>
        <v>528200.47499999998</v>
      </c>
      <c r="K32" s="122">
        <f t="shared" si="3"/>
        <v>274252949.9983198</v>
      </c>
      <c r="L32" s="123">
        <f t="shared" si="3"/>
        <v>2833.3220000000001</v>
      </c>
      <c r="M32" s="125">
        <f t="shared" si="3"/>
        <v>109.283</v>
      </c>
    </row>
    <row r="33" spans="2:3" ht="12" thickTop="1" x14ac:dyDescent="0.2"/>
    <row r="34" spans="2:3" ht="12.75" x14ac:dyDescent="0.2">
      <c r="B34" s="126" t="s">
        <v>65</v>
      </c>
      <c r="C34" s="160"/>
    </row>
    <row r="35" spans="2:3" ht="12.75" x14ac:dyDescent="0.2">
      <c r="B35" s="161" t="s">
        <v>66</v>
      </c>
      <c r="C35" s="160"/>
    </row>
    <row r="36" spans="2:3" ht="12.75" x14ac:dyDescent="0.2">
      <c r="B36" s="161" t="s">
        <v>67</v>
      </c>
      <c r="C36" s="160"/>
    </row>
    <row r="37" spans="2:3" ht="12.75" x14ac:dyDescent="0.2">
      <c r="B37" s="161" t="s">
        <v>68</v>
      </c>
      <c r="C37" s="160"/>
    </row>
    <row r="38" spans="2:3" ht="12.75" x14ac:dyDescent="0.2">
      <c r="B38" s="161" t="s">
        <v>69</v>
      </c>
      <c r="C38" s="160"/>
    </row>
    <row r="39" spans="2:3" ht="12.75" x14ac:dyDescent="0.2">
      <c r="B39" s="161" t="s">
        <v>70</v>
      </c>
      <c r="C39" s="160"/>
    </row>
    <row r="40" spans="2:3" ht="12.75" x14ac:dyDescent="0.2">
      <c r="B40" s="161" t="s">
        <v>71</v>
      </c>
      <c r="C40" s="160"/>
    </row>
  </sheetData>
  <mergeCells count="11">
    <mergeCell ref="B5:B11"/>
    <mergeCell ref="B1:M1"/>
    <mergeCell ref="B3:B4"/>
    <mergeCell ref="C3:C4"/>
    <mergeCell ref="D3:F3"/>
    <mergeCell ref="G3:M3"/>
    <mergeCell ref="B12:B17"/>
    <mergeCell ref="B18:B25"/>
    <mergeCell ref="B26:B28"/>
    <mergeCell ref="B29:B31"/>
    <mergeCell ref="B32:C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  <ignoredErrors>
    <ignoredError sqref="D11:D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384" width="16.140625" style="13"/>
  </cols>
  <sheetData>
    <row r="1" spans="2:13" s="9" customFormat="1" ht="26.25" customHeight="1" x14ac:dyDescent="0.2">
      <c r="B1" s="374" t="s">
        <v>77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12502005.450499998</v>
      </c>
      <c r="E5" s="163"/>
      <c r="F5" s="164">
        <v>12502005.450499998</v>
      </c>
      <c r="G5" s="78"/>
      <c r="H5" s="79"/>
      <c r="I5" s="77"/>
      <c r="J5" s="77"/>
      <c r="K5" s="163">
        <v>754375.79999999993</v>
      </c>
      <c r="L5" s="80"/>
      <c r="M5" s="81"/>
    </row>
    <row r="6" spans="2:13" ht="12.75" x14ac:dyDescent="0.2">
      <c r="B6" s="364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64"/>
      <c r="C7" s="29" t="s">
        <v>49</v>
      </c>
      <c r="D7" s="165">
        <v>33307087.575999998</v>
      </c>
      <c r="E7" s="166">
        <v>129738.83999999613</v>
      </c>
      <c r="F7" s="167">
        <v>33177348.736000001</v>
      </c>
      <c r="G7" s="83"/>
      <c r="H7" s="76">
        <v>9900</v>
      </c>
      <c r="I7" s="82"/>
      <c r="J7" s="82"/>
      <c r="K7" s="166">
        <v>6483644.5250000004</v>
      </c>
      <c r="L7" s="84"/>
      <c r="M7" s="85"/>
    </row>
    <row r="8" spans="2:13" ht="12.75" x14ac:dyDescent="0.2">
      <c r="B8" s="364"/>
      <c r="C8" s="29" t="s">
        <v>50</v>
      </c>
      <c r="D8" s="165">
        <v>210870868.96869999</v>
      </c>
      <c r="E8" s="166">
        <v>2591380.6699999869</v>
      </c>
      <c r="F8" s="167">
        <v>208279488.2987</v>
      </c>
      <c r="G8" s="83">
        <v>191093.63999999998</v>
      </c>
      <c r="H8" s="76">
        <v>5881.08</v>
      </c>
      <c r="I8" s="82"/>
      <c r="J8" s="82"/>
      <c r="K8" s="166">
        <v>46321495.042300001</v>
      </c>
      <c r="L8" s="84"/>
      <c r="M8" s="85">
        <v>4.827</v>
      </c>
    </row>
    <row r="9" spans="2:13" ht="12.75" x14ac:dyDescent="0.2">
      <c r="B9" s="364"/>
      <c r="C9" s="29" t="s">
        <v>51</v>
      </c>
      <c r="D9" s="165">
        <v>37387258.674800001</v>
      </c>
      <c r="E9" s="166">
        <v>1728366.7199999988</v>
      </c>
      <c r="F9" s="167">
        <v>35658891.954800002</v>
      </c>
      <c r="G9" s="83"/>
      <c r="H9" s="76">
        <v>2100</v>
      </c>
      <c r="I9" s="82"/>
      <c r="J9" s="82"/>
      <c r="K9" s="166">
        <v>7119220.8226999994</v>
      </c>
      <c r="L9" s="84"/>
      <c r="M9" s="85"/>
    </row>
    <row r="10" spans="2:13" ht="12.75" x14ac:dyDescent="0.2">
      <c r="B10" s="364"/>
      <c r="C10" s="29" t="s">
        <v>52</v>
      </c>
      <c r="D10" s="165">
        <v>52478267.350000009</v>
      </c>
      <c r="E10" s="166">
        <v>48853168.830000006</v>
      </c>
      <c r="F10" s="167">
        <v>3625098.5200000005</v>
      </c>
      <c r="G10" s="83">
        <v>21000</v>
      </c>
      <c r="H10" s="76"/>
      <c r="I10" s="82">
        <v>15568.240000000002</v>
      </c>
      <c r="J10" s="82">
        <v>148966.39702199999</v>
      </c>
      <c r="K10" s="166">
        <v>292978.55</v>
      </c>
      <c r="L10" s="84">
        <v>1421.951</v>
      </c>
      <c r="M10" s="85">
        <v>10</v>
      </c>
    </row>
    <row r="11" spans="2:13" ht="12.75" x14ac:dyDescent="0.2">
      <c r="B11" s="364"/>
      <c r="C11" s="56" t="s">
        <v>53</v>
      </c>
      <c r="D11" s="168">
        <v>259272</v>
      </c>
      <c r="E11" s="169">
        <v>259272</v>
      </c>
      <c r="F11" s="170"/>
      <c r="G11" s="90">
        <v>1107.6500000000001</v>
      </c>
      <c r="H11" s="91"/>
      <c r="I11" s="92">
        <v>1524</v>
      </c>
      <c r="J11" s="92">
        <v>10073.852999999997</v>
      </c>
      <c r="K11" s="169"/>
      <c r="L11" s="93">
        <v>1667.2140000000002</v>
      </c>
      <c r="M11" s="94">
        <v>1.6970000000000001</v>
      </c>
    </row>
    <row r="12" spans="2:13" ht="12.75" x14ac:dyDescent="0.2">
      <c r="B12" s="372" t="s">
        <v>54</v>
      </c>
      <c r="C12" s="65" t="s">
        <v>54</v>
      </c>
      <c r="D12" s="171">
        <v>346804760.0200001</v>
      </c>
      <c r="E12" s="172">
        <v>53561927.060000062</v>
      </c>
      <c r="F12" s="173">
        <v>293242832.96000004</v>
      </c>
      <c r="G12" s="69">
        <v>213201.29</v>
      </c>
      <c r="H12" s="66">
        <v>17881.080000000002</v>
      </c>
      <c r="I12" s="67">
        <v>17092.239999999998</v>
      </c>
      <c r="J12" s="67">
        <v>159040.25002199999</v>
      </c>
      <c r="K12" s="172">
        <v>60971714.739999987</v>
      </c>
      <c r="L12" s="95">
        <v>3089.1650000000004</v>
      </c>
      <c r="M12" s="96">
        <v>16.524000000000001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195.09360000000001</v>
      </c>
      <c r="E15" s="166"/>
      <c r="F15" s="167">
        <v>195.09360000000001</v>
      </c>
      <c r="G15" s="83"/>
      <c r="H15" s="76"/>
      <c r="I15" s="82"/>
      <c r="J15" s="82"/>
      <c r="K15" s="166">
        <v>21.97</v>
      </c>
      <c r="L15" s="84"/>
      <c r="M15" s="85"/>
    </row>
    <row r="16" spans="2:13" ht="12.75" x14ac:dyDescent="0.2">
      <c r="B16" s="364"/>
      <c r="C16" s="29" t="s">
        <v>50</v>
      </c>
      <c r="D16" s="165">
        <v>626386.75599999994</v>
      </c>
      <c r="E16" s="166"/>
      <c r="F16" s="167">
        <v>626386.75599999994</v>
      </c>
      <c r="G16" s="83"/>
      <c r="H16" s="76"/>
      <c r="I16" s="82"/>
      <c r="J16" s="82"/>
      <c r="K16" s="166">
        <v>23292.95</v>
      </c>
      <c r="L16" s="84"/>
      <c r="M16" s="85"/>
    </row>
    <row r="17" spans="2:13" ht="12.75" x14ac:dyDescent="0.2">
      <c r="B17" s="364"/>
      <c r="C17" s="29" t="s">
        <v>51</v>
      </c>
      <c r="D17" s="165">
        <v>410745.34959999996</v>
      </c>
      <c r="E17" s="166"/>
      <c r="F17" s="167">
        <v>410745.34959999996</v>
      </c>
      <c r="G17" s="83"/>
      <c r="H17" s="76"/>
      <c r="I17" s="82"/>
      <c r="J17" s="82"/>
      <c r="K17" s="166">
        <v>71702.92</v>
      </c>
      <c r="L17" s="84"/>
      <c r="M17" s="85"/>
    </row>
    <row r="18" spans="2:13" ht="12.75" x14ac:dyDescent="0.2">
      <c r="B18" s="364"/>
      <c r="C18" s="29" t="s">
        <v>52</v>
      </c>
      <c r="D18" s="165">
        <v>169174.76079999999</v>
      </c>
      <c r="E18" s="166">
        <v>52499.999999999985</v>
      </c>
      <c r="F18" s="167">
        <v>116674.7608</v>
      </c>
      <c r="G18" s="83"/>
      <c r="H18" s="76"/>
      <c r="I18" s="82"/>
      <c r="J18" s="82">
        <v>1500</v>
      </c>
      <c r="K18" s="166">
        <v>4178.71</v>
      </c>
      <c r="L18" s="84"/>
      <c r="M18" s="85"/>
    </row>
    <row r="19" spans="2:13" ht="12.75" x14ac:dyDescent="0.2">
      <c r="B19" s="364"/>
      <c r="C19" s="56" t="s">
        <v>53</v>
      </c>
      <c r="D19" s="168">
        <v>162632.34</v>
      </c>
      <c r="E19" s="169"/>
      <c r="F19" s="170">
        <v>162632.34</v>
      </c>
      <c r="G19" s="90"/>
      <c r="H19" s="91"/>
      <c r="I19" s="92">
        <v>20.54</v>
      </c>
      <c r="J19" s="92">
        <v>75</v>
      </c>
      <c r="K19" s="169">
        <v>5708.4000000000005</v>
      </c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1369134.3</v>
      </c>
      <c r="E20" s="172">
        <v>52500</v>
      </c>
      <c r="F20" s="173">
        <v>1316634.3</v>
      </c>
      <c r="G20" s="69"/>
      <c r="H20" s="66"/>
      <c r="I20" s="67">
        <v>20.54</v>
      </c>
      <c r="J20" s="67">
        <v>1575</v>
      </c>
      <c r="K20" s="172">
        <v>104904.95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13097916.649999991</v>
      </c>
      <c r="E21" s="163"/>
      <c r="F21" s="164">
        <v>13097916.649999991</v>
      </c>
      <c r="G21" s="78"/>
      <c r="H21" s="79"/>
      <c r="I21" s="77"/>
      <c r="J21" s="77"/>
      <c r="K21" s="163">
        <v>1416671.1600000015</v>
      </c>
      <c r="L21" s="80"/>
      <c r="M21" s="81"/>
    </row>
    <row r="22" spans="2:13" ht="12.75" x14ac:dyDescent="0.2">
      <c r="B22" s="364"/>
      <c r="C22" s="29" t="s">
        <v>48</v>
      </c>
      <c r="D22" s="165">
        <v>46676372.80751799</v>
      </c>
      <c r="E22" s="166"/>
      <c r="F22" s="167">
        <v>46676372.80751799</v>
      </c>
      <c r="G22" s="83"/>
      <c r="H22" s="76"/>
      <c r="I22" s="82"/>
      <c r="J22" s="82"/>
      <c r="K22" s="166">
        <v>96650810.239300013</v>
      </c>
      <c r="L22" s="84"/>
      <c r="M22" s="85"/>
    </row>
    <row r="23" spans="2:13" ht="12.75" x14ac:dyDescent="0.2">
      <c r="B23" s="364"/>
      <c r="C23" s="29" t="s">
        <v>49</v>
      </c>
      <c r="D23" s="165">
        <v>1792418.8237180004</v>
      </c>
      <c r="E23" s="166"/>
      <c r="F23" s="167">
        <v>1792418.8237180004</v>
      </c>
      <c r="G23" s="83"/>
      <c r="H23" s="76"/>
      <c r="I23" s="82"/>
      <c r="J23" s="82"/>
      <c r="K23" s="166">
        <v>1596252.6299999985</v>
      </c>
      <c r="L23" s="84"/>
      <c r="M23" s="85"/>
    </row>
    <row r="24" spans="2:13" ht="12.75" x14ac:dyDescent="0.2">
      <c r="B24" s="364"/>
      <c r="C24" s="29" t="s">
        <v>50</v>
      </c>
      <c r="D24" s="165">
        <v>55806624.721100032</v>
      </c>
      <c r="E24" s="166"/>
      <c r="F24" s="167">
        <v>55806624.721100032</v>
      </c>
      <c r="G24" s="83"/>
      <c r="H24" s="76"/>
      <c r="I24" s="82"/>
      <c r="J24" s="82"/>
      <c r="K24" s="166">
        <v>91686697.975800067</v>
      </c>
      <c r="L24" s="84"/>
      <c r="M24" s="85"/>
    </row>
    <row r="25" spans="2:13" ht="12.75" x14ac:dyDescent="0.2">
      <c r="B25" s="364"/>
      <c r="C25" s="29" t="s">
        <v>51</v>
      </c>
      <c r="D25" s="165">
        <v>1876998.6910000001</v>
      </c>
      <c r="E25" s="166"/>
      <c r="F25" s="167">
        <v>1876998.6910000001</v>
      </c>
      <c r="G25" s="83"/>
      <c r="H25" s="76"/>
      <c r="I25" s="82"/>
      <c r="J25" s="82"/>
      <c r="K25" s="166">
        <v>1395831.15</v>
      </c>
      <c r="L25" s="84"/>
      <c r="M25" s="85"/>
    </row>
    <row r="26" spans="2:13" ht="12.75" x14ac:dyDescent="0.2">
      <c r="B26" s="364"/>
      <c r="C26" s="29" t="s">
        <v>52</v>
      </c>
      <c r="D26" s="165">
        <v>2411037.3150999998</v>
      </c>
      <c r="E26" s="166">
        <v>2298098.1399999997</v>
      </c>
      <c r="F26" s="167">
        <v>112939.17510000001</v>
      </c>
      <c r="G26" s="83"/>
      <c r="H26" s="76"/>
      <c r="I26" s="82"/>
      <c r="J26" s="82">
        <v>480724.43099999998</v>
      </c>
      <c r="K26" s="166">
        <v>17390.874899999999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>
        <v>14710.524000000001</v>
      </c>
      <c r="K27" s="169">
        <v>20</v>
      </c>
      <c r="L27" s="93">
        <v>323.84300000000002</v>
      </c>
      <c r="M27" s="94"/>
    </row>
    <row r="28" spans="2:13" ht="12.75" x14ac:dyDescent="0.2">
      <c r="B28" s="372" t="s">
        <v>58</v>
      </c>
      <c r="C28" s="65" t="s">
        <v>58</v>
      </c>
      <c r="D28" s="171">
        <v>121661369.00843604</v>
      </c>
      <c r="E28" s="172">
        <v>2298098.1400000006</v>
      </c>
      <c r="F28" s="173">
        <v>119363270.86843604</v>
      </c>
      <c r="G28" s="69"/>
      <c r="H28" s="66"/>
      <c r="I28" s="67"/>
      <c r="J28" s="67">
        <v>495434.95500000002</v>
      </c>
      <c r="K28" s="172">
        <v>192763674.03000003</v>
      </c>
      <c r="L28" s="95">
        <v>323.84300000000002</v>
      </c>
      <c r="M28" s="96"/>
    </row>
    <row r="29" spans="2:13" ht="12.75" x14ac:dyDescent="0.2">
      <c r="B29" s="369" t="s">
        <v>59</v>
      </c>
      <c r="C29" s="29" t="s">
        <v>50</v>
      </c>
      <c r="D29" s="174">
        <v>500</v>
      </c>
      <c r="E29" s="166"/>
      <c r="F29" s="167">
        <v>500</v>
      </c>
      <c r="G29" s="83"/>
      <c r="H29" s="76"/>
      <c r="I29" s="82"/>
      <c r="J29" s="82"/>
      <c r="K29" s="166">
        <v>5</v>
      </c>
      <c r="L29" s="84"/>
      <c r="M29" s="85"/>
    </row>
    <row r="30" spans="2:13" ht="12.75" x14ac:dyDescent="0.2">
      <c r="B30" s="364"/>
      <c r="C30" s="175" t="s">
        <v>52</v>
      </c>
      <c r="D30" s="174">
        <v>1000</v>
      </c>
      <c r="E30" s="176"/>
      <c r="F30" s="177">
        <v>1000</v>
      </c>
      <c r="G30" s="178"/>
      <c r="H30" s="154"/>
      <c r="I30" s="179"/>
      <c r="J30" s="179"/>
      <c r="K30" s="176">
        <v>6</v>
      </c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>
        <v>6.181</v>
      </c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>
        <v>1500</v>
      </c>
      <c r="E32" s="172"/>
      <c r="F32" s="173">
        <v>1500</v>
      </c>
      <c r="G32" s="69"/>
      <c r="H32" s="66"/>
      <c r="I32" s="67"/>
      <c r="J32" s="67">
        <v>6.181</v>
      </c>
      <c r="K32" s="172">
        <v>11</v>
      </c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>
        <v>562500</v>
      </c>
      <c r="E35" s="181"/>
      <c r="F35" s="182">
        <v>562500</v>
      </c>
      <c r="G35" s="143"/>
      <c r="H35" s="141"/>
      <c r="I35" s="89"/>
      <c r="J35" s="89"/>
      <c r="K35" s="183">
        <v>1250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562500</v>
      </c>
      <c r="E36" s="172"/>
      <c r="F36" s="173">
        <v>562500</v>
      </c>
      <c r="G36" s="69"/>
      <c r="H36" s="66"/>
      <c r="I36" s="67"/>
      <c r="J36" s="67"/>
      <c r="K36" s="172">
        <v>1250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470399263.32843608</v>
      </c>
      <c r="E37" s="185">
        <v>55912525.199999988</v>
      </c>
      <c r="F37" s="186">
        <v>414486738.12843609</v>
      </c>
      <c r="G37" s="124">
        <v>213201.29</v>
      </c>
      <c r="H37" s="121">
        <v>17881.080000000002</v>
      </c>
      <c r="I37" s="122">
        <v>17112.78</v>
      </c>
      <c r="J37" s="122">
        <v>656056.38602200011</v>
      </c>
      <c r="K37" s="185">
        <v>253841554.72000006</v>
      </c>
      <c r="L37" s="123">
        <v>3413.0080000000003</v>
      </c>
      <c r="M37" s="125">
        <v>16.524000000000001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79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14479459.24</v>
      </c>
      <c r="E5" s="163"/>
      <c r="F5" s="164">
        <v>14479459.24</v>
      </c>
      <c r="G5" s="78"/>
      <c r="H5" s="79"/>
      <c r="I5" s="77"/>
      <c r="J5" s="77"/>
      <c r="K5" s="163">
        <v>1029319</v>
      </c>
      <c r="L5" s="80"/>
      <c r="M5" s="81"/>
    </row>
    <row r="6" spans="2:13" ht="12.75" x14ac:dyDescent="0.2">
      <c r="B6" s="364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64"/>
      <c r="C7" s="29" t="s">
        <v>49</v>
      </c>
      <c r="D7" s="165">
        <v>61849593.064099997</v>
      </c>
      <c r="E7" s="166">
        <v>107506.15999999642</v>
      </c>
      <c r="F7" s="167">
        <v>61742086.904100001</v>
      </c>
      <c r="G7" s="83"/>
      <c r="H7" s="76">
        <v>7506.3</v>
      </c>
      <c r="I7" s="82"/>
      <c r="J7" s="82"/>
      <c r="K7" s="166">
        <v>12684508.305100001</v>
      </c>
      <c r="L7" s="84"/>
      <c r="M7" s="85">
        <v>6.1159999999999999E-2</v>
      </c>
    </row>
    <row r="8" spans="2:13" ht="12.75" x14ac:dyDescent="0.2">
      <c r="B8" s="364"/>
      <c r="C8" s="29" t="s">
        <v>50</v>
      </c>
      <c r="D8" s="165">
        <v>157587011.16500005</v>
      </c>
      <c r="E8" s="166">
        <v>3735778.8180000186</v>
      </c>
      <c r="F8" s="167">
        <v>153851232.34700003</v>
      </c>
      <c r="G8" s="83">
        <v>131434.01999999999</v>
      </c>
      <c r="H8" s="76">
        <v>8462.2899999999991</v>
      </c>
      <c r="I8" s="82">
        <v>184.96</v>
      </c>
      <c r="J8" s="82">
        <v>3081.6909999999998</v>
      </c>
      <c r="K8" s="166">
        <v>39901825.651999995</v>
      </c>
      <c r="L8" s="84"/>
      <c r="M8" s="85"/>
    </row>
    <row r="9" spans="2:13" ht="12.75" x14ac:dyDescent="0.2">
      <c r="B9" s="364"/>
      <c r="C9" s="29" t="s">
        <v>51</v>
      </c>
      <c r="D9" s="165">
        <v>49900078.986100003</v>
      </c>
      <c r="E9" s="166">
        <v>163017.32200000435</v>
      </c>
      <c r="F9" s="167">
        <v>49737061.664099999</v>
      </c>
      <c r="G9" s="83"/>
      <c r="H9" s="76">
        <v>114.00000000000001</v>
      </c>
      <c r="I9" s="82"/>
      <c r="J9" s="82">
        <v>804.67650000000003</v>
      </c>
      <c r="K9" s="166">
        <v>11812390.029900001</v>
      </c>
      <c r="L9" s="84"/>
      <c r="M9" s="85">
        <v>0.16402</v>
      </c>
    </row>
    <row r="10" spans="2:13" ht="12.75" x14ac:dyDescent="0.2">
      <c r="B10" s="364"/>
      <c r="C10" s="29" t="s">
        <v>52</v>
      </c>
      <c r="D10" s="165">
        <v>38830458.301599994</v>
      </c>
      <c r="E10" s="166">
        <v>34733086.496799991</v>
      </c>
      <c r="F10" s="167">
        <v>4097371.8048</v>
      </c>
      <c r="G10" s="83">
        <v>72767.179999999993</v>
      </c>
      <c r="H10" s="76"/>
      <c r="I10" s="82">
        <v>23545.200000000001</v>
      </c>
      <c r="J10" s="82">
        <v>111037.81423000002</v>
      </c>
      <c r="K10" s="166">
        <v>801161.46299999999</v>
      </c>
      <c r="L10" s="84">
        <v>2306.591371</v>
      </c>
      <c r="M10" s="85">
        <v>7.8228199999999992</v>
      </c>
    </row>
    <row r="11" spans="2:13" ht="12.75" x14ac:dyDescent="0.2">
      <c r="B11" s="364"/>
      <c r="C11" s="56" t="s">
        <v>53</v>
      </c>
      <c r="D11" s="168">
        <v>47989.933199999999</v>
      </c>
      <c r="E11" s="169">
        <v>32615.333200000001</v>
      </c>
      <c r="F11" s="170">
        <v>15374.6</v>
      </c>
      <c r="G11" s="90">
        <v>824.35</v>
      </c>
      <c r="H11" s="91"/>
      <c r="I11" s="92">
        <v>332054.43</v>
      </c>
      <c r="J11" s="92">
        <v>7300.1632699999991</v>
      </c>
      <c r="K11" s="169"/>
      <c r="L11" s="93">
        <v>760.75700000000006</v>
      </c>
      <c r="M11" s="94"/>
    </row>
    <row r="12" spans="2:13" ht="12.75" x14ac:dyDescent="0.2">
      <c r="B12" s="372" t="s">
        <v>54</v>
      </c>
      <c r="C12" s="65" t="s">
        <v>54</v>
      </c>
      <c r="D12" s="171">
        <v>322694590.68999994</v>
      </c>
      <c r="E12" s="172">
        <v>38772004.129999995</v>
      </c>
      <c r="F12" s="173">
        <v>283922586.55999994</v>
      </c>
      <c r="G12" s="69">
        <v>205025.55</v>
      </c>
      <c r="H12" s="66">
        <v>16082.59</v>
      </c>
      <c r="I12" s="67">
        <v>355784.59</v>
      </c>
      <c r="J12" s="67">
        <v>122224.34500000003</v>
      </c>
      <c r="K12" s="172">
        <v>66229204.45000001</v>
      </c>
      <c r="L12" s="95">
        <v>3067.3483709999996</v>
      </c>
      <c r="M12" s="96">
        <v>8.048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492652.652</v>
      </c>
      <c r="E15" s="166"/>
      <c r="F15" s="167">
        <v>492652.652</v>
      </c>
      <c r="G15" s="83"/>
      <c r="H15" s="76"/>
      <c r="I15" s="82"/>
      <c r="J15" s="82"/>
      <c r="K15" s="166">
        <v>20770.649999999998</v>
      </c>
      <c r="L15" s="84"/>
      <c r="M15" s="85"/>
    </row>
    <row r="16" spans="2:13" ht="12.75" x14ac:dyDescent="0.2">
      <c r="B16" s="364"/>
      <c r="C16" s="29" t="s">
        <v>50</v>
      </c>
      <c r="D16" s="165">
        <v>339723.66239999997</v>
      </c>
      <c r="E16" s="166"/>
      <c r="F16" s="167">
        <v>339723.66239999997</v>
      </c>
      <c r="G16" s="83"/>
      <c r="H16" s="76"/>
      <c r="I16" s="82"/>
      <c r="J16" s="82"/>
      <c r="K16" s="166">
        <v>18675.509999999998</v>
      </c>
      <c r="L16" s="84"/>
      <c r="M16" s="85"/>
    </row>
    <row r="17" spans="2:13" ht="12.75" x14ac:dyDescent="0.2">
      <c r="B17" s="364"/>
      <c r="C17" s="29" t="s">
        <v>51</v>
      </c>
      <c r="D17" s="165">
        <v>513790.36619999999</v>
      </c>
      <c r="E17" s="166"/>
      <c r="F17" s="167">
        <v>513790.36619999999</v>
      </c>
      <c r="G17" s="83"/>
      <c r="H17" s="76"/>
      <c r="I17" s="82"/>
      <c r="J17" s="82"/>
      <c r="K17" s="166">
        <v>100599.18000000001</v>
      </c>
      <c r="L17" s="84"/>
      <c r="M17" s="85"/>
    </row>
    <row r="18" spans="2:13" ht="12.75" x14ac:dyDescent="0.2">
      <c r="B18" s="364"/>
      <c r="C18" s="29" t="s">
        <v>52</v>
      </c>
      <c r="D18" s="165">
        <v>148503.3094</v>
      </c>
      <c r="E18" s="166">
        <v>24999.999999999985</v>
      </c>
      <c r="F18" s="167">
        <v>123503.30940000001</v>
      </c>
      <c r="G18" s="83"/>
      <c r="H18" s="76"/>
      <c r="I18" s="82"/>
      <c r="J18" s="82">
        <v>800</v>
      </c>
      <c r="K18" s="166">
        <v>5316.6599999999989</v>
      </c>
      <c r="L18" s="84"/>
      <c r="M18" s="85"/>
    </row>
    <row r="19" spans="2:13" ht="12.75" x14ac:dyDescent="0.2">
      <c r="B19" s="364"/>
      <c r="C19" s="56" t="s">
        <v>53</v>
      </c>
      <c r="D19" s="168">
        <v>93.75</v>
      </c>
      <c r="E19" s="169"/>
      <c r="F19" s="170">
        <v>93.75</v>
      </c>
      <c r="G19" s="90"/>
      <c r="H19" s="91"/>
      <c r="I19" s="92">
        <v>14.28</v>
      </c>
      <c r="J19" s="92">
        <v>93.543999999999997</v>
      </c>
      <c r="K19" s="169">
        <v>5</v>
      </c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1494763.74</v>
      </c>
      <c r="E20" s="172">
        <v>25000</v>
      </c>
      <c r="F20" s="173">
        <v>1469763.74</v>
      </c>
      <c r="G20" s="69"/>
      <c r="H20" s="66"/>
      <c r="I20" s="67">
        <v>14.28</v>
      </c>
      <c r="J20" s="67">
        <v>893.54399999999998</v>
      </c>
      <c r="K20" s="172">
        <v>145367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8105579.4584010113</v>
      </c>
      <c r="E21" s="163"/>
      <c r="F21" s="164">
        <v>8105579.4584010113</v>
      </c>
      <c r="G21" s="78"/>
      <c r="H21" s="79"/>
      <c r="I21" s="77"/>
      <c r="J21" s="77"/>
      <c r="K21" s="163">
        <v>1092963.6761000005</v>
      </c>
      <c r="L21" s="80"/>
      <c r="M21" s="81"/>
    </row>
    <row r="22" spans="2:13" ht="12.75" x14ac:dyDescent="0.2">
      <c r="B22" s="364"/>
      <c r="C22" s="29" t="s">
        <v>48</v>
      </c>
      <c r="D22" s="165">
        <v>65754338.174271047</v>
      </c>
      <c r="E22" s="166"/>
      <c r="F22" s="167">
        <v>65754338.174271047</v>
      </c>
      <c r="G22" s="83"/>
      <c r="H22" s="76"/>
      <c r="I22" s="82"/>
      <c r="J22" s="82"/>
      <c r="K22" s="166">
        <v>141585009.65310001</v>
      </c>
      <c r="L22" s="84"/>
      <c r="M22" s="85"/>
    </row>
    <row r="23" spans="2:13" ht="12.75" x14ac:dyDescent="0.2">
      <c r="B23" s="364"/>
      <c r="C23" s="29" t="s">
        <v>49</v>
      </c>
      <c r="D23" s="165">
        <v>2852474.5836699991</v>
      </c>
      <c r="E23" s="166"/>
      <c r="F23" s="167">
        <v>2852474.5836699991</v>
      </c>
      <c r="G23" s="83"/>
      <c r="H23" s="76"/>
      <c r="I23" s="82"/>
      <c r="J23" s="82"/>
      <c r="K23" s="166">
        <v>2657869.0069999993</v>
      </c>
      <c r="L23" s="84"/>
      <c r="M23" s="85"/>
    </row>
    <row r="24" spans="2:13" ht="12.75" x14ac:dyDescent="0.2">
      <c r="B24" s="364"/>
      <c r="C24" s="29" t="s">
        <v>50</v>
      </c>
      <c r="D24" s="165">
        <v>32896767.311401993</v>
      </c>
      <c r="E24" s="166"/>
      <c r="F24" s="167">
        <v>32896767.311401993</v>
      </c>
      <c r="G24" s="83"/>
      <c r="H24" s="76"/>
      <c r="I24" s="82"/>
      <c r="J24" s="82"/>
      <c r="K24" s="166">
        <v>54760927.586900011</v>
      </c>
      <c r="L24" s="84"/>
      <c r="M24" s="85"/>
    </row>
    <row r="25" spans="2:13" ht="12.75" x14ac:dyDescent="0.2">
      <c r="B25" s="364"/>
      <c r="C25" s="29" t="s">
        <v>51</v>
      </c>
      <c r="D25" s="165">
        <v>3158861.7162020002</v>
      </c>
      <c r="E25" s="166"/>
      <c r="F25" s="167">
        <v>3158861.7162020002</v>
      </c>
      <c r="G25" s="83"/>
      <c r="H25" s="76"/>
      <c r="I25" s="82"/>
      <c r="J25" s="82"/>
      <c r="K25" s="166">
        <v>2038880.2484000004</v>
      </c>
      <c r="L25" s="84"/>
      <c r="M25" s="85"/>
    </row>
    <row r="26" spans="2:13" ht="12.75" x14ac:dyDescent="0.2">
      <c r="B26" s="364"/>
      <c r="C26" s="29" t="s">
        <v>52</v>
      </c>
      <c r="D26" s="165">
        <v>2380573.1702000001</v>
      </c>
      <c r="E26" s="166">
        <v>2306568.5500000003</v>
      </c>
      <c r="F26" s="167">
        <v>74004.62019999999</v>
      </c>
      <c r="G26" s="83"/>
      <c r="H26" s="76"/>
      <c r="I26" s="82"/>
      <c r="J26" s="82">
        <v>296577.08</v>
      </c>
      <c r="K26" s="166">
        <v>27177.908499999998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>
        <v>3023.88</v>
      </c>
      <c r="J27" s="92">
        <v>1475</v>
      </c>
      <c r="K27" s="169">
        <v>15250</v>
      </c>
      <c r="L27" s="93"/>
      <c r="M27" s="94"/>
    </row>
    <row r="28" spans="2:13" ht="12.75" x14ac:dyDescent="0.2">
      <c r="B28" s="372" t="s">
        <v>58</v>
      </c>
      <c r="C28" s="65" t="s">
        <v>58</v>
      </c>
      <c r="D28" s="171">
        <v>115148594.41414607</v>
      </c>
      <c r="E28" s="172">
        <v>2306568.549999997</v>
      </c>
      <c r="F28" s="173">
        <v>112842025.86414607</v>
      </c>
      <c r="G28" s="69"/>
      <c r="H28" s="66"/>
      <c r="I28" s="67">
        <v>3023.88</v>
      </c>
      <c r="J28" s="67">
        <v>298052.08</v>
      </c>
      <c r="K28" s="172">
        <v>202178078.08000004</v>
      </c>
      <c r="L28" s="95"/>
      <c r="M28" s="96"/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>
        <v>0.15</v>
      </c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>
        <v>0.15</v>
      </c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>
        <v>2240</v>
      </c>
      <c r="E33" s="166"/>
      <c r="F33" s="167">
        <v>2240</v>
      </c>
      <c r="G33" s="83"/>
      <c r="H33" s="76"/>
      <c r="I33" s="82"/>
      <c r="J33" s="82"/>
      <c r="K33" s="166">
        <v>3200</v>
      </c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>
        <v>675000</v>
      </c>
      <c r="E35" s="181"/>
      <c r="F35" s="182">
        <v>675000</v>
      </c>
      <c r="G35" s="143"/>
      <c r="H35" s="141"/>
      <c r="I35" s="89"/>
      <c r="J35" s="89"/>
      <c r="K35" s="183">
        <v>1500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677240</v>
      </c>
      <c r="E36" s="172"/>
      <c r="F36" s="173">
        <v>677240</v>
      </c>
      <c r="G36" s="69"/>
      <c r="H36" s="66"/>
      <c r="I36" s="67"/>
      <c r="J36" s="67"/>
      <c r="K36" s="172">
        <v>4700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440015188.84414601</v>
      </c>
      <c r="E37" s="185">
        <v>41103572.680000007</v>
      </c>
      <c r="F37" s="186">
        <v>398911616.16414601</v>
      </c>
      <c r="G37" s="124">
        <v>205025.55</v>
      </c>
      <c r="H37" s="121">
        <v>16082.59</v>
      </c>
      <c r="I37" s="122">
        <v>358822.90000000008</v>
      </c>
      <c r="J37" s="122">
        <v>421169.96900000004</v>
      </c>
      <c r="K37" s="185">
        <v>268557349.53000003</v>
      </c>
      <c r="L37" s="123">
        <v>3067.3483709999996</v>
      </c>
      <c r="M37" s="125">
        <v>8.048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80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10671942.608000001</v>
      </c>
      <c r="E5" s="163"/>
      <c r="F5" s="164">
        <v>10671942.608000001</v>
      </c>
      <c r="G5" s="78"/>
      <c r="H5" s="79"/>
      <c r="I5" s="77"/>
      <c r="J5" s="77"/>
      <c r="K5" s="163">
        <v>848200</v>
      </c>
      <c r="L5" s="80"/>
      <c r="M5" s="81"/>
    </row>
    <row r="6" spans="2:13" ht="12.75" x14ac:dyDescent="0.2">
      <c r="B6" s="364"/>
      <c r="C6" s="29" t="s">
        <v>48</v>
      </c>
      <c r="D6" s="165"/>
      <c r="E6" s="166"/>
      <c r="F6" s="167"/>
      <c r="G6" s="83"/>
      <c r="H6" s="76"/>
      <c r="I6" s="82"/>
      <c r="J6" s="82"/>
      <c r="K6" s="166"/>
      <c r="L6" s="84"/>
      <c r="M6" s="85"/>
    </row>
    <row r="7" spans="2:13" ht="12.75" x14ac:dyDescent="0.2">
      <c r="B7" s="364"/>
      <c r="C7" s="29" t="s">
        <v>49</v>
      </c>
      <c r="D7" s="165">
        <v>63542710.983099997</v>
      </c>
      <c r="E7" s="166">
        <v>2105000</v>
      </c>
      <c r="F7" s="167">
        <v>61437710.983099997</v>
      </c>
      <c r="G7" s="83">
        <v>320000</v>
      </c>
      <c r="H7" s="76"/>
      <c r="I7" s="82"/>
      <c r="J7" s="82"/>
      <c r="K7" s="166">
        <v>12864062.9047</v>
      </c>
      <c r="L7" s="84"/>
      <c r="M7" s="85"/>
    </row>
    <row r="8" spans="2:13" ht="12.75" x14ac:dyDescent="0.2">
      <c r="B8" s="364"/>
      <c r="C8" s="29" t="s">
        <v>50</v>
      </c>
      <c r="D8" s="165">
        <v>204240470.68409997</v>
      </c>
      <c r="E8" s="166">
        <v>4602269.5799999833</v>
      </c>
      <c r="F8" s="167">
        <v>199638201.10409999</v>
      </c>
      <c r="G8" s="83">
        <v>370146.28500200005</v>
      </c>
      <c r="H8" s="76"/>
      <c r="I8" s="82"/>
      <c r="J8" s="82">
        <v>9665.4500000000007</v>
      </c>
      <c r="K8" s="166">
        <v>47523184.210000001</v>
      </c>
      <c r="L8" s="84"/>
      <c r="M8" s="85"/>
    </row>
    <row r="9" spans="2:13" ht="12.75" x14ac:dyDescent="0.2">
      <c r="B9" s="364"/>
      <c r="C9" s="29" t="s">
        <v>51</v>
      </c>
      <c r="D9" s="165">
        <v>20323816.6065</v>
      </c>
      <c r="E9" s="166"/>
      <c r="F9" s="167">
        <v>20323816.6065</v>
      </c>
      <c r="G9" s="83"/>
      <c r="H9" s="76"/>
      <c r="I9" s="82"/>
      <c r="J9" s="82"/>
      <c r="K9" s="166">
        <v>4458115.0575000001</v>
      </c>
      <c r="L9" s="84"/>
      <c r="M9" s="85"/>
    </row>
    <row r="10" spans="2:13" ht="12.75" x14ac:dyDescent="0.2">
      <c r="B10" s="364"/>
      <c r="C10" s="29" t="s">
        <v>52</v>
      </c>
      <c r="D10" s="165">
        <v>46979530.958299994</v>
      </c>
      <c r="E10" s="166">
        <v>40944201.829999998</v>
      </c>
      <c r="F10" s="167">
        <v>6035329.1283</v>
      </c>
      <c r="G10" s="83">
        <v>81762.875002000001</v>
      </c>
      <c r="H10" s="76"/>
      <c r="I10" s="82">
        <v>23680.240000000002</v>
      </c>
      <c r="J10" s="82">
        <v>115759.1514</v>
      </c>
      <c r="K10" s="166">
        <v>1933273.4778</v>
      </c>
      <c r="L10" s="84"/>
      <c r="M10" s="85">
        <v>11.744999999999999</v>
      </c>
    </row>
    <row r="11" spans="2:13" ht="12.75" x14ac:dyDescent="0.2">
      <c r="B11" s="364"/>
      <c r="C11" s="56" t="s">
        <v>53</v>
      </c>
      <c r="D11" s="168">
        <v>33890.400000000001</v>
      </c>
      <c r="E11" s="169">
        <v>29786.400000000001</v>
      </c>
      <c r="F11" s="170">
        <v>4104</v>
      </c>
      <c r="G11" s="90">
        <v>476.39</v>
      </c>
      <c r="H11" s="91"/>
      <c r="I11" s="92">
        <v>1377</v>
      </c>
      <c r="J11" s="92">
        <v>8053.4345999999987</v>
      </c>
      <c r="K11" s="169">
        <v>215377.9</v>
      </c>
      <c r="L11" s="93"/>
      <c r="M11" s="94">
        <v>12.373000000000001</v>
      </c>
    </row>
    <row r="12" spans="2:13" ht="12.75" x14ac:dyDescent="0.2">
      <c r="B12" s="372" t="s">
        <v>54</v>
      </c>
      <c r="C12" s="65" t="s">
        <v>54</v>
      </c>
      <c r="D12" s="171">
        <v>345792362.23999995</v>
      </c>
      <c r="E12" s="172">
        <v>47681257.810000002</v>
      </c>
      <c r="F12" s="173">
        <v>298111104.42999995</v>
      </c>
      <c r="G12" s="69">
        <v>772385.55000400008</v>
      </c>
      <c r="H12" s="66"/>
      <c r="I12" s="67">
        <v>25057.24</v>
      </c>
      <c r="J12" s="67">
        <v>133478.03599999999</v>
      </c>
      <c r="K12" s="172">
        <v>67842213.549999997</v>
      </c>
      <c r="L12" s="95"/>
      <c r="M12" s="96">
        <v>24.118000000000002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821959.86</v>
      </c>
      <c r="E15" s="166"/>
      <c r="F15" s="167">
        <v>821959.86</v>
      </c>
      <c r="G15" s="83"/>
      <c r="H15" s="76"/>
      <c r="I15" s="82"/>
      <c r="J15" s="82"/>
      <c r="K15" s="166">
        <v>63507.680000000008</v>
      </c>
      <c r="L15" s="84"/>
      <c r="M15" s="85"/>
    </row>
    <row r="16" spans="2:13" ht="12.75" x14ac:dyDescent="0.2">
      <c r="B16" s="364"/>
      <c r="C16" s="29" t="s">
        <v>50</v>
      </c>
      <c r="D16" s="165">
        <v>94675.839999999997</v>
      </c>
      <c r="E16" s="166"/>
      <c r="F16" s="167">
        <v>94675.839999999997</v>
      </c>
      <c r="G16" s="83"/>
      <c r="H16" s="76"/>
      <c r="I16" s="82"/>
      <c r="J16" s="82"/>
      <c r="K16" s="166">
        <v>34334.019999999997</v>
      </c>
      <c r="L16" s="84"/>
      <c r="M16" s="85"/>
    </row>
    <row r="17" spans="2:13" ht="12.75" x14ac:dyDescent="0.2">
      <c r="B17" s="364"/>
      <c r="C17" s="29" t="s">
        <v>51</v>
      </c>
      <c r="D17" s="165">
        <v>190501.04</v>
      </c>
      <c r="E17" s="166"/>
      <c r="F17" s="167">
        <v>190501.04</v>
      </c>
      <c r="G17" s="83"/>
      <c r="H17" s="76"/>
      <c r="I17" s="82"/>
      <c r="J17" s="82"/>
      <c r="K17" s="166">
        <v>9650.42</v>
      </c>
      <c r="L17" s="84"/>
      <c r="M17" s="85"/>
    </row>
    <row r="18" spans="2:13" ht="12.75" x14ac:dyDescent="0.2">
      <c r="B18" s="364"/>
      <c r="C18" s="29" t="s">
        <v>52</v>
      </c>
      <c r="D18" s="165">
        <v>153887.37</v>
      </c>
      <c r="E18" s="166">
        <v>22999.999999999985</v>
      </c>
      <c r="F18" s="167">
        <v>130887.37000000001</v>
      </c>
      <c r="G18" s="83"/>
      <c r="H18" s="76"/>
      <c r="I18" s="82"/>
      <c r="J18" s="82">
        <v>700</v>
      </c>
      <c r="K18" s="166">
        <v>5493.8799999999992</v>
      </c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80</v>
      </c>
      <c r="K19" s="169"/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1261024.1099999999</v>
      </c>
      <c r="E20" s="172">
        <v>23000</v>
      </c>
      <c r="F20" s="173">
        <v>1238024.1099999999</v>
      </c>
      <c r="G20" s="69"/>
      <c r="H20" s="66"/>
      <c r="I20" s="67"/>
      <c r="J20" s="67">
        <v>780</v>
      </c>
      <c r="K20" s="172">
        <v>112986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8324610.6749999924</v>
      </c>
      <c r="E21" s="163"/>
      <c r="F21" s="164">
        <v>8324610.6749999924</v>
      </c>
      <c r="G21" s="78"/>
      <c r="H21" s="79"/>
      <c r="I21" s="77"/>
      <c r="J21" s="77"/>
      <c r="K21" s="163">
        <v>1327462.1600000006</v>
      </c>
      <c r="L21" s="80"/>
      <c r="M21" s="81"/>
    </row>
    <row r="22" spans="2:13" ht="12.75" x14ac:dyDescent="0.2">
      <c r="B22" s="364"/>
      <c r="C22" s="29" t="s">
        <v>48</v>
      </c>
      <c r="D22" s="165">
        <v>69921039.020399988</v>
      </c>
      <c r="E22" s="166"/>
      <c r="F22" s="167">
        <v>69921039.020399988</v>
      </c>
      <c r="G22" s="83"/>
      <c r="H22" s="76"/>
      <c r="I22" s="82"/>
      <c r="J22" s="82"/>
      <c r="K22" s="166">
        <v>144682257.7088002</v>
      </c>
      <c r="L22" s="84"/>
      <c r="M22" s="85"/>
    </row>
    <row r="23" spans="2:13" ht="12.75" x14ac:dyDescent="0.2">
      <c r="B23" s="364"/>
      <c r="C23" s="29" t="s">
        <v>49</v>
      </c>
      <c r="D23" s="165">
        <v>1521176.9480000001</v>
      </c>
      <c r="E23" s="166"/>
      <c r="F23" s="167">
        <v>1521176.9480000001</v>
      </c>
      <c r="G23" s="83"/>
      <c r="H23" s="76"/>
      <c r="I23" s="82"/>
      <c r="J23" s="82"/>
      <c r="K23" s="166">
        <v>512547.83199999999</v>
      </c>
      <c r="L23" s="84"/>
      <c r="M23" s="85"/>
    </row>
    <row r="24" spans="2:13" ht="12.75" x14ac:dyDescent="0.2">
      <c r="B24" s="364"/>
      <c r="C24" s="29" t="s">
        <v>50</v>
      </c>
      <c r="D24" s="165">
        <v>32408166.4441</v>
      </c>
      <c r="E24" s="166"/>
      <c r="F24" s="167">
        <v>32408166.4441</v>
      </c>
      <c r="G24" s="83"/>
      <c r="H24" s="76"/>
      <c r="I24" s="82"/>
      <c r="J24" s="82"/>
      <c r="K24" s="166">
        <v>38215283.789199978</v>
      </c>
      <c r="L24" s="84"/>
      <c r="M24" s="85"/>
    </row>
    <row r="25" spans="2:13" ht="12.75" x14ac:dyDescent="0.2">
      <c r="B25" s="364"/>
      <c r="C25" s="29" t="s">
        <v>51</v>
      </c>
      <c r="D25" s="165">
        <v>1048996.5145</v>
      </c>
      <c r="E25" s="166"/>
      <c r="F25" s="167">
        <v>1048996.5145</v>
      </c>
      <c r="G25" s="83"/>
      <c r="H25" s="76"/>
      <c r="I25" s="82"/>
      <c r="J25" s="82"/>
      <c r="K25" s="166">
        <v>399137.83299999998</v>
      </c>
      <c r="L25" s="84"/>
      <c r="M25" s="85"/>
    </row>
    <row r="26" spans="2:13" ht="12.75" x14ac:dyDescent="0.2">
      <c r="B26" s="364"/>
      <c r="C26" s="29" t="s">
        <v>52</v>
      </c>
      <c r="D26" s="165">
        <v>1701873.588</v>
      </c>
      <c r="E26" s="166">
        <v>1412794.1</v>
      </c>
      <c r="F26" s="167">
        <v>289079.48800000001</v>
      </c>
      <c r="G26" s="83"/>
      <c r="H26" s="76"/>
      <c r="I26" s="82"/>
      <c r="J26" s="82">
        <v>210591.38</v>
      </c>
      <c r="K26" s="166">
        <v>47771.747000000003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>
        <v>9102.9929999999986</v>
      </c>
      <c r="K27" s="169"/>
      <c r="L27" s="93"/>
      <c r="M27" s="94"/>
    </row>
    <row r="28" spans="2:13" ht="12.75" x14ac:dyDescent="0.2">
      <c r="B28" s="372" t="s">
        <v>58</v>
      </c>
      <c r="C28" s="65" t="s">
        <v>58</v>
      </c>
      <c r="D28" s="171">
        <v>114925863.19</v>
      </c>
      <c r="E28" s="172">
        <v>1412794.099999994</v>
      </c>
      <c r="F28" s="173">
        <v>113513069.09</v>
      </c>
      <c r="G28" s="69"/>
      <c r="H28" s="66"/>
      <c r="I28" s="67"/>
      <c r="J28" s="67">
        <v>219694.37300000002</v>
      </c>
      <c r="K28" s="172">
        <v>185184461.07000017</v>
      </c>
      <c r="L28" s="95"/>
      <c r="M28" s="96"/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>
        <v>2660</v>
      </c>
      <c r="E33" s="166"/>
      <c r="F33" s="167">
        <v>2660</v>
      </c>
      <c r="G33" s="83"/>
      <c r="H33" s="76"/>
      <c r="I33" s="82"/>
      <c r="J33" s="82"/>
      <c r="K33" s="166">
        <v>3800</v>
      </c>
      <c r="L33" s="84"/>
      <c r="M33" s="85"/>
    </row>
    <row r="34" spans="2:13" ht="12.75" x14ac:dyDescent="0.2">
      <c r="B34" s="364"/>
      <c r="C34" s="175" t="s">
        <v>51</v>
      </c>
      <c r="D34" s="174">
        <v>8200</v>
      </c>
      <c r="E34" s="176"/>
      <c r="F34" s="177">
        <v>8200</v>
      </c>
      <c r="G34" s="178"/>
      <c r="H34" s="154"/>
      <c r="I34" s="179"/>
      <c r="J34" s="179"/>
      <c r="K34" s="176">
        <v>8200</v>
      </c>
      <c r="L34" s="102"/>
      <c r="M34" s="180"/>
    </row>
    <row r="35" spans="2:13" ht="12.75" x14ac:dyDescent="0.2">
      <c r="B35" s="364"/>
      <c r="C35" s="140" t="s">
        <v>52</v>
      </c>
      <c r="D35" s="174">
        <v>675000</v>
      </c>
      <c r="E35" s="181"/>
      <c r="F35" s="182">
        <v>675000</v>
      </c>
      <c r="G35" s="143"/>
      <c r="H35" s="141"/>
      <c r="I35" s="89"/>
      <c r="J35" s="89"/>
      <c r="K35" s="183">
        <v>1500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685860</v>
      </c>
      <c r="E36" s="172"/>
      <c r="F36" s="173">
        <v>685860</v>
      </c>
      <c r="G36" s="69"/>
      <c r="H36" s="66"/>
      <c r="I36" s="67"/>
      <c r="J36" s="67"/>
      <c r="K36" s="172">
        <v>13500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462665109.5399999</v>
      </c>
      <c r="E37" s="185">
        <v>49117051.909999967</v>
      </c>
      <c r="F37" s="186">
        <v>413548057.62999994</v>
      </c>
      <c r="G37" s="124">
        <v>772385.55000399996</v>
      </c>
      <c r="H37" s="121"/>
      <c r="I37" s="122">
        <v>25057.24</v>
      </c>
      <c r="J37" s="122">
        <v>353952.40899999999</v>
      </c>
      <c r="K37" s="185">
        <v>253153160.62000015</v>
      </c>
      <c r="L37" s="123"/>
      <c r="M37" s="125">
        <v>24.118000000000002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81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11926500</v>
      </c>
      <c r="E5" s="163"/>
      <c r="F5" s="164">
        <v>11926500</v>
      </c>
      <c r="G5" s="78"/>
      <c r="H5" s="79"/>
      <c r="I5" s="77"/>
      <c r="J5" s="77"/>
      <c r="K5" s="163">
        <v>901000</v>
      </c>
      <c r="L5" s="80"/>
      <c r="M5" s="81"/>
    </row>
    <row r="6" spans="2:13" ht="12.75" x14ac:dyDescent="0.2">
      <c r="B6" s="364"/>
      <c r="C6" s="29" t="s">
        <v>48</v>
      </c>
      <c r="D6" s="165">
        <v>10127798.517000001</v>
      </c>
      <c r="E6" s="166"/>
      <c r="F6" s="167">
        <v>10127798.517000001</v>
      </c>
      <c r="G6" s="83"/>
      <c r="H6" s="76"/>
      <c r="I6" s="82"/>
      <c r="J6" s="82"/>
      <c r="K6" s="166">
        <v>2347892.2000000002</v>
      </c>
      <c r="L6" s="84"/>
      <c r="M6" s="85"/>
    </row>
    <row r="7" spans="2:13" ht="12.75" x14ac:dyDescent="0.2">
      <c r="B7" s="364"/>
      <c r="C7" s="29" t="s">
        <v>49</v>
      </c>
      <c r="D7" s="165">
        <v>93135905.310299993</v>
      </c>
      <c r="E7" s="166">
        <v>1232500</v>
      </c>
      <c r="F7" s="167">
        <v>91903405.310299993</v>
      </c>
      <c r="G7" s="83">
        <v>76525</v>
      </c>
      <c r="H7" s="76"/>
      <c r="I7" s="82"/>
      <c r="J7" s="82"/>
      <c r="K7" s="166">
        <v>16742048.204</v>
      </c>
      <c r="L7" s="84"/>
      <c r="M7" s="85"/>
    </row>
    <row r="8" spans="2:13" ht="12.75" x14ac:dyDescent="0.2">
      <c r="B8" s="364"/>
      <c r="C8" s="29" t="s">
        <v>50</v>
      </c>
      <c r="D8" s="165">
        <v>158393729.177302</v>
      </c>
      <c r="E8" s="166">
        <v>3373437.0313020349</v>
      </c>
      <c r="F8" s="167">
        <v>155020292.14599997</v>
      </c>
      <c r="G8" s="83">
        <v>488498.22639999999</v>
      </c>
      <c r="H8" s="76"/>
      <c r="I8" s="82"/>
      <c r="J8" s="82">
        <v>30</v>
      </c>
      <c r="K8" s="166">
        <v>40604095.039999999</v>
      </c>
      <c r="L8" s="84"/>
      <c r="M8" s="85">
        <v>0.28100000000000003</v>
      </c>
    </row>
    <row r="9" spans="2:13" ht="12.75" x14ac:dyDescent="0.2">
      <c r="B9" s="364"/>
      <c r="C9" s="29" t="s">
        <v>51</v>
      </c>
      <c r="D9" s="165">
        <v>15509996.854</v>
      </c>
      <c r="E9" s="166">
        <v>120</v>
      </c>
      <c r="F9" s="167">
        <v>15509876.854</v>
      </c>
      <c r="G9" s="83"/>
      <c r="H9" s="76"/>
      <c r="I9" s="82"/>
      <c r="J9" s="82"/>
      <c r="K9" s="166">
        <v>2973873.3959999997</v>
      </c>
      <c r="L9" s="84"/>
      <c r="M9" s="85">
        <v>0.03</v>
      </c>
    </row>
    <row r="10" spans="2:13" ht="12.75" x14ac:dyDescent="0.2">
      <c r="B10" s="364"/>
      <c r="C10" s="29" t="s">
        <v>52</v>
      </c>
      <c r="D10" s="165">
        <v>58980101.011401996</v>
      </c>
      <c r="E10" s="166">
        <v>46565255.068701997</v>
      </c>
      <c r="F10" s="167">
        <v>12414845.9427</v>
      </c>
      <c r="G10" s="83">
        <v>150435.26359999998</v>
      </c>
      <c r="H10" s="76"/>
      <c r="I10" s="82">
        <v>24570.74</v>
      </c>
      <c r="J10" s="82">
        <v>155631.8775</v>
      </c>
      <c r="K10" s="166">
        <v>3244254.4399999995</v>
      </c>
      <c r="L10" s="84"/>
      <c r="M10" s="85">
        <v>10.285</v>
      </c>
    </row>
    <row r="11" spans="2:13" ht="12.75" x14ac:dyDescent="0.2">
      <c r="B11" s="364"/>
      <c r="C11" s="56" t="s">
        <v>53</v>
      </c>
      <c r="D11" s="168">
        <v>13699.95</v>
      </c>
      <c r="E11" s="169">
        <v>13699.95</v>
      </c>
      <c r="F11" s="170"/>
      <c r="G11" s="90">
        <v>548</v>
      </c>
      <c r="H11" s="91"/>
      <c r="I11" s="92">
        <v>1489.69</v>
      </c>
      <c r="J11" s="92">
        <v>7119.174500000001</v>
      </c>
      <c r="K11" s="169">
        <v>255886.9</v>
      </c>
      <c r="L11" s="93"/>
      <c r="M11" s="94">
        <v>33.03</v>
      </c>
    </row>
    <row r="12" spans="2:13" ht="12.75" x14ac:dyDescent="0.2">
      <c r="B12" s="372" t="s">
        <v>54</v>
      </c>
      <c r="C12" s="65" t="s">
        <v>54</v>
      </c>
      <c r="D12" s="171">
        <v>348087730.82000399</v>
      </c>
      <c r="E12" s="172">
        <v>51185012.050004005</v>
      </c>
      <c r="F12" s="173">
        <v>296902718.76999998</v>
      </c>
      <c r="G12" s="69">
        <v>716006.49</v>
      </c>
      <c r="H12" s="66"/>
      <c r="I12" s="67">
        <v>26060.43</v>
      </c>
      <c r="J12" s="67">
        <v>162781.05199999997</v>
      </c>
      <c r="K12" s="172">
        <v>67069050.180000007</v>
      </c>
      <c r="L12" s="95"/>
      <c r="M12" s="96">
        <v>43.626000000000005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1038824.95</v>
      </c>
      <c r="E15" s="166"/>
      <c r="F15" s="167">
        <v>1038824.95</v>
      </c>
      <c r="G15" s="83"/>
      <c r="H15" s="76"/>
      <c r="I15" s="82"/>
      <c r="J15" s="82"/>
      <c r="K15" s="166">
        <v>75576.850000000006</v>
      </c>
      <c r="L15" s="84"/>
      <c r="M15" s="85"/>
    </row>
    <row r="16" spans="2:13" ht="12.75" x14ac:dyDescent="0.2">
      <c r="B16" s="364"/>
      <c r="C16" s="29" t="s">
        <v>50</v>
      </c>
      <c r="D16" s="165">
        <v>206850.4</v>
      </c>
      <c r="E16" s="166"/>
      <c r="F16" s="167">
        <v>206850.4</v>
      </c>
      <c r="G16" s="83"/>
      <c r="H16" s="76"/>
      <c r="I16" s="82"/>
      <c r="J16" s="82"/>
      <c r="K16" s="166">
        <v>44835.199999999997</v>
      </c>
      <c r="L16" s="84"/>
      <c r="M16" s="85"/>
    </row>
    <row r="17" spans="2:13" ht="12.75" x14ac:dyDescent="0.2">
      <c r="B17" s="364"/>
      <c r="C17" s="29" t="s">
        <v>51</v>
      </c>
      <c r="D17" s="165">
        <v>3279.0039999999999</v>
      </c>
      <c r="E17" s="166"/>
      <c r="F17" s="167">
        <v>3279.0039999999999</v>
      </c>
      <c r="G17" s="83"/>
      <c r="H17" s="76"/>
      <c r="I17" s="82"/>
      <c r="J17" s="82"/>
      <c r="K17" s="166">
        <v>121.7</v>
      </c>
      <c r="L17" s="84"/>
      <c r="M17" s="85"/>
    </row>
    <row r="18" spans="2:13" ht="12.75" x14ac:dyDescent="0.2">
      <c r="B18" s="364"/>
      <c r="C18" s="29" t="s">
        <v>52</v>
      </c>
      <c r="D18" s="165">
        <v>51763.866000000002</v>
      </c>
      <c r="E18" s="166">
        <v>9000</v>
      </c>
      <c r="F18" s="167">
        <v>42763.866000000002</v>
      </c>
      <c r="G18" s="83"/>
      <c r="H18" s="76"/>
      <c r="I18" s="82">
        <v>300</v>
      </c>
      <c r="J18" s="82"/>
      <c r="K18" s="166">
        <v>1584.75</v>
      </c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68.277999999999992</v>
      </c>
      <c r="K19" s="169"/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1300718.22</v>
      </c>
      <c r="E20" s="172">
        <v>9000</v>
      </c>
      <c r="F20" s="173">
        <v>1291718.22</v>
      </c>
      <c r="G20" s="69"/>
      <c r="H20" s="66"/>
      <c r="I20" s="67">
        <v>300</v>
      </c>
      <c r="J20" s="67">
        <v>68.277999999999992</v>
      </c>
      <c r="K20" s="172">
        <v>122118.5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11067263.070899991</v>
      </c>
      <c r="E21" s="163"/>
      <c r="F21" s="164">
        <v>11067263.070899991</v>
      </c>
      <c r="G21" s="78"/>
      <c r="H21" s="79"/>
      <c r="I21" s="77"/>
      <c r="J21" s="77"/>
      <c r="K21" s="163">
        <v>1898947.982700001</v>
      </c>
      <c r="L21" s="80"/>
      <c r="M21" s="81"/>
    </row>
    <row r="22" spans="2:13" ht="12.75" x14ac:dyDescent="0.2">
      <c r="B22" s="364"/>
      <c r="C22" s="29" t="s">
        <v>48</v>
      </c>
      <c r="D22" s="165">
        <v>75392352.430000097</v>
      </c>
      <c r="E22" s="166"/>
      <c r="F22" s="167">
        <v>75392352.430000097</v>
      </c>
      <c r="G22" s="83"/>
      <c r="H22" s="76"/>
      <c r="I22" s="82"/>
      <c r="J22" s="82"/>
      <c r="K22" s="166">
        <v>147141443.70790029</v>
      </c>
      <c r="L22" s="84"/>
      <c r="M22" s="85"/>
    </row>
    <row r="23" spans="2:13" ht="12.75" x14ac:dyDescent="0.2">
      <c r="B23" s="364"/>
      <c r="C23" s="29" t="s">
        <v>49</v>
      </c>
      <c r="D23" s="165">
        <v>2666001.92</v>
      </c>
      <c r="E23" s="166"/>
      <c r="F23" s="167">
        <v>2666001.92</v>
      </c>
      <c r="G23" s="83"/>
      <c r="H23" s="76"/>
      <c r="I23" s="82"/>
      <c r="J23" s="82"/>
      <c r="K23" s="166">
        <v>1747724.8750000005</v>
      </c>
      <c r="L23" s="84"/>
      <c r="M23" s="85"/>
    </row>
    <row r="24" spans="2:13" ht="12.75" x14ac:dyDescent="0.2">
      <c r="B24" s="364"/>
      <c r="C24" s="29" t="s">
        <v>50</v>
      </c>
      <c r="D24" s="165">
        <v>54206364.144100063</v>
      </c>
      <c r="E24" s="166"/>
      <c r="F24" s="167">
        <v>54206364.144100063</v>
      </c>
      <c r="G24" s="83"/>
      <c r="H24" s="76"/>
      <c r="I24" s="82"/>
      <c r="J24" s="82"/>
      <c r="K24" s="166">
        <v>66767180.454399928</v>
      </c>
      <c r="L24" s="84"/>
      <c r="M24" s="85"/>
    </row>
    <row r="25" spans="2:13" ht="12.75" x14ac:dyDescent="0.2">
      <c r="B25" s="364"/>
      <c r="C25" s="29" t="s">
        <v>51</v>
      </c>
      <c r="D25" s="165">
        <v>765661.6810000001</v>
      </c>
      <c r="E25" s="166"/>
      <c r="F25" s="167">
        <v>765661.6810000001</v>
      </c>
      <c r="G25" s="83"/>
      <c r="H25" s="76"/>
      <c r="I25" s="82"/>
      <c r="J25" s="82"/>
      <c r="K25" s="166">
        <v>182427.33000000002</v>
      </c>
      <c r="L25" s="84"/>
      <c r="M25" s="85"/>
    </row>
    <row r="26" spans="2:13" ht="12.75" x14ac:dyDescent="0.2">
      <c r="B26" s="364"/>
      <c r="C26" s="29" t="s">
        <v>52</v>
      </c>
      <c r="D26" s="165">
        <v>2328591.5639999998</v>
      </c>
      <c r="E26" s="166">
        <v>2151770.6199999996</v>
      </c>
      <c r="F26" s="167">
        <v>176820.94400000002</v>
      </c>
      <c r="G26" s="83"/>
      <c r="H26" s="76"/>
      <c r="I26" s="82"/>
      <c r="J26" s="82">
        <v>212592.31200000001</v>
      </c>
      <c r="K26" s="166">
        <v>36924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>
        <v>4650.7920000000004</v>
      </c>
      <c r="K27" s="169"/>
      <c r="L27" s="93"/>
      <c r="M27" s="94"/>
    </row>
    <row r="28" spans="2:13" ht="12.75" x14ac:dyDescent="0.2">
      <c r="B28" s="372" t="s">
        <v>58</v>
      </c>
      <c r="C28" s="65" t="s">
        <v>58</v>
      </c>
      <c r="D28" s="171">
        <v>146426234.81000015</v>
      </c>
      <c r="E28" s="172">
        <v>2151770.6200000048</v>
      </c>
      <c r="F28" s="173">
        <v>144274464.19000015</v>
      </c>
      <c r="G28" s="69"/>
      <c r="H28" s="66"/>
      <c r="I28" s="67"/>
      <c r="J28" s="67">
        <v>217243.10399999999</v>
      </c>
      <c r="K28" s="172">
        <v>217774648.3500002</v>
      </c>
      <c r="L28" s="95"/>
      <c r="M28" s="96"/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>
        <v>9960</v>
      </c>
      <c r="E33" s="166"/>
      <c r="F33" s="167">
        <v>9960</v>
      </c>
      <c r="G33" s="83"/>
      <c r="H33" s="76"/>
      <c r="I33" s="82"/>
      <c r="J33" s="82"/>
      <c r="K33" s="166">
        <v>12000</v>
      </c>
      <c r="L33" s="84"/>
      <c r="M33" s="85"/>
    </row>
    <row r="34" spans="2:13" ht="12.75" x14ac:dyDescent="0.2">
      <c r="B34" s="364"/>
      <c r="C34" s="175" t="s">
        <v>51</v>
      </c>
      <c r="D34" s="174">
        <v>8345</v>
      </c>
      <c r="E34" s="176"/>
      <c r="F34" s="177">
        <v>8345</v>
      </c>
      <c r="G34" s="178"/>
      <c r="H34" s="154"/>
      <c r="I34" s="179"/>
      <c r="J34" s="179"/>
      <c r="K34" s="176">
        <v>10960</v>
      </c>
      <c r="L34" s="102"/>
      <c r="M34" s="180"/>
    </row>
    <row r="35" spans="2:13" ht="12.75" x14ac:dyDescent="0.2">
      <c r="B35" s="364"/>
      <c r="C35" s="140" t="s">
        <v>52</v>
      </c>
      <c r="D35" s="174">
        <v>675705</v>
      </c>
      <c r="E35" s="181"/>
      <c r="F35" s="182">
        <v>675705</v>
      </c>
      <c r="G35" s="143"/>
      <c r="H35" s="141"/>
      <c r="I35" s="89"/>
      <c r="J35" s="89"/>
      <c r="K35" s="183">
        <v>2440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694010</v>
      </c>
      <c r="E36" s="172"/>
      <c r="F36" s="173">
        <v>694010</v>
      </c>
      <c r="G36" s="69"/>
      <c r="H36" s="66"/>
      <c r="I36" s="67"/>
      <c r="J36" s="67"/>
      <c r="K36" s="172">
        <v>25400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496508693.8500042</v>
      </c>
      <c r="E37" s="185">
        <v>53345782.67000407</v>
      </c>
      <c r="F37" s="186">
        <v>443162911.18000013</v>
      </c>
      <c r="G37" s="124">
        <v>716006.49</v>
      </c>
      <c r="H37" s="121"/>
      <c r="I37" s="122">
        <v>26360.43</v>
      </c>
      <c r="J37" s="122">
        <v>380092.43399999995</v>
      </c>
      <c r="K37" s="185">
        <v>284991217.03000015</v>
      </c>
      <c r="L37" s="123"/>
      <c r="M37" s="125">
        <v>43.626000000000005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19784664.700000003</v>
      </c>
      <c r="E5" s="163"/>
      <c r="F5" s="164">
        <v>19784664.700000003</v>
      </c>
      <c r="G5" s="78"/>
      <c r="H5" s="79"/>
      <c r="I5" s="77"/>
      <c r="J5" s="77"/>
      <c r="K5" s="163">
        <v>1192096.02</v>
      </c>
      <c r="L5" s="80"/>
      <c r="M5" s="81"/>
    </row>
    <row r="6" spans="2:13" ht="12.75" x14ac:dyDescent="0.2">
      <c r="B6" s="364"/>
      <c r="C6" s="29" t="s">
        <v>48</v>
      </c>
      <c r="D6" s="165">
        <v>43143738.384799995</v>
      </c>
      <c r="E6" s="166"/>
      <c r="F6" s="167">
        <v>43143738.384799995</v>
      </c>
      <c r="G6" s="83"/>
      <c r="H6" s="76"/>
      <c r="I6" s="82"/>
      <c r="J6" s="82"/>
      <c r="K6" s="166">
        <v>8892434.6000000015</v>
      </c>
      <c r="L6" s="84"/>
      <c r="M6" s="85"/>
    </row>
    <row r="7" spans="2:13" ht="12.75" x14ac:dyDescent="0.2">
      <c r="B7" s="364"/>
      <c r="C7" s="29" t="s">
        <v>49</v>
      </c>
      <c r="D7" s="165">
        <v>69580008.726400003</v>
      </c>
      <c r="E7" s="166">
        <v>144000</v>
      </c>
      <c r="F7" s="167">
        <v>69436008.726400003</v>
      </c>
      <c r="G7" s="83">
        <v>160000</v>
      </c>
      <c r="H7" s="76"/>
      <c r="I7" s="82"/>
      <c r="J7" s="82"/>
      <c r="K7" s="166">
        <v>13606834.260000005</v>
      </c>
      <c r="L7" s="84"/>
      <c r="M7" s="85"/>
    </row>
    <row r="8" spans="2:13" ht="12.75" x14ac:dyDescent="0.2">
      <c r="B8" s="364"/>
      <c r="C8" s="29" t="s">
        <v>50</v>
      </c>
      <c r="D8" s="165">
        <v>125600523.78639999</v>
      </c>
      <c r="E8" s="166">
        <v>1346180.1799999923</v>
      </c>
      <c r="F8" s="167">
        <v>124254343.6064</v>
      </c>
      <c r="G8" s="83">
        <v>252685.56</v>
      </c>
      <c r="H8" s="76"/>
      <c r="I8" s="82"/>
      <c r="J8" s="82"/>
      <c r="K8" s="166">
        <v>30452930.523999993</v>
      </c>
      <c r="L8" s="84"/>
      <c r="M8" s="85">
        <v>0.75</v>
      </c>
    </row>
    <row r="9" spans="2:13" ht="12.75" x14ac:dyDescent="0.2">
      <c r="B9" s="364"/>
      <c r="C9" s="29" t="s">
        <v>51</v>
      </c>
      <c r="D9" s="165">
        <v>20600076.718400009</v>
      </c>
      <c r="E9" s="166">
        <v>1139445.5200000033</v>
      </c>
      <c r="F9" s="167">
        <v>19460631.198400006</v>
      </c>
      <c r="G9" s="83">
        <v>58500</v>
      </c>
      <c r="H9" s="76"/>
      <c r="I9" s="82">
        <v>44.227999999999994</v>
      </c>
      <c r="J9" s="82">
        <v>145</v>
      </c>
      <c r="K9" s="166">
        <v>3306076.1159999999</v>
      </c>
      <c r="L9" s="84"/>
      <c r="M9" s="85"/>
    </row>
    <row r="10" spans="2:13" ht="12.75" x14ac:dyDescent="0.2">
      <c r="B10" s="364"/>
      <c r="C10" s="29" t="s">
        <v>52</v>
      </c>
      <c r="D10" s="165">
        <v>54347456.486000001</v>
      </c>
      <c r="E10" s="166">
        <v>45760778.672000006</v>
      </c>
      <c r="F10" s="167">
        <v>8586677.8139999993</v>
      </c>
      <c r="G10" s="83">
        <v>186025.68</v>
      </c>
      <c r="H10" s="76"/>
      <c r="I10" s="82">
        <v>30909.592000000001</v>
      </c>
      <c r="J10" s="82">
        <v>151158.89720000001</v>
      </c>
      <c r="K10" s="166">
        <v>2760889.04</v>
      </c>
      <c r="L10" s="84"/>
      <c r="M10" s="85">
        <v>19.5</v>
      </c>
    </row>
    <row r="11" spans="2:13" ht="12.75" x14ac:dyDescent="0.2">
      <c r="B11" s="364"/>
      <c r="C11" s="56" t="s">
        <v>53</v>
      </c>
      <c r="D11" s="168">
        <v>12712.808000000001</v>
      </c>
      <c r="E11" s="169">
        <v>12712.808000000001</v>
      </c>
      <c r="F11" s="170"/>
      <c r="G11" s="90">
        <v>3005</v>
      </c>
      <c r="H11" s="91"/>
      <c r="I11" s="92">
        <v>2112.87</v>
      </c>
      <c r="J11" s="92">
        <v>8873.0027999999984</v>
      </c>
      <c r="K11" s="169">
        <v>206200.18</v>
      </c>
      <c r="L11" s="93"/>
      <c r="M11" s="94">
        <v>30.676000000000002</v>
      </c>
    </row>
    <row r="12" spans="2:13" ht="12.75" x14ac:dyDescent="0.2">
      <c r="B12" s="372" t="s">
        <v>54</v>
      </c>
      <c r="C12" s="65" t="s">
        <v>54</v>
      </c>
      <c r="D12" s="171">
        <v>333069181.61000007</v>
      </c>
      <c r="E12" s="172">
        <v>48403117.180000007</v>
      </c>
      <c r="F12" s="173">
        <v>284666064.43000007</v>
      </c>
      <c r="G12" s="69">
        <v>660216.24</v>
      </c>
      <c r="H12" s="66"/>
      <c r="I12" s="67">
        <v>33066.69</v>
      </c>
      <c r="J12" s="67">
        <v>160176.90000000002</v>
      </c>
      <c r="K12" s="172">
        <v>60417460.739999995</v>
      </c>
      <c r="L12" s="95"/>
      <c r="M12" s="96">
        <v>50.926000000000002</v>
      </c>
    </row>
    <row r="13" spans="2:13" ht="12.75" x14ac:dyDescent="0.2">
      <c r="B13" s="369" t="s">
        <v>55</v>
      </c>
      <c r="C13" s="75" t="s">
        <v>47</v>
      </c>
      <c r="D13" s="162">
        <v>119669</v>
      </c>
      <c r="E13" s="163"/>
      <c r="F13" s="164">
        <v>119669</v>
      </c>
      <c r="G13" s="78"/>
      <c r="H13" s="79"/>
      <c r="I13" s="77"/>
      <c r="J13" s="77"/>
      <c r="K13" s="163">
        <v>4300</v>
      </c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1100168.8500000001</v>
      </c>
      <c r="E15" s="166"/>
      <c r="F15" s="167">
        <v>1100168.8500000001</v>
      </c>
      <c r="G15" s="83"/>
      <c r="H15" s="76"/>
      <c r="I15" s="82"/>
      <c r="J15" s="82"/>
      <c r="K15" s="166">
        <v>98505</v>
      </c>
      <c r="L15" s="84"/>
      <c r="M15" s="85"/>
    </row>
    <row r="16" spans="2:13" ht="12.75" x14ac:dyDescent="0.2">
      <c r="B16" s="364"/>
      <c r="C16" s="29" t="s">
        <v>50</v>
      </c>
      <c r="D16" s="165">
        <v>1125952</v>
      </c>
      <c r="E16" s="166"/>
      <c r="F16" s="167">
        <v>1125952</v>
      </c>
      <c r="G16" s="83"/>
      <c r="H16" s="76"/>
      <c r="I16" s="82"/>
      <c r="J16" s="82"/>
      <c r="K16" s="166">
        <v>100700</v>
      </c>
      <c r="L16" s="84"/>
      <c r="M16" s="85"/>
    </row>
    <row r="17" spans="2:13" ht="12.75" x14ac:dyDescent="0.2">
      <c r="B17" s="364"/>
      <c r="C17" s="29" t="s">
        <v>51</v>
      </c>
      <c r="D17" s="165">
        <v>127983</v>
      </c>
      <c r="E17" s="166"/>
      <c r="F17" s="167">
        <v>127983</v>
      </c>
      <c r="G17" s="83"/>
      <c r="H17" s="76"/>
      <c r="I17" s="82"/>
      <c r="J17" s="82"/>
      <c r="K17" s="166">
        <v>5390</v>
      </c>
      <c r="L17" s="84"/>
      <c r="M17" s="85"/>
    </row>
    <row r="18" spans="2:13" ht="12.75" x14ac:dyDescent="0.2">
      <c r="B18" s="364"/>
      <c r="C18" s="29" t="s">
        <v>52</v>
      </c>
      <c r="D18" s="165">
        <v>104864.28</v>
      </c>
      <c r="E18" s="166">
        <v>86910</v>
      </c>
      <c r="F18" s="167">
        <v>17954.28</v>
      </c>
      <c r="G18" s="83"/>
      <c r="H18" s="76"/>
      <c r="I18" s="82"/>
      <c r="J18" s="82">
        <v>1290</v>
      </c>
      <c r="K18" s="166">
        <v>636</v>
      </c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113</v>
      </c>
      <c r="K19" s="169"/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2578637.13</v>
      </c>
      <c r="E20" s="172">
        <v>86910</v>
      </c>
      <c r="F20" s="173">
        <v>2491727.13</v>
      </c>
      <c r="G20" s="69"/>
      <c r="H20" s="66"/>
      <c r="I20" s="67"/>
      <c r="J20" s="67">
        <v>1403</v>
      </c>
      <c r="K20" s="172">
        <v>209531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12691812.762999991</v>
      </c>
      <c r="E21" s="163"/>
      <c r="F21" s="164">
        <v>12691812.762999991</v>
      </c>
      <c r="G21" s="78"/>
      <c r="H21" s="79"/>
      <c r="I21" s="77"/>
      <c r="J21" s="77"/>
      <c r="K21" s="163">
        <v>1047978.8899999985</v>
      </c>
      <c r="L21" s="80"/>
      <c r="M21" s="81"/>
    </row>
    <row r="22" spans="2:13" ht="12.75" x14ac:dyDescent="0.2">
      <c r="B22" s="364"/>
      <c r="C22" s="29" t="s">
        <v>48</v>
      </c>
      <c r="D22" s="165">
        <v>82962850.24559997</v>
      </c>
      <c r="E22" s="166"/>
      <c r="F22" s="167">
        <v>82962850.24559997</v>
      </c>
      <c r="G22" s="83"/>
      <c r="H22" s="76"/>
      <c r="I22" s="82"/>
      <c r="J22" s="82"/>
      <c r="K22" s="166">
        <v>156685191.03371096</v>
      </c>
      <c r="L22" s="84"/>
      <c r="M22" s="85"/>
    </row>
    <row r="23" spans="2:13" ht="12.75" x14ac:dyDescent="0.2">
      <c r="B23" s="364"/>
      <c r="C23" s="29" t="s">
        <v>49</v>
      </c>
      <c r="D23" s="165">
        <v>2687376.9344000001</v>
      </c>
      <c r="E23" s="166"/>
      <c r="F23" s="167">
        <v>2687376.9344000001</v>
      </c>
      <c r="G23" s="83"/>
      <c r="H23" s="76"/>
      <c r="I23" s="82"/>
      <c r="J23" s="82"/>
      <c r="K23" s="166">
        <v>3818147.6983999978</v>
      </c>
      <c r="L23" s="84"/>
      <c r="M23" s="85"/>
    </row>
    <row r="24" spans="2:13" ht="12.75" x14ac:dyDescent="0.2">
      <c r="B24" s="364"/>
      <c r="C24" s="29" t="s">
        <v>50</v>
      </c>
      <c r="D24" s="165">
        <v>48470824.764999978</v>
      </c>
      <c r="E24" s="166"/>
      <c r="F24" s="167">
        <v>48470824.764999978</v>
      </c>
      <c r="G24" s="83"/>
      <c r="H24" s="76"/>
      <c r="I24" s="82"/>
      <c r="J24" s="82"/>
      <c r="K24" s="166">
        <v>72546207.498911098</v>
      </c>
      <c r="L24" s="84"/>
      <c r="M24" s="85"/>
    </row>
    <row r="25" spans="2:13" ht="12.75" x14ac:dyDescent="0.2">
      <c r="B25" s="364"/>
      <c r="C25" s="29" t="s">
        <v>51</v>
      </c>
      <c r="D25" s="165">
        <v>1082793.4720000001</v>
      </c>
      <c r="E25" s="166"/>
      <c r="F25" s="167">
        <v>1082793.4720000001</v>
      </c>
      <c r="G25" s="83"/>
      <c r="H25" s="76"/>
      <c r="I25" s="82"/>
      <c r="J25" s="82"/>
      <c r="K25" s="166">
        <v>368358.67000000004</v>
      </c>
      <c r="L25" s="84"/>
      <c r="M25" s="85"/>
    </row>
    <row r="26" spans="2:13" ht="12.75" x14ac:dyDescent="0.2">
      <c r="B26" s="364"/>
      <c r="C26" s="29" t="s">
        <v>52</v>
      </c>
      <c r="D26" s="165">
        <v>1696744.13</v>
      </c>
      <c r="E26" s="166">
        <v>1647557.3299999998</v>
      </c>
      <c r="F26" s="167">
        <v>49186.8</v>
      </c>
      <c r="G26" s="83"/>
      <c r="H26" s="76"/>
      <c r="I26" s="82"/>
      <c r="J26" s="82">
        <v>218973.755</v>
      </c>
      <c r="K26" s="166">
        <v>12440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>
        <v>95</v>
      </c>
      <c r="J27" s="92">
        <v>4605.9359999999997</v>
      </c>
      <c r="K27" s="169"/>
      <c r="L27" s="93"/>
      <c r="M27" s="94">
        <v>6.8140000000000001</v>
      </c>
    </row>
    <row r="28" spans="2:13" ht="12.75" x14ac:dyDescent="0.2">
      <c r="B28" s="372" t="s">
        <v>58</v>
      </c>
      <c r="C28" s="65" t="s">
        <v>58</v>
      </c>
      <c r="D28" s="171">
        <v>149592402.30999994</v>
      </c>
      <c r="E28" s="172">
        <v>1647557.3300000131</v>
      </c>
      <c r="F28" s="173">
        <v>147944844.97999993</v>
      </c>
      <c r="G28" s="69"/>
      <c r="H28" s="66"/>
      <c r="I28" s="67">
        <v>95</v>
      </c>
      <c r="J28" s="67">
        <v>223579.69099999999</v>
      </c>
      <c r="K28" s="172">
        <v>234478323.79102206</v>
      </c>
      <c r="L28" s="95"/>
      <c r="M28" s="96">
        <v>6.8140000000000001</v>
      </c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>
        <v>540000</v>
      </c>
      <c r="E35" s="181"/>
      <c r="F35" s="182">
        <v>540000</v>
      </c>
      <c r="G35" s="143"/>
      <c r="H35" s="141"/>
      <c r="I35" s="89"/>
      <c r="J35" s="89"/>
      <c r="K35" s="183">
        <v>1200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540000</v>
      </c>
      <c r="E36" s="172"/>
      <c r="F36" s="173">
        <v>540000</v>
      </c>
      <c r="G36" s="69"/>
      <c r="H36" s="66"/>
      <c r="I36" s="67"/>
      <c r="J36" s="67"/>
      <c r="K36" s="172">
        <v>1200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485780221.04999995</v>
      </c>
      <c r="E37" s="185">
        <v>50137584.50999999</v>
      </c>
      <c r="F37" s="186">
        <v>435642636.53999996</v>
      </c>
      <c r="G37" s="124">
        <v>660216.24</v>
      </c>
      <c r="H37" s="121"/>
      <c r="I37" s="122">
        <v>33161.69</v>
      </c>
      <c r="J37" s="122">
        <v>385159.59100000001</v>
      </c>
      <c r="K37" s="185">
        <v>295106515.53102207</v>
      </c>
      <c r="L37" s="123"/>
      <c r="M37" s="125">
        <v>57.74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83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29115540.420000002</v>
      </c>
      <c r="E5" s="163"/>
      <c r="F5" s="164">
        <v>29115540.420000002</v>
      </c>
      <c r="G5" s="78"/>
      <c r="H5" s="79"/>
      <c r="I5" s="77"/>
      <c r="J5" s="77"/>
      <c r="K5" s="163">
        <v>1958317.22</v>
      </c>
      <c r="L5" s="80"/>
      <c r="M5" s="81"/>
    </row>
    <row r="6" spans="2:13" ht="12.75" x14ac:dyDescent="0.2">
      <c r="B6" s="364"/>
      <c r="C6" s="29" t="s">
        <v>48</v>
      </c>
      <c r="D6" s="165">
        <v>26309186.02</v>
      </c>
      <c r="E6" s="166"/>
      <c r="F6" s="167">
        <v>26309186.02</v>
      </c>
      <c r="G6" s="83"/>
      <c r="H6" s="76"/>
      <c r="I6" s="82"/>
      <c r="J6" s="82"/>
      <c r="K6" s="166">
        <v>5824140.4500000002</v>
      </c>
      <c r="L6" s="84"/>
      <c r="M6" s="85"/>
    </row>
    <row r="7" spans="2:13" ht="12.75" x14ac:dyDescent="0.2">
      <c r="B7" s="364"/>
      <c r="C7" s="29" t="s">
        <v>49</v>
      </c>
      <c r="D7" s="165">
        <v>66979188.232999995</v>
      </c>
      <c r="E7" s="166"/>
      <c r="F7" s="167">
        <v>66979188.232999995</v>
      </c>
      <c r="G7" s="83"/>
      <c r="H7" s="76"/>
      <c r="I7" s="82"/>
      <c r="J7" s="82"/>
      <c r="K7" s="166">
        <v>17283250.27</v>
      </c>
      <c r="L7" s="84"/>
      <c r="M7" s="85"/>
    </row>
    <row r="8" spans="2:13" ht="12.75" x14ac:dyDescent="0.2">
      <c r="B8" s="364"/>
      <c r="C8" s="29" t="s">
        <v>50</v>
      </c>
      <c r="D8" s="165">
        <v>125689302.848</v>
      </c>
      <c r="E8" s="166">
        <v>1463126.6000000089</v>
      </c>
      <c r="F8" s="167">
        <v>124226176.248</v>
      </c>
      <c r="G8" s="83">
        <v>322000</v>
      </c>
      <c r="H8" s="76"/>
      <c r="I8" s="82"/>
      <c r="J8" s="82">
        <v>380.62199999999996</v>
      </c>
      <c r="K8" s="166">
        <v>26290915.260000002</v>
      </c>
      <c r="L8" s="84"/>
      <c r="M8" s="85">
        <v>0.2</v>
      </c>
    </row>
    <row r="9" spans="2:13" ht="12.75" x14ac:dyDescent="0.2">
      <c r="B9" s="364"/>
      <c r="C9" s="29" t="s">
        <v>51</v>
      </c>
      <c r="D9" s="165">
        <v>14399981.079</v>
      </c>
      <c r="E9" s="166">
        <v>973340.69999999925</v>
      </c>
      <c r="F9" s="167">
        <v>13426640.379000001</v>
      </c>
      <c r="G9" s="83">
        <v>78050</v>
      </c>
      <c r="H9" s="76"/>
      <c r="I9" s="82">
        <v>38.281399999999998</v>
      </c>
      <c r="J9" s="82"/>
      <c r="K9" s="166">
        <v>2782717.92</v>
      </c>
      <c r="L9" s="84"/>
      <c r="M9" s="85">
        <v>0.52000000000000013</v>
      </c>
    </row>
    <row r="10" spans="2:13" ht="12.75" x14ac:dyDescent="0.2">
      <c r="B10" s="364"/>
      <c r="C10" s="29" t="s">
        <v>52</v>
      </c>
      <c r="D10" s="165">
        <v>41098324.729499996</v>
      </c>
      <c r="E10" s="166">
        <v>33312441.409999996</v>
      </c>
      <c r="F10" s="167">
        <v>7785883.3195000011</v>
      </c>
      <c r="G10" s="83">
        <v>148550</v>
      </c>
      <c r="H10" s="76"/>
      <c r="I10" s="82">
        <v>5563.7885999999999</v>
      </c>
      <c r="J10" s="82">
        <v>154393.82199999999</v>
      </c>
      <c r="K10" s="166">
        <v>2958568.2</v>
      </c>
      <c r="L10" s="84"/>
      <c r="M10" s="85">
        <v>15.13</v>
      </c>
    </row>
    <row r="11" spans="2:13" ht="12.75" x14ac:dyDescent="0.2">
      <c r="B11" s="364"/>
      <c r="C11" s="56" t="s">
        <v>53</v>
      </c>
      <c r="D11" s="168">
        <v>31277.1705</v>
      </c>
      <c r="E11" s="169">
        <v>2631.5999999999985</v>
      </c>
      <c r="F11" s="170">
        <v>28645.570500000002</v>
      </c>
      <c r="G11" s="90">
        <v>567.42999999999995</v>
      </c>
      <c r="H11" s="91"/>
      <c r="I11" s="92">
        <v>4643.2700000000004</v>
      </c>
      <c r="J11" s="92">
        <v>3773.3100000000004</v>
      </c>
      <c r="K11" s="169">
        <v>236340.2</v>
      </c>
      <c r="L11" s="93"/>
      <c r="M11" s="94">
        <v>60.34</v>
      </c>
    </row>
    <row r="12" spans="2:13" ht="12.75" x14ac:dyDescent="0.2">
      <c r="B12" s="372" t="s">
        <v>54</v>
      </c>
      <c r="C12" s="65" t="s">
        <v>54</v>
      </c>
      <c r="D12" s="171">
        <v>303622800.5</v>
      </c>
      <c r="E12" s="172">
        <v>35751540.310000002</v>
      </c>
      <c r="F12" s="173">
        <v>267871260.19</v>
      </c>
      <c r="G12" s="69">
        <v>549167.42999999993</v>
      </c>
      <c r="H12" s="66"/>
      <c r="I12" s="67">
        <v>10245.34</v>
      </c>
      <c r="J12" s="67">
        <v>158547.75400000002</v>
      </c>
      <c r="K12" s="172">
        <v>57334249.519999996</v>
      </c>
      <c r="L12" s="95"/>
      <c r="M12" s="96">
        <v>76.19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1130656.44</v>
      </c>
      <c r="E15" s="166"/>
      <c r="F15" s="167">
        <v>1130656.44</v>
      </c>
      <c r="G15" s="83"/>
      <c r="H15" s="76"/>
      <c r="I15" s="82"/>
      <c r="J15" s="82"/>
      <c r="K15" s="166">
        <v>88404</v>
      </c>
      <c r="L15" s="84"/>
      <c r="M15" s="85"/>
    </row>
    <row r="16" spans="2:13" ht="12.75" x14ac:dyDescent="0.2">
      <c r="B16" s="364"/>
      <c r="C16" s="29" t="s">
        <v>50</v>
      </c>
      <c r="D16" s="165">
        <v>644823.348</v>
      </c>
      <c r="E16" s="166"/>
      <c r="F16" s="167">
        <v>644823.348</v>
      </c>
      <c r="G16" s="83"/>
      <c r="H16" s="76"/>
      <c r="I16" s="82"/>
      <c r="J16" s="82"/>
      <c r="K16" s="166">
        <v>64551.4</v>
      </c>
      <c r="L16" s="84"/>
      <c r="M16" s="85"/>
    </row>
    <row r="17" spans="2:13" ht="12.75" x14ac:dyDescent="0.2">
      <c r="B17" s="364"/>
      <c r="C17" s="29" t="s">
        <v>51</v>
      </c>
      <c r="D17" s="165">
        <v>8390.7720000000008</v>
      </c>
      <c r="E17" s="166"/>
      <c r="F17" s="167">
        <v>8390.7720000000008</v>
      </c>
      <c r="G17" s="83"/>
      <c r="H17" s="76"/>
      <c r="I17" s="82"/>
      <c r="J17" s="82"/>
      <c r="K17" s="166">
        <v>1064.5999999999999</v>
      </c>
      <c r="L17" s="84"/>
      <c r="M17" s="85"/>
    </row>
    <row r="18" spans="2:13" ht="12.75" x14ac:dyDescent="0.2">
      <c r="B18" s="364"/>
      <c r="C18" s="29" t="s">
        <v>52</v>
      </c>
      <c r="D18" s="165">
        <v>25500</v>
      </c>
      <c r="E18" s="166">
        <v>25500</v>
      </c>
      <c r="F18" s="167"/>
      <c r="G18" s="83"/>
      <c r="H18" s="76"/>
      <c r="I18" s="82"/>
      <c r="J18" s="82">
        <v>850</v>
      </c>
      <c r="K18" s="166"/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56.673000000000002</v>
      </c>
      <c r="K19" s="169"/>
      <c r="L19" s="93"/>
      <c r="M19" s="94">
        <v>6.0179999999999998</v>
      </c>
    </row>
    <row r="20" spans="2:13" ht="12.75" x14ac:dyDescent="0.2">
      <c r="B20" s="372" t="s">
        <v>56</v>
      </c>
      <c r="C20" s="65" t="s">
        <v>56</v>
      </c>
      <c r="D20" s="171">
        <v>1809370.56</v>
      </c>
      <c r="E20" s="172">
        <v>25500</v>
      </c>
      <c r="F20" s="173">
        <v>1783870.56</v>
      </c>
      <c r="G20" s="69"/>
      <c r="H20" s="66"/>
      <c r="I20" s="67"/>
      <c r="J20" s="67">
        <v>906.673</v>
      </c>
      <c r="K20" s="172">
        <v>154020</v>
      </c>
      <c r="L20" s="95"/>
      <c r="M20" s="96">
        <v>6.0179999999999998</v>
      </c>
    </row>
    <row r="21" spans="2:13" ht="12.75" x14ac:dyDescent="0.2">
      <c r="B21" s="369" t="s">
        <v>57</v>
      </c>
      <c r="C21" s="75" t="s">
        <v>47</v>
      </c>
      <c r="D21" s="162">
        <v>11487044.400000026</v>
      </c>
      <c r="E21" s="163"/>
      <c r="F21" s="164">
        <v>11487044.400000026</v>
      </c>
      <c r="G21" s="78"/>
      <c r="H21" s="79"/>
      <c r="I21" s="77"/>
      <c r="J21" s="77"/>
      <c r="K21" s="163">
        <v>1277194.6300000024</v>
      </c>
      <c r="L21" s="80"/>
      <c r="M21" s="81"/>
    </row>
    <row r="22" spans="2:13" ht="12.75" x14ac:dyDescent="0.2">
      <c r="B22" s="364"/>
      <c r="C22" s="29" t="s">
        <v>48</v>
      </c>
      <c r="D22" s="165">
        <v>61475115.852100074</v>
      </c>
      <c r="E22" s="166"/>
      <c r="F22" s="167">
        <v>61475115.852100074</v>
      </c>
      <c r="G22" s="83"/>
      <c r="H22" s="76"/>
      <c r="I22" s="82"/>
      <c r="J22" s="82"/>
      <c r="K22" s="166">
        <v>116087321.00139984</v>
      </c>
      <c r="L22" s="84"/>
      <c r="M22" s="85"/>
    </row>
    <row r="23" spans="2:13" ht="12.75" x14ac:dyDescent="0.2">
      <c r="B23" s="364"/>
      <c r="C23" s="29" t="s">
        <v>49</v>
      </c>
      <c r="D23" s="165">
        <v>1710470.9617999997</v>
      </c>
      <c r="E23" s="166"/>
      <c r="F23" s="167">
        <v>1710470.9617999997</v>
      </c>
      <c r="G23" s="83"/>
      <c r="H23" s="76"/>
      <c r="I23" s="82"/>
      <c r="J23" s="82"/>
      <c r="K23" s="166">
        <v>1488733.7291000001</v>
      </c>
      <c r="L23" s="84"/>
      <c r="M23" s="85"/>
    </row>
    <row r="24" spans="2:13" ht="12.75" x14ac:dyDescent="0.2">
      <c r="B24" s="364"/>
      <c r="C24" s="29" t="s">
        <v>50</v>
      </c>
      <c r="D24" s="165">
        <v>34986661.85930001</v>
      </c>
      <c r="E24" s="166">
        <v>237867</v>
      </c>
      <c r="F24" s="167">
        <v>34748794.85930001</v>
      </c>
      <c r="G24" s="83"/>
      <c r="H24" s="76"/>
      <c r="I24" s="82">
        <v>32200</v>
      </c>
      <c r="J24" s="82">
        <v>49530</v>
      </c>
      <c r="K24" s="166">
        <v>43841922.970399998</v>
      </c>
      <c r="L24" s="84"/>
      <c r="M24" s="85"/>
    </row>
    <row r="25" spans="2:13" ht="12.75" x14ac:dyDescent="0.2">
      <c r="B25" s="364"/>
      <c r="C25" s="29" t="s">
        <v>51</v>
      </c>
      <c r="D25" s="165">
        <v>2029263.8467999999</v>
      </c>
      <c r="E25" s="166"/>
      <c r="F25" s="167">
        <v>2029263.8467999999</v>
      </c>
      <c r="G25" s="83"/>
      <c r="H25" s="76"/>
      <c r="I25" s="82"/>
      <c r="J25" s="82"/>
      <c r="K25" s="166">
        <v>1326943.1791000003</v>
      </c>
      <c r="L25" s="84"/>
      <c r="M25" s="85"/>
    </row>
    <row r="26" spans="2:13" ht="12.75" x14ac:dyDescent="0.2">
      <c r="B26" s="364"/>
      <c r="C26" s="29" t="s">
        <v>52</v>
      </c>
      <c r="D26" s="165">
        <v>2112935.2599999998</v>
      </c>
      <c r="E26" s="166">
        <v>1221891.2599999998</v>
      </c>
      <c r="F26" s="167">
        <v>891044</v>
      </c>
      <c r="G26" s="83"/>
      <c r="H26" s="76"/>
      <c r="I26" s="82"/>
      <c r="J26" s="82">
        <v>180366.98200000002</v>
      </c>
      <c r="K26" s="166">
        <v>510126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>
        <v>4523.8630000000003</v>
      </c>
      <c r="K27" s="169"/>
      <c r="L27" s="93"/>
      <c r="M27" s="94">
        <v>0.7</v>
      </c>
    </row>
    <row r="28" spans="2:13" ht="12.75" x14ac:dyDescent="0.2">
      <c r="B28" s="372" t="s">
        <v>58</v>
      </c>
      <c r="C28" s="65" t="s">
        <v>58</v>
      </c>
      <c r="D28" s="171">
        <v>113801492.18000011</v>
      </c>
      <c r="E28" s="172">
        <v>1459758.2600000054</v>
      </c>
      <c r="F28" s="173">
        <v>112341733.92000011</v>
      </c>
      <c r="G28" s="69"/>
      <c r="H28" s="66"/>
      <c r="I28" s="67">
        <v>32200</v>
      </c>
      <c r="J28" s="67">
        <v>234420.84499999997</v>
      </c>
      <c r="K28" s="172">
        <v>164532241.50999981</v>
      </c>
      <c r="L28" s="95"/>
      <c r="M28" s="96">
        <v>0.7</v>
      </c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>
        <v>225000</v>
      </c>
      <c r="E35" s="181"/>
      <c r="F35" s="182">
        <v>225000</v>
      </c>
      <c r="G35" s="143"/>
      <c r="H35" s="141"/>
      <c r="I35" s="89"/>
      <c r="J35" s="89"/>
      <c r="K35" s="183">
        <v>500</v>
      </c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>
        <v>225000</v>
      </c>
      <c r="E36" s="172"/>
      <c r="F36" s="173">
        <v>225000</v>
      </c>
      <c r="G36" s="69"/>
      <c r="H36" s="66"/>
      <c r="I36" s="67"/>
      <c r="J36" s="67"/>
      <c r="K36" s="172">
        <v>500</v>
      </c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419458663.24000019</v>
      </c>
      <c r="E37" s="185">
        <v>37236798.570000052</v>
      </c>
      <c r="F37" s="186">
        <v>382221864.67000014</v>
      </c>
      <c r="G37" s="124">
        <v>549167.43000000005</v>
      </c>
      <c r="H37" s="121"/>
      <c r="I37" s="122">
        <v>42445.34</v>
      </c>
      <c r="J37" s="122">
        <v>393875.27199999994</v>
      </c>
      <c r="K37" s="185">
        <v>222021011.02999985</v>
      </c>
      <c r="L37" s="123"/>
      <c r="M37" s="125">
        <v>82.908000000000001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showGridLines="0" zoomScale="80" zoomScaleNormal="80" workbookViewId="0"/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374" t="s">
        <v>112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385" t="s">
        <v>46</v>
      </c>
      <c r="C5" s="297" t="s">
        <v>51</v>
      </c>
      <c r="D5" s="298">
        <v>121257295.62030007</v>
      </c>
      <c r="E5" s="76">
        <v>1541671.2865999998</v>
      </c>
      <c r="F5" s="313">
        <v>119715624.33370008</v>
      </c>
      <c r="G5" s="76">
        <v>0</v>
      </c>
      <c r="H5" s="76" t="s">
        <v>108</v>
      </c>
      <c r="I5" s="82">
        <v>0</v>
      </c>
      <c r="J5" s="82" t="s">
        <v>108</v>
      </c>
      <c r="K5" s="82">
        <v>15008470.637500001</v>
      </c>
      <c r="L5" s="82">
        <v>0</v>
      </c>
      <c r="M5" s="249">
        <v>0</v>
      </c>
    </row>
    <row r="6" spans="1:35" s="350" customFormat="1" ht="15" customHeight="1" x14ac:dyDescent="0.2">
      <c r="B6" s="386"/>
      <c r="C6" s="299" t="s">
        <v>49</v>
      </c>
      <c r="D6" s="298" t="s">
        <v>108</v>
      </c>
      <c r="E6" s="107" t="s">
        <v>108</v>
      </c>
      <c r="F6" s="315">
        <v>112694709.63190001</v>
      </c>
      <c r="G6" s="107">
        <v>0</v>
      </c>
      <c r="H6" s="107" t="s">
        <v>108</v>
      </c>
      <c r="I6" s="82">
        <v>0</v>
      </c>
      <c r="J6" s="101">
        <v>0</v>
      </c>
      <c r="K6" s="101">
        <v>14524730.488999994</v>
      </c>
      <c r="L6" s="101">
        <v>0</v>
      </c>
      <c r="M6" s="248">
        <v>0</v>
      </c>
    </row>
    <row r="7" spans="1:35" s="350" customFormat="1" ht="15" customHeight="1" x14ac:dyDescent="0.2">
      <c r="B7" s="386"/>
      <c r="C7" s="299" t="s">
        <v>53</v>
      </c>
      <c r="D7" s="298">
        <v>0</v>
      </c>
      <c r="E7" s="82">
        <v>0</v>
      </c>
      <c r="F7" s="317">
        <v>0</v>
      </c>
      <c r="G7" s="112" t="s">
        <v>111</v>
      </c>
      <c r="H7" s="82">
        <v>0</v>
      </c>
      <c r="I7" s="82" t="s">
        <v>108</v>
      </c>
      <c r="J7" s="82">
        <v>3731.538</v>
      </c>
      <c r="K7" s="82">
        <v>2594.25</v>
      </c>
      <c r="L7" s="316">
        <v>618.03699999999992</v>
      </c>
      <c r="M7" s="249">
        <v>36.695999999999998</v>
      </c>
    </row>
    <row r="8" spans="1:35" s="350" customFormat="1" ht="15" customHeight="1" x14ac:dyDescent="0.2">
      <c r="B8" s="386"/>
      <c r="C8" s="299" t="s">
        <v>50</v>
      </c>
      <c r="D8" s="298">
        <v>390329458.55340195</v>
      </c>
      <c r="E8" s="82">
        <v>3965307.79</v>
      </c>
      <c r="F8" s="318">
        <v>386364150.76340193</v>
      </c>
      <c r="G8" s="83">
        <v>0</v>
      </c>
      <c r="H8" s="107">
        <v>38813</v>
      </c>
      <c r="I8" s="101">
        <v>0</v>
      </c>
      <c r="J8" s="82" t="s">
        <v>108</v>
      </c>
      <c r="K8" s="82">
        <v>45945366.323899984</v>
      </c>
      <c r="L8" s="111">
        <v>0</v>
      </c>
      <c r="M8" s="248">
        <v>0</v>
      </c>
    </row>
    <row r="9" spans="1:35" s="350" customFormat="1" ht="15" customHeight="1" x14ac:dyDescent="0.2">
      <c r="B9" s="386"/>
      <c r="C9" s="299" t="s">
        <v>52</v>
      </c>
      <c r="D9" s="298">
        <v>64015172.70040001</v>
      </c>
      <c r="E9" s="107">
        <v>49846655.319400005</v>
      </c>
      <c r="F9" s="315">
        <v>14168517.381000001</v>
      </c>
      <c r="G9" s="83">
        <v>506523.5</v>
      </c>
      <c r="H9" s="82">
        <v>15942.927500000002</v>
      </c>
      <c r="I9" s="111">
        <v>24769.710000000003</v>
      </c>
      <c r="J9" s="82">
        <v>107062.53042099999</v>
      </c>
      <c r="K9" s="82">
        <v>2426112.1396000003</v>
      </c>
      <c r="L9" s="82">
        <v>499.48</v>
      </c>
      <c r="M9" s="251">
        <v>9.09</v>
      </c>
    </row>
    <row r="10" spans="1:35" s="350" customFormat="1" ht="15" customHeight="1" x14ac:dyDescent="0.2">
      <c r="B10" s="387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101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>
        <v>689821825.61000204</v>
      </c>
      <c r="E11" s="321" t="s">
        <v>108</v>
      </c>
      <c r="F11" s="322" t="s">
        <v>108</v>
      </c>
      <c r="G11" s="312">
        <v>509985.43</v>
      </c>
      <c r="H11" s="321">
        <v>77866.649999999994</v>
      </c>
      <c r="I11" s="321" t="s">
        <v>108</v>
      </c>
      <c r="J11" s="321">
        <v>120511.98099999999</v>
      </c>
      <c r="K11" s="321" t="s">
        <v>108</v>
      </c>
      <c r="L11" s="321">
        <v>1117.5169999999998</v>
      </c>
      <c r="M11" s="311">
        <v>45.786000000000001</v>
      </c>
      <c r="N11" s="348"/>
    </row>
    <row r="12" spans="1:35" x14ac:dyDescent="0.2">
      <c r="B12" s="369" t="s">
        <v>55</v>
      </c>
      <c r="C12" s="301" t="s">
        <v>51</v>
      </c>
      <c r="D12" s="323">
        <v>2128449.8441300001</v>
      </c>
      <c r="E12" s="99">
        <v>0</v>
      </c>
      <c r="F12" s="324">
        <v>2128449.8441300001</v>
      </c>
      <c r="G12" s="104">
        <v>0</v>
      </c>
      <c r="H12" s="104">
        <v>0</v>
      </c>
      <c r="I12" s="357">
        <v>0</v>
      </c>
      <c r="J12" s="99">
        <v>0</v>
      </c>
      <c r="K12" s="82">
        <v>270954.97590999998</v>
      </c>
      <c r="L12" s="262">
        <v>0</v>
      </c>
      <c r="M12" s="263">
        <v>0</v>
      </c>
    </row>
    <row r="13" spans="1:35" x14ac:dyDescent="0.2">
      <c r="B13" s="364"/>
      <c r="C13" s="299" t="s">
        <v>49</v>
      </c>
      <c r="D13" s="323">
        <v>0</v>
      </c>
      <c r="E13" s="76">
        <v>0</v>
      </c>
      <c r="F13" s="327">
        <v>0</v>
      </c>
      <c r="G13" s="76">
        <v>0</v>
      </c>
      <c r="H13" s="76">
        <v>0</v>
      </c>
      <c r="I13" s="394">
        <v>0</v>
      </c>
      <c r="J13" s="82">
        <v>0</v>
      </c>
      <c r="K13" s="316">
        <v>0</v>
      </c>
      <c r="L13" s="310">
        <v>0</v>
      </c>
      <c r="M13" s="85">
        <v>0</v>
      </c>
    </row>
    <row r="14" spans="1:35" x14ac:dyDescent="0.2">
      <c r="B14" s="364"/>
      <c r="C14" s="299" t="s">
        <v>53</v>
      </c>
      <c r="D14" s="323">
        <v>0</v>
      </c>
      <c r="E14" s="101">
        <v>0</v>
      </c>
      <c r="F14" s="264">
        <v>0</v>
      </c>
      <c r="G14" s="107">
        <v>0</v>
      </c>
      <c r="H14" s="107">
        <v>0</v>
      </c>
      <c r="I14" s="394">
        <v>0</v>
      </c>
      <c r="J14" s="101" t="s">
        <v>108</v>
      </c>
      <c r="K14" s="316">
        <v>0</v>
      </c>
      <c r="L14" s="111">
        <v>0</v>
      </c>
      <c r="M14" s="85" t="s">
        <v>108</v>
      </c>
      <c r="O14" s="348"/>
      <c r="P14" s="348"/>
    </row>
    <row r="15" spans="1:35" x14ac:dyDescent="0.2">
      <c r="B15" s="364"/>
      <c r="C15" s="299" t="s">
        <v>50</v>
      </c>
      <c r="D15" s="298">
        <v>646641.73898500006</v>
      </c>
      <c r="E15" s="82">
        <v>0</v>
      </c>
      <c r="F15" s="318">
        <v>646641.73898500006</v>
      </c>
      <c r="G15" s="83">
        <v>0</v>
      </c>
      <c r="H15" s="111">
        <v>0</v>
      </c>
      <c r="I15" s="394">
        <v>0</v>
      </c>
      <c r="J15" s="82">
        <v>0</v>
      </c>
      <c r="K15" s="316">
        <v>120406.702745</v>
      </c>
      <c r="L15" s="111">
        <v>0</v>
      </c>
      <c r="M15" s="85">
        <v>0</v>
      </c>
      <c r="O15" s="348"/>
      <c r="P15" s="303"/>
    </row>
    <row r="16" spans="1:35" x14ac:dyDescent="0.2">
      <c r="B16" s="364"/>
      <c r="C16" s="299" t="s">
        <v>52</v>
      </c>
      <c r="D16" s="298" t="s">
        <v>108</v>
      </c>
      <c r="E16" s="76">
        <v>0</v>
      </c>
      <c r="F16" s="318" t="s">
        <v>108</v>
      </c>
      <c r="G16" s="83">
        <v>0</v>
      </c>
      <c r="H16" s="82">
        <v>0</v>
      </c>
      <c r="I16" s="394">
        <v>0</v>
      </c>
      <c r="J16" s="82">
        <v>0</v>
      </c>
      <c r="K16" s="316" t="s">
        <v>108</v>
      </c>
      <c r="L16" s="111">
        <v>0</v>
      </c>
      <c r="M16" s="248">
        <v>0</v>
      </c>
      <c r="O16" s="348"/>
      <c r="P16" s="348"/>
    </row>
    <row r="17" spans="1:14" x14ac:dyDescent="0.2">
      <c r="B17" s="364"/>
      <c r="C17" s="299" t="s">
        <v>47</v>
      </c>
      <c r="D17" s="298" t="s">
        <v>108</v>
      </c>
      <c r="E17" s="107">
        <v>0</v>
      </c>
      <c r="F17" s="315" t="s">
        <v>108</v>
      </c>
      <c r="G17" s="83">
        <v>0</v>
      </c>
      <c r="H17" s="82">
        <v>0</v>
      </c>
      <c r="I17" s="357">
        <v>0</v>
      </c>
      <c r="J17" s="82">
        <v>0</v>
      </c>
      <c r="K17" s="314" t="s">
        <v>108</v>
      </c>
      <c r="L17" s="82">
        <v>0</v>
      </c>
      <c r="M17" s="251">
        <v>0</v>
      </c>
    </row>
    <row r="18" spans="1:14" x14ac:dyDescent="0.2">
      <c r="B18" s="370" t="s">
        <v>36</v>
      </c>
      <c r="C18" s="371"/>
      <c r="D18" s="320">
        <v>2965202.9331150004</v>
      </c>
      <c r="E18" s="312">
        <v>0</v>
      </c>
      <c r="F18" s="326">
        <v>2965202.9331150004</v>
      </c>
      <c r="G18" s="312">
        <v>0</v>
      </c>
      <c r="H18" s="321">
        <v>0</v>
      </c>
      <c r="I18" s="321">
        <v>0</v>
      </c>
      <c r="J18" s="321" t="s">
        <v>108</v>
      </c>
      <c r="K18" s="312">
        <v>398220.62865500001</v>
      </c>
      <c r="L18" s="321">
        <v>0</v>
      </c>
      <c r="M18" s="311" t="s">
        <v>108</v>
      </c>
      <c r="N18" s="348"/>
    </row>
    <row r="19" spans="1:14" x14ac:dyDescent="0.2">
      <c r="B19" s="369" t="s">
        <v>57</v>
      </c>
      <c r="C19" s="297" t="s">
        <v>48</v>
      </c>
      <c r="D19" s="298">
        <v>65856791.011299901</v>
      </c>
      <c r="E19" s="76">
        <v>0</v>
      </c>
      <c r="F19" s="327">
        <v>65856791.011299901</v>
      </c>
      <c r="G19" s="76">
        <v>0</v>
      </c>
      <c r="H19" s="76">
        <v>0</v>
      </c>
      <c r="I19" s="99">
        <v>0</v>
      </c>
      <c r="J19" s="82">
        <v>0</v>
      </c>
      <c r="K19" s="314">
        <v>84324473.84690088</v>
      </c>
      <c r="L19" s="82">
        <v>0</v>
      </c>
      <c r="M19" s="249">
        <v>0</v>
      </c>
    </row>
    <row r="20" spans="1:14" x14ac:dyDescent="0.2">
      <c r="B20" s="364"/>
      <c r="C20" s="302" t="s">
        <v>51</v>
      </c>
      <c r="D20" s="298">
        <v>1736119.7408999996</v>
      </c>
      <c r="E20" s="76">
        <v>0</v>
      </c>
      <c r="F20" s="328">
        <v>1736119.7408999996</v>
      </c>
      <c r="G20" s="76">
        <v>0</v>
      </c>
      <c r="H20" s="76">
        <v>0</v>
      </c>
      <c r="I20" s="99">
        <v>0</v>
      </c>
      <c r="J20" s="82">
        <v>0</v>
      </c>
      <c r="K20" s="316">
        <v>696150.67649999994</v>
      </c>
      <c r="L20" s="82">
        <v>0</v>
      </c>
      <c r="M20" s="249">
        <v>0</v>
      </c>
    </row>
    <row r="21" spans="1:14" x14ac:dyDescent="0.2">
      <c r="B21" s="364"/>
      <c r="C21" s="299" t="s">
        <v>49</v>
      </c>
      <c r="D21" s="298">
        <v>3593090.2531999908</v>
      </c>
      <c r="E21" s="76">
        <v>0</v>
      </c>
      <c r="F21" s="327">
        <v>3593090.2531999908</v>
      </c>
      <c r="G21" s="76">
        <v>0</v>
      </c>
      <c r="H21" s="76">
        <v>0</v>
      </c>
      <c r="I21" s="82">
        <v>0</v>
      </c>
      <c r="J21" s="82">
        <v>0</v>
      </c>
      <c r="K21" s="316">
        <v>2565019.4318000041</v>
      </c>
      <c r="L21" s="82">
        <v>0</v>
      </c>
      <c r="M21" s="249">
        <v>0</v>
      </c>
    </row>
    <row r="22" spans="1:14" x14ac:dyDescent="0.2">
      <c r="B22" s="364"/>
      <c r="C22" s="299" t="s">
        <v>53</v>
      </c>
      <c r="D22" s="298">
        <v>0</v>
      </c>
      <c r="E22" s="76">
        <v>0</v>
      </c>
      <c r="F22" s="328">
        <v>0</v>
      </c>
      <c r="G22" s="107">
        <v>0</v>
      </c>
      <c r="H22" s="82">
        <v>0</v>
      </c>
      <c r="I22" s="101">
        <v>0</v>
      </c>
      <c r="J22" s="82" t="s">
        <v>108</v>
      </c>
      <c r="K22" s="316" t="s">
        <v>108</v>
      </c>
      <c r="L22" s="82">
        <v>0</v>
      </c>
      <c r="M22" s="249" t="s">
        <v>108</v>
      </c>
    </row>
    <row r="23" spans="1:14" x14ac:dyDescent="0.2">
      <c r="B23" s="364"/>
      <c r="C23" s="299" t="s">
        <v>50</v>
      </c>
      <c r="D23" s="298" t="s">
        <v>108</v>
      </c>
      <c r="E23" s="76" t="s">
        <v>108</v>
      </c>
      <c r="F23" s="315">
        <v>91386964.493598744</v>
      </c>
      <c r="G23" s="112">
        <v>0</v>
      </c>
      <c r="H23" s="82">
        <v>0</v>
      </c>
      <c r="I23" s="82">
        <v>0</v>
      </c>
      <c r="J23" s="329" t="s">
        <v>108</v>
      </c>
      <c r="K23" s="316">
        <v>106228070.42499907</v>
      </c>
      <c r="L23" s="101">
        <v>0</v>
      </c>
      <c r="M23" s="243">
        <v>0</v>
      </c>
    </row>
    <row r="24" spans="1:14" x14ac:dyDescent="0.2">
      <c r="B24" s="364"/>
      <c r="C24" s="299" t="s">
        <v>52</v>
      </c>
      <c r="D24" s="298">
        <v>3676394.0924999998</v>
      </c>
      <c r="E24" s="76">
        <v>3434491.57</v>
      </c>
      <c r="F24" s="315">
        <v>241902.52249999999</v>
      </c>
      <c r="G24" s="83">
        <v>0</v>
      </c>
      <c r="H24" s="82">
        <v>0</v>
      </c>
      <c r="I24" s="111" t="s">
        <v>108</v>
      </c>
      <c r="J24" s="82">
        <v>246858.69399999996</v>
      </c>
      <c r="K24" s="316">
        <v>52697.584999999999</v>
      </c>
      <c r="L24" s="82">
        <v>0</v>
      </c>
      <c r="M24" s="248">
        <v>0</v>
      </c>
    </row>
    <row r="25" spans="1:14" x14ac:dyDescent="0.2">
      <c r="B25" s="372"/>
      <c r="C25" s="300" t="s">
        <v>47</v>
      </c>
      <c r="D25" s="298">
        <v>7551778.1585000008</v>
      </c>
      <c r="E25" s="76">
        <v>0</v>
      </c>
      <c r="F25" s="328">
        <v>7551778.1585000008</v>
      </c>
      <c r="G25" s="91">
        <v>0</v>
      </c>
      <c r="H25" s="82">
        <v>0</v>
      </c>
      <c r="I25" s="82">
        <v>0</v>
      </c>
      <c r="J25" s="92">
        <v>0</v>
      </c>
      <c r="K25" s="314">
        <v>664370.08480000007</v>
      </c>
      <c r="L25" s="92">
        <v>0</v>
      </c>
      <c r="M25" s="254">
        <v>0</v>
      </c>
    </row>
    <row r="26" spans="1:14" x14ac:dyDescent="0.2">
      <c r="A26" s="352"/>
      <c r="B26" s="373" t="s">
        <v>36</v>
      </c>
      <c r="C26" s="371"/>
      <c r="D26" s="320" t="s">
        <v>108</v>
      </c>
      <c r="E26" s="330" t="s">
        <v>108</v>
      </c>
      <c r="F26" s="322">
        <v>170366646.17999864</v>
      </c>
      <c r="G26" s="330">
        <v>0</v>
      </c>
      <c r="H26" s="330">
        <v>0</v>
      </c>
      <c r="I26" s="330" t="s">
        <v>108</v>
      </c>
      <c r="J26" s="330">
        <v>258608.69399999996</v>
      </c>
      <c r="K26" s="330" t="s">
        <v>108</v>
      </c>
      <c r="L26" s="330">
        <v>0</v>
      </c>
      <c r="M26" s="311" t="s">
        <v>108</v>
      </c>
      <c r="N26" s="348"/>
    </row>
    <row r="27" spans="1:14" ht="12.75" customHeight="1" x14ac:dyDescent="0.2">
      <c r="B27" s="369" t="s">
        <v>59</v>
      </c>
      <c r="C27" s="299" t="s">
        <v>53</v>
      </c>
      <c r="D27" s="298">
        <v>0</v>
      </c>
      <c r="E27" s="76">
        <v>0</v>
      </c>
      <c r="F27" s="327">
        <v>0</v>
      </c>
      <c r="G27" s="76">
        <v>0</v>
      </c>
      <c r="H27" s="76">
        <v>0</v>
      </c>
      <c r="I27" s="82">
        <v>0</v>
      </c>
      <c r="J27" s="316" t="s">
        <v>108</v>
      </c>
      <c r="K27" s="316">
        <v>0</v>
      </c>
      <c r="L27" s="82">
        <v>0</v>
      </c>
      <c r="M27" s="249">
        <v>0</v>
      </c>
    </row>
    <row r="28" spans="1:14" ht="12.75" customHeight="1" x14ac:dyDescent="0.2">
      <c r="B28" s="364"/>
      <c r="C28" s="299" t="s">
        <v>50</v>
      </c>
      <c r="D28" s="298">
        <v>0</v>
      </c>
      <c r="E28" s="82">
        <v>0</v>
      </c>
      <c r="F28" s="315">
        <v>0</v>
      </c>
      <c r="G28" s="83">
        <v>0</v>
      </c>
      <c r="H28" s="82">
        <v>0</v>
      </c>
      <c r="I28" s="84">
        <v>0</v>
      </c>
      <c r="J28" s="316">
        <v>0</v>
      </c>
      <c r="K28" s="355">
        <v>0</v>
      </c>
      <c r="L28" s="82">
        <v>0</v>
      </c>
      <c r="M28" s="249">
        <v>0</v>
      </c>
    </row>
    <row r="29" spans="1:14" ht="12.75" customHeight="1" x14ac:dyDescent="0.2">
      <c r="B29" s="372"/>
      <c r="C29" s="299" t="s">
        <v>52</v>
      </c>
      <c r="D29" s="298">
        <v>60210</v>
      </c>
      <c r="E29" s="107">
        <v>60210</v>
      </c>
      <c r="F29" s="328">
        <v>0</v>
      </c>
      <c r="G29" s="91">
        <v>0</v>
      </c>
      <c r="H29" s="82">
        <v>0</v>
      </c>
      <c r="I29" s="303">
        <v>0</v>
      </c>
      <c r="J29" s="354" t="s">
        <v>108</v>
      </c>
      <c r="K29" s="329">
        <v>0</v>
      </c>
      <c r="L29" s="101">
        <v>0</v>
      </c>
      <c r="M29" s="248">
        <v>0</v>
      </c>
    </row>
    <row r="30" spans="1:14" x14ac:dyDescent="0.2">
      <c r="B30" s="370" t="s">
        <v>36</v>
      </c>
      <c r="C30" s="371"/>
      <c r="D30" s="320">
        <v>60210</v>
      </c>
      <c r="E30" s="321">
        <v>60210</v>
      </c>
      <c r="F30" s="322">
        <v>0</v>
      </c>
      <c r="G30" s="312">
        <v>0</v>
      </c>
      <c r="H30" s="321">
        <v>0</v>
      </c>
      <c r="I30" s="312">
        <v>0</v>
      </c>
      <c r="J30" s="321">
        <v>90.87</v>
      </c>
      <c r="K30" s="312">
        <v>0</v>
      </c>
      <c r="L30" s="321">
        <v>0</v>
      </c>
      <c r="M30" s="311">
        <v>0</v>
      </c>
    </row>
    <row r="31" spans="1:14" x14ac:dyDescent="0.2">
      <c r="B31" s="364" t="s">
        <v>90</v>
      </c>
      <c r="C31" s="304" t="s">
        <v>51</v>
      </c>
      <c r="D31" s="305">
        <v>357253.17400000006</v>
      </c>
      <c r="E31" s="113">
        <v>0</v>
      </c>
      <c r="F31" s="335">
        <v>357253.17400000006</v>
      </c>
      <c r="G31" s="113">
        <v>0</v>
      </c>
      <c r="H31" s="113">
        <v>0</v>
      </c>
      <c r="I31" s="111">
        <v>0</v>
      </c>
      <c r="J31" s="111">
        <v>0</v>
      </c>
      <c r="K31" s="316">
        <v>845.98</v>
      </c>
      <c r="L31" s="111">
        <v>0</v>
      </c>
      <c r="M31" s="251">
        <v>0</v>
      </c>
    </row>
    <row r="32" spans="1:14" x14ac:dyDescent="0.2">
      <c r="B32" s="364"/>
      <c r="C32" s="304" t="s">
        <v>53</v>
      </c>
      <c r="D32" s="298">
        <v>0</v>
      </c>
      <c r="E32" s="113">
        <v>0</v>
      </c>
      <c r="F32" s="314">
        <v>0</v>
      </c>
      <c r="G32" s="112">
        <v>0</v>
      </c>
      <c r="H32" s="113">
        <v>0</v>
      </c>
      <c r="I32" s="111">
        <v>0</v>
      </c>
      <c r="J32" s="111">
        <v>0</v>
      </c>
      <c r="K32" s="329">
        <v>0</v>
      </c>
      <c r="L32" s="111">
        <v>0</v>
      </c>
      <c r="M32" s="251">
        <v>0</v>
      </c>
    </row>
    <row r="33" spans="2:14" x14ac:dyDescent="0.2">
      <c r="B33" s="364"/>
      <c r="C33" s="304" t="s">
        <v>50</v>
      </c>
      <c r="D33" s="298" t="s">
        <v>108</v>
      </c>
      <c r="E33" s="113">
        <v>0</v>
      </c>
      <c r="F33" s="315" t="s">
        <v>108</v>
      </c>
      <c r="G33" s="112">
        <v>0</v>
      </c>
      <c r="H33" s="113">
        <v>0</v>
      </c>
      <c r="I33" s="111">
        <v>0</v>
      </c>
      <c r="J33" s="111">
        <v>0</v>
      </c>
      <c r="K33" s="336" t="s">
        <v>108</v>
      </c>
      <c r="L33" s="111">
        <v>0</v>
      </c>
      <c r="M33" s="251">
        <v>0</v>
      </c>
    </row>
    <row r="34" spans="2:14" x14ac:dyDescent="0.2">
      <c r="B34" s="364"/>
      <c r="C34" s="299" t="s">
        <v>52</v>
      </c>
      <c r="D34" s="298">
        <v>1729340.3260000001</v>
      </c>
      <c r="E34" s="337">
        <v>0</v>
      </c>
      <c r="F34" s="318">
        <v>1729340.3260000001</v>
      </c>
      <c r="G34" s="83">
        <v>0</v>
      </c>
      <c r="H34" s="76">
        <v>0</v>
      </c>
      <c r="I34" s="82">
        <v>0</v>
      </c>
      <c r="J34" s="82">
        <v>0</v>
      </c>
      <c r="K34" s="338">
        <v>32496.29</v>
      </c>
      <c r="L34" s="82">
        <v>0</v>
      </c>
      <c r="M34" s="249">
        <v>0</v>
      </c>
    </row>
    <row r="35" spans="2:14" ht="13.5" thickBot="1" x14ac:dyDescent="0.25">
      <c r="B35" s="365" t="s">
        <v>36</v>
      </c>
      <c r="C35" s="366"/>
      <c r="D35" s="356" t="s">
        <v>108</v>
      </c>
      <c r="E35" s="339">
        <v>0</v>
      </c>
      <c r="F35" s="326" t="s">
        <v>108</v>
      </c>
      <c r="G35" s="340">
        <v>0</v>
      </c>
      <c r="H35" s="341">
        <v>0</v>
      </c>
      <c r="I35" s="339">
        <v>0</v>
      </c>
      <c r="J35" s="321">
        <v>0</v>
      </c>
      <c r="K35" s="321" t="s">
        <v>108</v>
      </c>
      <c r="L35" s="339">
        <v>0</v>
      </c>
      <c r="M35" s="311">
        <v>0</v>
      </c>
      <c r="N35" s="348"/>
    </row>
    <row r="36" spans="2:14" ht="26.25" customHeight="1" thickTop="1" thickBot="1" x14ac:dyDescent="0.25">
      <c r="B36" s="367" t="s">
        <v>64</v>
      </c>
      <c r="C36" s="368"/>
      <c r="D36" s="342">
        <v>868786243.79311574</v>
      </c>
      <c r="E36" s="345">
        <v>59434421.580000006</v>
      </c>
      <c r="F36" s="344">
        <v>809351822.21311569</v>
      </c>
      <c r="G36" s="343">
        <v>509985.43000000005</v>
      </c>
      <c r="H36" s="345">
        <v>77866.649999999994</v>
      </c>
      <c r="I36" s="346">
        <v>55687.450000000004</v>
      </c>
      <c r="J36" s="346">
        <v>379216.34799999988</v>
      </c>
      <c r="K36" s="346">
        <v>272985706.63865501</v>
      </c>
      <c r="L36" s="346">
        <v>1117.5169999999998</v>
      </c>
      <c r="M36" s="347">
        <v>77.98</v>
      </c>
    </row>
    <row r="37" spans="2:14" ht="13.5" thickTop="1" x14ac:dyDescent="0.2"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353" t="s">
        <v>65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66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67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68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69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70</v>
      </c>
      <c r="C43" s="127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289" t="s">
        <v>71</v>
      </c>
      <c r="C44" s="127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  <row r="45" spans="2:14" x14ac:dyDescent="0.2">
      <c r="B45" s="289" t="s">
        <v>109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</row>
    <row r="46" spans="2:14" x14ac:dyDescent="0.2"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</row>
    <row r="57" spans="6:6" x14ac:dyDescent="0.2">
      <c r="F57" s="358"/>
    </row>
  </sheetData>
  <mergeCells count="15">
    <mergeCell ref="B5:B10"/>
    <mergeCell ref="B1:M1"/>
    <mergeCell ref="B3:B4"/>
    <mergeCell ref="C3:C4"/>
    <mergeCell ref="D3:F3"/>
    <mergeCell ref="G3:M3"/>
    <mergeCell ref="B31:B34"/>
    <mergeCell ref="B35:C35"/>
    <mergeCell ref="B36:C36"/>
    <mergeCell ref="B12:B17"/>
    <mergeCell ref="B18:C18"/>
    <mergeCell ref="B19:B25"/>
    <mergeCell ref="B26:C26"/>
    <mergeCell ref="B27:B29"/>
    <mergeCell ref="B30:C30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84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68334651.870399997</v>
      </c>
      <c r="E5" s="163"/>
      <c r="F5" s="164">
        <v>68334651.870399997</v>
      </c>
      <c r="G5" s="78"/>
      <c r="H5" s="79"/>
      <c r="I5" s="77"/>
      <c r="J5" s="77"/>
      <c r="K5" s="163">
        <v>4506064.83</v>
      </c>
      <c r="L5" s="80"/>
      <c r="M5" s="81"/>
    </row>
    <row r="6" spans="2:13" ht="12.75" x14ac:dyDescent="0.2">
      <c r="B6" s="364"/>
      <c r="C6" s="29" t="s">
        <v>48</v>
      </c>
      <c r="D6" s="165">
        <v>24778619.409999996</v>
      </c>
      <c r="E6" s="166"/>
      <c r="F6" s="167">
        <v>24778619.409999996</v>
      </c>
      <c r="G6" s="83"/>
      <c r="H6" s="76"/>
      <c r="I6" s="82"/>
      <c r="J6" s="82"/>
      <c r="K6" s="166">
        <v>5788648.2000000002</v>
      </c>
      <c r="L6" s="84"/>
      <c r="M6" s="85"/>
    </row>
    <row r="7" spans="2:13" ht="12.75" x14ac:dyDescent="0.2">
      <c r="B7" s="364"/>
      <c r="C7" s="29" t="s">
        <v>49</v>
      </c>
      <c r="D7" s="165">
        <v>46718572</v>
      </c>
      <c r="E7" s="166"/>
      <c r="F7" s="167">
        <v>46718572</v>
      </c>
      <c r="G7" s="83"/>
      <c r="H7" s="76"/>
      <c r="I7" s="82"/>
      <c r="J7" s="82"/>
      <c r="K7" s="166">
        <v>14434907.550000001</v>
      </c>
      <c r="L7" s="84"/>
      <c r="M7" s="85"/>
    </row>
    <row r="8" spans="2:13" ht="12.75" x14ac:dyDescent="0.2">
      <c r="B8" s="364"/>
      <c r="C8" s="29" t="s">
        <v>50</v>
      </c>
      <c r="D8" s="165">
        <v>129496106.95750402</v>
      </c>
      <c r="E8" s="166">
        <v>1453148</v>
      </c>
      <c r="F8" s="167">
        <v>128042958.95750402</v>
      </c>
      <c r="G8" s="83">
        <v>218561.79</v>
      </c>
      <c r="H8" s="76"/>
      <c r="I8" s="82">
        <v>256.5</v>
      </c>
      <c r="J8" s="82">
        <v>20</v>
      </c>
      <c r="K8" s="166">
        <v>30207754.07</v>
      </c>
      <c r="L8" s="84"/>
      <c r="M8" s="85"/>
    </row>
    <row r="9" spans="2:13" ht="12.75" x14ac:dyDescent="0.2">
      <c r="B9" s="364"/>
      <c r="C9" s="29" t="s">
        <v>51</v>
      </c>
      <c r="D9" s="165">
        <v>15905208.582599998</v>
      </c>
      <c r="E9" s="166">
        <v>2617230</v>
      </c>
      <c r="F9" s="167">
        <v>13287978.582599998</v>
      </c>
      <c r="G9" s="83">
        <v>31500</v>
      </c>
      <c r="H9" s="76"/>
      <c r="I9" s="82">
        <v>2334.6999999999998</v>
      </c>
      <c r="J9" s="82">
        <v>1000</v>
      </c>
      <c r="K9" s="166">
        <v>3736846.38</v>
      </c>
      <c r="L9" s="84"/>
      <c r="M9" s="85">
        <v>0.2</v>
      </c>
    </row>
    <row r="10" spans="2:13" ht="12.75" x14ac:dyDescent="0.2">
      <c r="B10" s="364"/>
      <c r="C10" s="29" t="s">
        <v>52</v>
      </c>
      <c r="D10" s="165">
        <v>31229597.214499999</v>
      </c>
      <c r="E10" s="166">
        <v>24571956.574999999</v>
      </c>
      <c r="F10" s="167">
        <v>6657640.6394999996</v>
      </c>
      <c r="G10" s="83">
        <v>111500</v>
      </c>
      <c r="H10" s="76"/>
      <c r="I10" s="82">
        <v>3282</v>
      </c>
      <c r="J10" s="82">
        <v>129921.33900000001</v>
      </c>
      <c r="K10" s="166">
        <v>2041576.6</v>
      </c>
      <c r="L10" s="84"/>
      <c r="M10" s="85">
        <v>20.234999999999999</v>
      </c>
    </row>
    <row r="11" spans="2:13" ht="12.75" x14ac:dyDescent="0.2">
      <c r="B11" s="364"/>
      <c r="C11" s="56" t="s">
        <v>53</v>
      </c>
      <c r="D11" s="168">
        <v>129599.995</v>
      </c>
      <c r="E11" s="169">
        <v>3199.9949999999953</v>
      </c>
      <c r="F11" s="170">
        <v>126400</v>
      </c>
      <c r="G11" s="90">
        <v>1166</v>
      </c>
      <c r="H11" s="91"/>
      <c r="I11" s="92">
        <v>550.02</v>
      </c>
      <c r="J11" s="92">
        <v>12470.178</v>
      </c>
      <c r="K11" s="169">
        <v>441306.35</v>
      </c>
      <c r="L11" s="93"/>
      <c r="M11" s="94">
        <v>11.591999999999999</v>
      </c>
    </row>
    <row r="12" spans="2:13" ht="12.75" x14ac:dyDescent="0.2">
      <c r="B12" s="372" t="s">
        <v>54</v>
      </c>
      <c r="C12" s="65" t="s">
        <v>54</v>
      </c>
      <c r="D12" s="171">
        <v>316592356.03000402</v>
      </c>
      <c r="E12" s="172">
        <v>28645534.570000052</v>
      </c>
      <c r="F12" s="173">
        <v>287946821.46000397</v>
      </c>
      <c r="G12" s="69">
        <v>362727.79000000004</v>
      </c>
      <c r="H12" s="66"/>
      <c r="I12" s="67">
        <v>6423.2199999999993</v>
      </c>
      <c r="J12" s="67">
        <v>143411.51699999999</v>
      </c>
      <c r="K12" s="172">
        <v>61157103.980000004</v>
      </c>
      <c r="L12" s="95"/>
      <c r="M12" s="96">
        <v>32.027000000000001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/>
      <c r="E14" s="166"/>
      <c r="F14" s="167"/>
      <c r="G14" s="83"/>
      <c r="H14" s="76"/>
      <c r="I14" s="82"/>
      <c r="J14" s="82"/>
      <c r="K14" s="166"/>
      <c r="L14" s="84"/>
      <c r="M14" s="85"/>
    </row>
    <row r="15" spans="2:13" ht="12.75" x14ac:dyDescent="0.2">
      <c r="B15" s="364"/>
      <c r="C15" s="29" t="s">
        <v>49</v>
      </c>
      <c r="D15" s="165">
        <v>150640</v>
      </c>
      <c r="E15" s="166"/>
      <c r="F15" s="167">
        <v>150640</v>
      </c>
      <c r="G15" s="83"/>
      <c r="H15" s="76"/>
      <c r="I15" s="82"/>
      <c r="J15" s="82"/>
      <c r="K15" s="166">
        <v>33500</v>
      </c>
      <c r="L15" s="84"/>
      <c r="M15" s="85"/>
    </row>
    <row r="16" spans="2:13" ht="12.75" x14ac:dyDescent="0.2">
      <c r="B16" s="364"/>
      <c r="C16" s="29" t="s">
        <v>50</v>
      </c>
      <c r="D16" s="165">
        <v>1113727.0179999999</v>
      </c>
      <c r="E16" s="166"/>
      <c r="F16" s="167">
        <v>1113727.0179999999</v>
      </c>
      <c r="G16" s="83"/>
      <c r="H16" s="76"/>
      <c r="I16" s="82"/>
      <c r="J16" s="82"/>
      <c r="K16" s="166">
        <v>70403.3</v>
      </c>
      <c r="L16" s="84"/>
      <c r="M16" s="85"/>
    </row>
    <row r="17" spans="2:13" ht="12.75" x14ac:dyDescent="0.2">
      <c r="B17" s="364"/>
      <c r="C17" s="29" t="s">
        <v>51</v>
      </c>
      <c r="D17" s="165">
        <v>81379.001999999993</v>
      </c>
      <c r="E17" s="166"/>
      <c r="F17" s="167">
        <v>81379.001999999993</v>
      </c>
      <c r="G17" s="83"/>
      <c r="H17" s="76"/>
      <c r="I17" s="82"/>
      <c r="J17" s="82"/>
      <c r="K17" s="166">
        <v>3339.7</v>
      </c>
      <c r="L17" s="84"/>
      <c r="M17" s="85"/>
    </row>
    <row r="18" spans="2:13" ht="12.75" x14ac:dyDescent="0.2">
      <c r="B18" s="364"/>
      <c r="C18" s="29" t="s">
        <v>52</v>
      </c>
      <c r="D18" s="165">
        <v>45000</v>
      </c>
      <c r="E18" s="166">
        <v>45000</v>
      </c>
      <c r="F18" s="167"/>
      <c r="G18" s="83"/>
      <c r="H18" s="76"/>
      <c r="I18" s="82">
        <v>2500</v>
      </c>
      <c r="J18" s="82"/>
      <c r="K18" s="166"/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11.5</v>
      </c>
      <c r="K19" s="169"/>
      <c r="L19" s="93"/>
      <c r="M19" s="94">
        <v>2.754</v>
      </c>
    </row>
    <row r="20" spans="2:13" ht="12.75" x14ac:dyDescent="0.2">
      <c r="B20" s="372" t="s">
        <v>56</v>
      </c>
      <c r="C20" s="65" t="s">
        <v>56</v>
      </c>
      <c r="D20" s="171">
        <v>1390746.02</v>
      </c>
      <c r="E20" s="172">
        <v>45000</v>
      </c>
      <c r="F20" s="173">
        <v>1345746.02</v>
      </c>
      <c r="G20" s="69"/>
      <c r="H20" s="66"/>
      <c r="I20" s="67">
        <v>2500</v>
      </c>
      <c r="J20" s="67">
        <v>11.5</v>
      </c>
      <c r="K20" s="172">
        <v>107243</v>
      </c>
      <c r="L20" s="95"/>
      <c r="M20" s="96">
        <v>2.754</v>
      </c>
    </row>
    <row r="21" spans="2:13" ht="12.75" x14ac:dyDescent="0.2">
      <c r="B21" s="369" t="s">
        <v>57</v>
      </c>
      <c r="C21" s="75" t="s">
        <v>47</v>
      </c>
      <c r="D21" s="162">
        <v>8420651.3554999977</v>
      </c>
      <c r="E21" s="163"/>
      <c r="F21" s="164">
        <v>8420651.3554999977</v>
      </c>
      <c r="G21" s="78"/>
      <c r="H21" s="79"/>
      <c r="I21" s="77"/>
      <c r="J21" s="77"/>
      <c r="K21" s="163">
        <v>658933.78619999962</v>
      </c>
      <c r="L21" s="80"/>
      <c r="M21" s="81"/>
    </row>
    <row r="22" spans="2:13" ht="12.75" x14ac:dyDescent="0.2">
      <c r="B22" s="364"/>
      <c r="C22" s="29" t="s">
        <v>48</v>
      </c>
      <c r="D22" s="165">
        <v>95683859.021999955</v>
      </c>
      <c r="E22" s="166"/>
      <c r="F22" s="167">
        <v>95683859.021999955</v>
      </c>
      <c r="G22" s="83"/>
      <c r="H22" s="76"/>
      <c r="I22" s="82"/>
      <c r="J22" s="82"/>
      <c r="K22" s="166">
        <v>199789473.75940004</v>
      </c>
      <c r="L22" s="84"/>
      <c r="M22" s="85"/>
    </row>
    <row r="23" spans="2:13" ht="12.75" x14ac:dyDescent="0.2">
      <c r="B23" s="364"/>
      <c r="C23" s="29" t="s">
        <v>49</v>
      </c>
      <c r="D23" s="165">
        <v>12097907.198999999</v>
      </c>
      <c r="E23" s="166"/>
      <c r="F23" s="167">
        <v>12097907.198999999</v>
      </c>
      <c r="G23" s="83"/>
      <c r="H23" s="76"/>
      <c r="I23" s="82"/>
      <c r="J23" s="82"/>
      <c r="K23" s="166">
        <v>7951271.9765999978</v>
      </c>
      <c r="L23" s="84"/>
      <c r="M23" s="85"/>
    </row>
    <row r="24" spans="2:13" ht="12.75" x14ac:dyDescent="0.2">
      <c r="B24" s="364"/>
      <c r="C24" s="29" t="s">
        <v>50</v>
      </c>
      <c r="D24" s="165">
        <v>18376569.918300007</v>
      </c>
      <c r="E24" s="166"/>
      <c r="F24" s="167">
        <v>18376569.918300007</v>
      </c>
      <c r="G24" s="83"/>
      <c r="H24" s="76"/>
      <c r="I24" s="82"/>
      <c r="J24" s="82"/>
      <c r="K24" s="166">
        <v>27236859.472700015</v>
      </c>
      <c r="L24" s="84"/>
      <c r="M24" s="85"/>
    </row>
    <row r="25" spans="2:13" ht="12.75" x14ac:dyDescent="0.2">
      <c r="B25" s="364"/>
      <c r="C25" s="29" t="s">
        <v>51</v>
      </c>
      <c r="D25" s="165">
        <v>522154.95199999999</v>
      </c>
      <c r="E25" s="166"/>
      <c r="F25" s="167">
        <v>522154.95199999999</v>
      </c>
      <c r="G25" s="83"/>
      <c r="H25" s="76"/>
      <c r="I25" s="82"/>
      <c r="J25" s="82"/>
      <c r="K25" s="166">
        <v>316413.91399999999</v>
      </c>
      <c r="L25" s="84"/>
      <c r="M25" s="85"/>
    </row>
    <row r="26" spans="2:13" ht="12.75" x14ac:dyDescent="0.2">
      <c r="B26" s="364"/>
      <c r="C26" s="29" t="s">
        <v>52</v>
      </c>
      <c r="D26" s="165">
        <v>2216405.7831999995</v>
      </c>
      <c r="E26" s="166">
        <v>1375255.15</v>
      </c>
      <c r="F26" s="167">
        <v>841150.63319999957</v>
      </c>
      <c r="G26" s="83"/>
      <c r="H26" s="76"/>
      <c r="I26" s="82">
        <v>200</v>
      </c>
      <c r="J26" s="82">
        <v>225620.932</v>
      </c>
      <c r="K26" s="166">
        <v>1619257.1410999978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>
        <v>1503.2640000000001</v>
      </c>
      <c r="K27" s="169"/>
      <c r="L27" s="93"/>
      <c r="M27" s="94">
        <v>13.273</v>
      </c>
    </row>
    <row r="28" spans="2:13" ht="12.75" x14ac:dyDescent="0.2">
      <c r="B28" s="372" t="s">
        <v>58</v>
      </c>
      <c r="C28" s="65" t="s">
        <v>58</v>
      </c>
      <c r="D28" s="171">
        <v>137317548.22999996</v>
      </c>
      <c r="E28" s="172">
        <v>1375255.150000006</v>
      </c>
      <c r="F28" s="173">
        <v>135942293.07999995</v>
      </c>
      <c r="G28" s="69"/>
      <c r="H28" s="66"/>
      <c r="I28" s="67">
        <v>200</v>
      </c>
      <c r="J28" s="67">
        <v>227124.196</v>
      </c>
      <c r="K28" s="172">
        <v>237572210.05000007</v>
      </c>
      <c r="L28" s="95"/>
      <c r="M28" s="96">
        <v>13.273</v>
      </c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455300650.28000391</v>
      </c>
      <c r="E37" s="185">
        <v>30065789.720000029</v>
      </c>
      <c r="F37" s="186">
        <v>425234860.56000388</v>
      </c>
      <c r="G37" s="124">
        <v>362727.79000000004</v>
      </c>
      <c r="H37" s="121"/>
      <c r="I37" s="122">
        <v>9123.2199999999993</v>
      </c>
      <c r="J37" s="122">
        <v>370547.21299999999</v>
      </c>
      <c r="K37" s="185">
        <v>298836557.03000009</v>
      </c>
      <c r="L37" s="123"/>
      <c r="M37" s="125">
        <v>48.054000000000002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56540612.923600003</v>
      </c>
      <c r="E5" s="163"/>
      <c r="F5" s="164">
        <v>56540612.923600003</v>
      </c>
      <c r="G5" s="78"/>
      <c r="H5" s="79"/>
      <c r="I5" s="77"/>
      <c r="J5" s="77"/>
      <c r="K5" s="163">
        <v>3881508.36</v>
      </c>
      <c r="L5" s="80"/>
      <c r="M5" s="81"/>
    </row>
    <row r="6" spans="2:13" ht="12.75" x14ac:dyDescent="0.2">
      <c r="B6" s="364"/>
      <c r="C6" s="29" t="s">
        <v>48</v>
      </c>
      <c r="D6" s="165">
        <v>26445495.119999997</v>
      </c>
      <c r="E6" s="166">
        <v>6439999.9999999963</v>
      </c>
      <c r="F6" s="167">
        <v>20005495.120000001</v>
      </c>
      <c r="G6" s="83"/>
      <c r="H6" s="76"/>
      <c r="I6" s="82"/>
      <c r="J6" s="82">
        <v>17250</v>
      </c>
      <c r="K6" s="166">
        <v>3723223.1999999997</v>
      </c>
      <c r="L6" s="84"/>
      <c r="M6" s="85"/>
    </row>
    <row r="7" spans="2:13" ht="12.75" x14ac:dyDescent="0.2">
      <c r="B7" s="364"/>
      <c r="C7" s="29" t="s">
        <v>49</v>
      </c>
      <c r="D7" s="165">
        <v>58670612.009000003</v>
      </c>
      <c r="E7" s="166"/>
      <c r="F7" s="167">
        <v>58670612.009000003</v>
      </c>
      <c r="G7" s="83"/>
      <c r="H7" s="76"/>
      <c r="I7" s="82"/>
      <c r="J7" s="82"/>
      <c r="K7" s="166">
        <v>17598652.100000001</v>
      </c>
      <c r="L7" s="84"/>
      <c r="M7" s="85"/>
    </row>
    <row r="8" spans="2:13" ht="12.75" x14ac:dyDescent="0.2">
      <c r="B8" s="364"/>
      <c r="C8" s="29" t="s">
        <v>50</v>
      </c>
      <c r="D8" s="165">
        <v>105933790.77339999</v>
      </c>
      <c r="E8" s="166">
        <v>6037600</v>
      </c>
      <c r="F8" s="167">
        <v>99896190.773399994</v>
      </c>
      <c r="G8" s="83">
        <v>86500</v>
      </c>
      <c r="H8" s="76"/>
      <c r="I8" s="82"/>
      <c r="J8" s="82">
        <v>14735</v>
      </c>
      <c r="K8" s="166">
        <v>31139631.829999998</v>
      </c>
      <c r="L8" s="84"/>
      <c r="M8" s="85"/>
    </row>
    <row r="9" spans="2:13" ht="12.75" x14ac:dyDescent="0.2">
      <c r="B9" s="364"/>
      <c r="C9" s="29" t="s">
        <v>51</v>
      </c>
      <c r="D9" s="165">
        <v>21748387.449600004</v>
      </c>
      <c r="E9" s="166">
        <v>5821557.9900000021</v>
      </c>
      <c r="F9" s="167">
        <v>15926829.459600002</v>
      </c>
      <c r="G9" s="83">
        <v>118609</v>
      </c>
      <c r="H9" s="76"/>
      <c r="I9" s="82">
        <v>6035</v>
      </c>
      <c r="J9" s="82">
        <v>14153</v>
      </c>
      <c r="K9" s="166">
        <v>3168642.3</v>
      </c>
      <c r="L9" s="84"/>
      <c r="M9" s="85"/>
    </row>
    <row r="10" spans="2:13" ht="12.75" x14ac:dyDescent="0.2">
      <c r="B10" s="364"/>
      <c r="C10" s="29" t="s">
        <v>52</v>
      </c>
      <c r="D10" s="165">
        <v>24178893.654400002</v>
      </c>
      <c r="E10" s="166">
        <v>14962828.040000001</v>
      </c>
      <c r="F10" s="167">
        <v>9216065.6144000012</v>
      </c>
      <c r="G10" s="83">
        <v>100070</v>
      </c>
      <c r="H10" s="76"/>
      <c r="I10" s="82">
        <v>3726</v>
      </c>
      <c r="J10" s="82">
        <v>92067.956000000006</v>
      </c>
      <c r="K10" s="166">
        <v>1864882.5</v>
      </c>
      <c r="L10" s="84"/>
      <c r="M10" s="85">
        <v>40.994999999999997</v>
      </c>
    </row>
    <row r="11" spans="2:13" ht="12.75" x14ac:dyDescent="0.2">
      <c r="B11" s="364"/>
      <c r="C11" s="56" t="s">
        <v>53</v>
      </c>
      <c r="D11" s="168">
        <v>30000</v>
      </c>
      <c r="E11" s="169"/>
      <c r="F11" s="170">
        <v>30000</v>
      </c>
      <c r="G11" s="90">
        <v>1256.3</v>
      </c>
      <c r="H11" s="91"/>
      <c r="I11" s="92">
        <v>7587.2</v>
      </c>
      <c r="J11" s="92">
        <v>3526.2209999999995</v>
      </c>
      <c r="K11" s="169">
        <v>214856.88</v>
      </c>
      <c r="L11" s="93"/>
      <c r="M11" s="94">
        <v>64.413000000000011</v>
      </c>
    </row>
    <row r="12" spans="2:13" ht="12.75" x14ac:dyDescent="0.2">
      <c r="B12" s="372" t="s">
        <v>54</v>
      </c>
      <c r="C12" s="65" t="s">
        <v>54</v>
      </c>
      <c r="D12" s="171">
        <v>293547791.93000001</v>
      </c>
      <c r="E12" s="172">
        <v>33261986.029999971</v>
      </c>
      <c r="F12" s="173">
        <v>260285805.90000004</v>
      </c>
      <c r="G12" s="69">
        <v>306435.3</v>
      </c>
      <c r="H12" s="66"/>
      <c r="I12" s="67">
        <v>17348.2</v>
      </c>
      <c r="J12" s="67">
        <v>141732.177</v>
      </c>
      <c r="K12" s="172">
        <v>61591397.170000002</v>
      </c>
      <c r="L12" s="95"/>
      <c r="M12" s="96">
        <v>105.40799999999999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>
        <v>455000</v>
      </c>
      <c r="E14" s="166"/>
      <c r="F14" s="167">
        <v>455000</v>
      </c>
      <c r="G14" s="83"/>
      <c r="H14" s="76"/>
      <c r="I14" s="82"/>
      <c r="J14" s="82"/>
      <c r="K14" s="166">
        <v>13000</v>
      </c>
      <c r="L14" s="84"/>
      <c r="M14" s="85"/>
    </row>
    <row r="15" spans="2:13" ht="12.75" x14ac:dyDescent="0.2">
      <c r="B15" s="364"/>
      <c r="C15" s="29" t="s">
        <v>49</v>
      </c>
      <c r="D15" s="165">
        <v>117600</v>
      </c>
      <c r="E15" s="166"/>
      <c r="F15" s="167">
        <v>117600</v>
      </c>
      <c r="G15" s="83"/>
      <c r="H15" s="76"/>
      <c r="I15" s="82"/>
      <c r="J15" s="82"/>
      <c r="K15" s="166">
        <v>49000</v>
      </c>
      <c r="L15" s="84"/>
      <c r="M15" s="85"/>
    </row>
    <row r="16" spans="2:13" ht="12.75" x14ac:dyDescent="0.2">
      <c r="B16" s="364"/>
      <c r="C16" s="29" t="s">
        <v>50</v>
      </c>
      <c r="D16" s="165">
        <v>521788</v>
      </c>
      <c r="E16" s="166">
        <v>75000</v>
      </c>
      <c r="F16" s="167">
        <v>446788</v>
      </c>
      <c r="G16" s="83"/>
      <c r="H16" s="76"/>
      <c r="I16" s="82">
        <v>2500</v>
      </c>
      <c r="J16" s="82"/>
      <c r="K16" s="166">
        <v>63990</v>
      </c>
      <c r="L16" s="84"/>
      <c r="M16" s="85"/>
    </row>
    <row r="17" spans="2:13" ht="12.75" x14ac:dyDescent="0.2">
      <c r="B17" s="364"/>
      <c r="C17" s="29" t="s">
        <v>51</v>
      </c>
      <c r="D17" s="165">
        <v>27829</v>
      </c>
      <c r="E17" s="166"/>
      <c r="F17" s="167">
        <v>27829</v>
      </c>
      <c r="G17" s="83"/>
      <c r="H17" s="76"/>
      <c r="I17" s="82"/>
      <c r="J17" s="82"/>
      <c r="K17" s="166">
        <v>1110</v>
      </c>
      <c r="L17" s="84"/>
      <c r="M17" s="85"/>
    </row>
    <row r="18" spans="2:13" ht="12.75" x14ac:dyDescent="0.2">
      <c r="B18" s="364"/>
      <c r="C18" s="29" t="s">
        <v>52</v>
      </c>
      <c r="D18" s="165">
        <v>33450</v>
      </c>
      <c r="E18" s="166"/>
      <c r="F18" s="167">
        <v>33450</v>
      </c>
      <c r="G18" s="83"/>
      <c r="H18" s="76"/>
      <c r="I18" s="82"/>
      <c r="J18" s="82"/>
      <c r="K18" s="166">
        <v>1450</v>
      </c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>
        <v>35</v>
      </c>
      <c r="K19" s="169"/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1155667</v>
      </c>
      <c r="E20" s="172">
        <v>75000</v>
      </c>
      <c r="F20" s="173">
        <v>1080667</v>
      </c>
      <c r="G20" s="69"/>
      <c r="H20" s="66"/>
      <c r="I20" s="67">
        <v>2500</v>
      </c>
      <c r="J20" s="67">
        <v>35</v>
      </c>
      <c r="K20" s="172">
        <v>128550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14182767.360000001</v>
      </c>
      <c r="E21" s="163"/>
      <c r="F21" s="164">
        <v>14182767.360000001</v>
      </c>
      <c r="G21" s="78"/>
      <c r="H21" s="79"/>
      <c r="I21" s="77"/>
      <c r="J21" s="77"/>
      <c r="K21" s="163">
        <v>1276322.080000001</v>
      </c>
      <c r="L21" s="80"/>
      <c r="M21" s="81"/>
    </row>
    <row r="22" spans="2:13" ht="12.75" x14ac:dyDescent="0.2">
      <c r="B22" s="364"/>
      <c r="C22" s="29" t="s">
        <v>48</v>
      </c>
      <c r="D22" s="165">
        <v>91847087.800399959</v>
      </c>
      <c r="E22" s="166"/>
      <c r="F22" s="167">
        <v>91847087.800399959</v>
      </c>
      <c r="G22" s="83"/>
      <c r="H22" s="76"/>
      <c r="I22" s="82"/>
      <c r="J22" s="82"/>
      <c r="K22" s="166">
        <v>178335645.28190005</v>
      </c>
      <c r="L22" s="84"/>
      <c r="M22" s="85"/>
    </row>
    <row r="23" spans="2:13" ht="12.75" x14ac:dyDescent="0.2">
      <c r="B23" s="364"/>
      <c r="C23" s="29" t="s">
        <v>49</v>
      </c>
      <c r="D23" s="165">
        <v>2778047.3486000015</v>
      </c>
      <c r="E23" s="166"/>
      <c r="F23" s="167">
        <v>2778047.3486000015</v>
      </c>
      <c r="G23" s="83"/>
      <c r="H23" s="76"/>
      <c r="I23" s="82"/>
      <c r="J23" s="82"/>
      <c r="K23" s="166">
        <v>2577830.4780999972</v>
      </c>
      <c r="L23" s="84"/>
      <c r="M23" s="85"/>
    </row>
    <row r="24" spans="2:13" ht="12.75" x14ac:dyDescent="0.2">
      <c r="B24" s="364"/>
      <c r="C24" s="29" t="s">
        <v>50</v>
      </c>
      <c r="D24" s="165">
        <v>24075418.437200002</v>
      </c>
      <c r="E24" s="166">
        <v>372000</v>
      </c>
      <c r="F24" s="167">
        <v>23703418.437200002</v>
      </c>
      <c r="G24" s="83"/>
      <c r="H24" s="76"/>
      <c r="I24" s="82"/>
      <c r="J24" s="82">
        <v>117000</v>
      </c>
      <c r="K24" s="166">
        <v>28582459.490000006</v>
      </c>
      <c r="L24" s="84"/>
      <c r="M24" s="85"/>
    </row>
    <row r="25" spans="2:13" ht="12.75" x14ac:dyDescent="0.2">
      <c r="B25" s="364"/>
      <c r="C25" s="29" t="s">
        <v>51</v>
      </c>
      <c r="D25" s="165">
        <v>542039.62379999994</v>
      </c>
      <c r="E25" s="166">
        <v>30828.76999999996</v>
      </c>
      <c r="F25" s="167">
        <v>511210.85379999998</v>
      </c>
      <c r="G25" s="83"/>
      <c r="H25" s="76"/>
      <c r="I25" s="82"/>
      <c r="J25" s="82">
        <v>4164.16</v>
      </c>
      <c r="K25" s="166">
        <v>126681.71999999999</v>
      </c>
      <c r="L25" s="84"/>
      <c r="M25" s="85"/>
    </row>
    <row r="26" spans="2:13" ht="12.75" x14ac:dyDescent="0.2">
      <c r="B26" s="364"/>
      <c r="C26" s="29" t="s">
        <v>52</v>
      </c>
      <c r="D26" s="165">
        <v>1949990.56</v>
      </c>
      <c r="E26" s="166">
        <v>1766215.56</v>
      </c>
      <c r="F26" s="167">
        <v>183775</v>
      </c>
      <c r="G26" s="83"/>
      <c r="H26" s="76"/>
      <c r="I26" s="82">
        <v>108882</v>
      </c>
      <c r="J26" s="82">
        <v>108400</v>
      </c>
      <c r="K26" s="166">
        <v>98340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/>
      <c r="K27" s="169"/>
      <c r="L27" s="93"/>
      <c r="M27" s="94"/>
    </row>
    <row r="28" spans="2:13" ht="12.75" x14ac:dyDescent="0.2">
      <c r="B28" s="372" t="s">
        <v>58</v>
      </c>
      <c r="C28" s="65" t="s">
        <v>58</v>
      </c>
      <c r="D28" s="171">
        <v>135375351.12999997</v>
      </c>
      <c r="E28" s="172">
        <v>2169044.3300000131</v>
      </c>
      <c r="F28" s="173">
        <v>133206306.79999995</v>
      </c>
      <c r="G28" s="69"/>
      <c r="H28" s="66"/>
      <c r="I28" s="67">
        <v>108882</v>
      </c>
      <c r="J28" s="67">
        <v>229564.15999999997</v>
      </c>
      <c r="K28" s="172">
        <v>210997279.05000007</v>
      </c>
      <c r="L28" s="95"/>
      <c r="M28" s="96"/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430078810.06</v>
      </c>
      <c r="E37" s="185">
        <v>35506030.360000014</v>
      </c>
      <c r="F37" s="186">
        <v>394572779.69999999</v>
      </c>
      <c r="G37" s="124">
        <v>306435.3</v>
      </c>
      <c r="H37" s="121"/>
      <c r="I37" s="122">
        <v>128730.2</v>
      </c>
      <c r="J37" s="122">
        <v>371331.33699999994</v>
      </c>
      <c r="K37" s="185">
        <v>272717226.22000003</v>
      </c>
      <c r="L37" s="123"/>
      <c r="M37" s="125">
        <v>105.40799999999999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showGridLines="0" zoomScale="70" zoomScaleNormal="70" zoomScaleSheetLayoutView="55" workbookViewId="0"/>
  </sheetViews>
  <sheetFormatPr baseColWidth="10" defaultRowHeight="11.25" x14ac:dyDescent="0.2"/>
  <cols>
    <col min="1" max="1" width="2" style="13" customWidth="1"/>
    <col min="2" max="2" width="22" style="13" customWidth="1"/>
    <col min="3" max="3" width="31.42578125" style="13" customWidth="1"/>
    <col min="4" max="13" width="16.140625" style="13" customWidth="1"/>
    <col min="14" max="256" width="11.42578125" style="13"/>
    <col min="257" max="257" width="2" style="13" customWidth="1"/>
    <col min="258" max="258" width="22" style="13" customWidth="1"/>
    <col min="259" max="259" width="31.42578125" style="13" customWidth="1"/>
    <col min="260" max="269" width="16.140625" style="13" customWidth="1"/>
    <col min="270" max="512" width="11.42578125" style="13"/>
    <col min="513" max="513" width="2" style="13" customWidth="1"/>
    <col min="514" max="514" width="22" style="13" customWidth="1"/>
    <col min="515" max="515" width="31.42578125" style="13" customWidth="1"/>
    <col min="516" max="525" width="16.140625" style="13" customWidth="1"/>
    <col min="526" max="768" width="11.42578125" style="13"/>
    <col min="769" max="769" width="2" style="13" customWidth="1"/>
    <col min="770" max="770" width="22" style="13" customWidth="1"/>
    <col min="771" max="771" width="31.42578125" style="13" customWidth="1"/>
    <col min="772" max="781" width="16.140625" style="13" customWidth="1"/>
    <col min="782" max="1024" width="11.42578125" style="13"/>
    <col min="1025" max="1025" width="2" style="13" customWidth="1"/>
    <col min="1026" max="1026" width="22" style="13" customWidth="1"/>
    <col min="1027" max="1027" width="31.42578125" style="13" customWidth="1"/>
    <col min="1028" max="1037" width="16.140625" style="13" customWidth="1"/>
    <col min="1038" max="1280" width="11.42578125" style="13"/>
    <col min="1281" max="1281" width="2" style="13" customWidth="1"/>
    <col min="1282" max="1282" width="22" style="13" customWidth="1"/>
    <col min="1283" max="1283" width="31.42578125" style="13" customWidth="1"/>
    <col min="1284" max="1293" width="16.140625" style="13" customWidth="1"/>
    <col min="1294" max="1536" width="11.42578125" style="13"/>
    <col min="1537" max="1537" width="2" style="13" customWidth="1"/>
    <col min="1538" max="1538" width="22" style="13" customWidth="1"/>
    <col min="1539" max="1539" width="31.42578125" style="13" customWidth="1"/>
    <col min="1540" max="1549" width="16.140625" style="13" customWidth="1"/>
    <col min="1550" max="1792" width="11.42578125" style="13"/>
    <col min="1793" max="1793" width="2" style="13" customWidth="1"/>
    <col min="1794" max="1794" width="22" style="13" customWidth="1"/>
    <col min="1795" max="1795" width="31.42578125" style="13" customWidth="1"/>
    <col min="1796" max="1805" width="16.140625" style="13" customWidth="1"/>
    <col min="1806" max="2048" width="11.42578125" style="13"/>
    <col min="2049" max="2049" width="2" style="13" customWidth="1"/>
    <col min="2050" max="2050" width="22" style="13" customWidth="1"/>
    <col min="2051" max="2051" width="31.42578125" style="13" customWidth="1"/>
    <col min="2052" max="2061" width="16.140625" style="13" customWidth="1"/>
    <col min="2062" max="2304" width="11.42578125" style="13"/>
    <col min="2305" max="2305" width="2" style="13" customWidth="1"/>
    <col min="2306" max="2306" width="22" style="13" customWidth="1"/>
    <col min="2307" max="2307" width="31.42578125" style="13" customWidth="1"/>
    <col min="2308" max="2317" width="16.140625" style="13" customWidth="1"/>
    <col min="2318" max="2560" width="11.42578125" style="13"/>
    <col min="2561" max="2561" width="2" style="13" customWidth="1"/>
    <col min="2562" max="2562" width="22" style="13" customWidth="1"/>
    <col min="2563" max="2563" width="31.42578125" style="13" customWidth="1"/>
    <col min="2564" max="2573" width="16.140625" style="13" customWidth="1"/>
    <col min="2574" max="2816" width="11.42578125" style="13"/>
    <col min="2817" max="2817" width="2" style="13" customWidth="1"/>
    <col min="2818" max="2818" width="22" style="13" customWidth="1"/>
    <col min="2819" max="2819" width="31.42578125" style="13" customWidth="1"/>
    <col min="2820" max="2829" width="16.140625" style="13" customWidth="1"/>
    <col min="2830" max="3072" width="11.42578125" style="13"/>
    <col min="3073" max="3073" width="2" style="13" customWidth="1"/>
    <col min="3074" max="3074" width="22" style="13" customWidth="1"/>
    <col min="3075" max="3075" width="31.42578125" style="13" customWidth="1"/>
    <col min="3076" max="3085" width="16.140625" style="13" customWidth="1"/>
    <col min="3086" max="3328" width="11.42578125" style="13"/>
    <col min="3329" max="3329" width="2" style="13" customWidth="1"/>
    <col min="3330" max="3330" width="22" style="13" customWidth="1"/>
    <col min="3331" max="3331" width="31.42578125" style="13" customWidth="1"/>
    <col min="3332" max="3341" width="16.140625" style="13" customWidth="1"/>
    <col min="3342" max="3584" width="11.42578125" style="13"/>
    <col min="3585" max="3585" width="2" style="13" customWidth="1"/>
    <col min="3586" max="3586" width="22" style="13" customWidth="1"/>
    <col min="3587" max="3587" width="31.42578125" style="13" customWidth="1"/>
    <col min="3588" max="3597" width="16.140625" style="13" customWidth="1"/>
    <col min="3598" max="3840" width="11.42578125" style="13"/>
    <col min="3841" max="3841" width="2" style="13" customWidth="1"/>
    <col min="3842" max="3842" width="22" style="13" customWidth="1"/>
    <col min="3843" max="3843" width="31.42578125" style="13" customWidth="1"/>
    <col min="3844" max="3853" width="16.140625" style="13" customWidth="1"/>
    <col min="3854" max="4096" width="11.42578125" style="13"/>
    <col min="4097" max="4097" width="2" style="13" customWidth="1"/>
    <col min="4098" max="4098" width="22" style="13" customWidth="1"/>
    <col min="4099" max="4099" width="31.42578125" style="13" customWidth="1"/>
    <col min="4100" max="4109" width="16.140625" style="13" customWidth="1"/>
    <col min="4110" max="4352" width="11.42578125" style="13"/>
    <col min="4353" max="4353" width="2" style="13" customWidth="1"/>
    <col min="4354" max="4354" width="22" style="13" customWidth="1"/>
    <col min="4355" max="4355" width="31.42578125" style="13" customWidth="1"/>
    <col min="4356" max="4365" width="16.140625" style="13" customWidth="1"/>
    <col min="4366" max="4608" width="11.42578125" style="13"/>
    <col min="4609" max="4609" width="2" style="13" customWidth="1"/>
    <col min="4610" max="4610" width="22" style="13" customWidth="1"/>
    <col min="4611" max="4611" width="31.42578125" style="13" customWidth="1"/>
    <col min="4612" max="4621" width="16.140625" style="13" customWidth="1"/>
    <col min="4622" max="4864" width="11.42578125" style="13"/>
    <col min="4865" max="4865" width="2" style="13" customWidth="1"/>
    <col min="4866" max="4866" width="22" style="13" customWidth="1"/>
    <col min="4867" max="4867" width="31.42578125" style="13" customWidth="1"/>
    <col min="4868" max="4877" width="16.140625" style="13" customWidth="1"/>
    <col min="4878" max="5120" width="11.42578125" style="13"/>
    <col min="5121" max="5121" width="2" style="13" customWidth="1"/>
    <col min="5122" max="5122" width="22" style="13" customWidth="1"/>
    <col min="5123" max="5123" width="31.42578125" style="13" customWidth="1"/>
    <col min="5124" max="5133" width="16.140625" style="13" customWidth="1"/>
    <col min="5134" max="5376" width="11.42578125" style="13"/>
    <col min="5377" max="5377" width="2" style="13" customWidth="1"/>
    <col min="5378" max="5378" width="22" style="13" customWidth="1"/>
    <col min="5379" max="5379" width="31.42578125" style="13" customWidth="1"/>
    <col min="5380" max="5389" width="16.140625" style="13" customWidth="1"/>
    <col min="5390" max="5632" width="11.42578125" style="13"/>
    <col min="5633" max="5633" width="2" style="13" customWidth="1"/>
    <col min="5634" max="5634" width="22" style="13" customWidth="1"/>
    <col min="5635" max="5635" width="31.42578125" style="13" customWidth="1"/>
    <col min="5636" max="5645" width="16.140625" style="13" customWidth="1"/>
    <col min="5646" max="5888" width="11.42578125" style="13"/>
    <col min="5889" max="5889" width="2" style="13" customWidth="1"/>
    <col min="5890" max="5890" width="22" style="13" customWidth="1"/>
    <col min="5891" max="5891" width="31.42578125" style="13" customWidth="1"/>
    <col min="5892" max="5901" width="16.140625" style="13" customWidth="1"/>
    <col min="5902" max="6144" width="11.42578125" style="13"/>
    <col min="6145" max="6145" width="2" style="13" customWidth="1"/>
    <col min="6146" max="6146" width="22" style="13" customWidth="1"/>
    <col min="6147" max="6147" width="31.42578125" style="13" customWidth="1"/>
    <col min="6148" max="6157" width="16.140625" style="13" customWidth="1"/>
    <col min="6158" max="6400" width="11.42578125" style="13"/>
    <col min="6401" max="6401" width="2" style="13" customWidth="1"/>
    <col min="6402" max="6402" width="22" style="13" customWidth="1"/>
    <col min="6403" max="6403" width="31.42578125" style="13" customWidth="1"/>
    <col min="6404" max="6413" width="16.140625" style="13" customWidth="1"/>
    <col min="6414" max="6656" width="11.42578125" style="13"/>
    <col min="6657" max="6657" width="2" style="13" customWidth="1"/>
    <col min="6658" max="6658" width="22" style="13" customWidth="1"/>
    <col min="6659" max="6659" width="31.42578125" style="13" customWidth="1"/>
    <col min="6660" max="6669" width="16.140625" style="13" customWidth="1"/>
    <col min="6670" max="6912" width="11.42578125" style="13"/>
    <col min="6913" max="6913" width="2" style="13" customWidth="1"/>
    <col min="6914" max="6914" width="22" style="13" customWidth="1"/>
    <col min="6915" max="6915" width="31.42578125" style="13" customWidth="1"/>
    <col min="6916" max="6925" width="16.140625" style="13" customWidth="1"/>
    <col min="6926" max="7168" width="11.42578125" style="13"/>
    <col min="7169" max="7169" width="2" style="13" customWidth="1"/>
    <col min="7170" max="7170" width="22" style="13" customWidth="1"/>
    <col min="7171" max="7171" width="31.42578125" style="13" customWidth="1"/>
    <col min="7172" max="7181" width="16.140625" style="13" customWidth="1"/>
    <col min="7182" max="7424" width="11.42578125" style="13"/>
    <col min="7425" max="7425" width="2" style="13" customWidth="1"/>
    <col min="7426" max="7426" width="22" style="13" customWidth="1"/>
    <col min="7427" max="7427" width="31.42578125" style="13" customWidth="1"/>
    <col min="7428" max="7437" width="16.140625" style="13" customWidth="1"/>
    <col min="7438" max="7680" width="11.42578125" style="13"/>
    <col min="7681" max="7681" width="2" style="13" customWidth="1"/>
    <col min="7682" max="7682" width="22" style="13" customWidth="1"/>
    <col min="7683" max="7683" width="31.42578125" style="13" customWidth="1"/>
    <col min="7684" max="7693" width="16.140625" style="13" customWidth="1"/>
    <col min="7694" max="7936" width="11.42578125" style="13"/>
    <col min="7937" max="7937" width="2" style="13" customWidth="1"/>
    <col min="7938" max="7938" width="22" style="13" customWidth="1"/>
    <col min="7939" max="7939" width="31.42578125" style="13" customWidth="1"/>
    <col min="7940" max="7949" width="16.140625" style="13" customWidth="1"/>
    <col min="7950" max="8192" width="11.42578125" style="13"/>
    <col min="8193" max="8193" width="2" style="13" customWidth="1"/>
    <col min="8194" max="8194" width="22" style="13" customWidth="1"/>
    <col min="8195" max="8195" width="31.42578125" style="13" customWidth="1"/>
    <col min="8196" max="8205" width="16.140625" style="13" customWidth="1"/>
    <col min="8206" max="8448" width="11.42578125" style="13"/>
    <col min="8449" max="8449" width="2" style="13" customWidth="1"/>
    <col min="8450" max="8450" width="22" style="13" customWidth="1"/>
    <col min="8451" max="8451" width="31.42578125" style="13" customWidth="1"/>
    <col min="8452" max="8461" width="16.140625" style="13" customWidth="1"/>
    <col min="8462" max="8704" width="11.42578125" style="13"/>
    <col min="8705" max="8705" width="2" style="13" customWidth="1"/>
    <col min="8706" max="8706" width="22" style="13" customWidth="1"/>
    <col min="8707" max="8707" width="31.42578125" style="13" customWidth="1"/>
    <col min="8708" max="8717" width="16.140625" style="13" customWidth="1"/>
    <col min="8718" max="8960" width="11.42578125" style="13"/>
    <col min="8961" max="8961" width="2" style="13" customWidth="1"/>
    <col min="8962" max="8962" width="22" style="13" customWidth="1"/>
    <col min="8963" max="8963" width="31.42578125" style="13" customWidth="1"/>
    <col min="8964" max="8973" width="16.140625" style="13" customWidth="1"/>
    <col min="8974" max="9216" width="11.42578125" style="13"/>
    <col min="9217" max="9217" width="2" style="13" customWidth="1"/>
    <col min="9218" max="9218" width="22" style="13" customWidth="1"/>
    <col min="9219" max="9219" width="31.42578125" style="13" customWidth="1"/>
    <col min="9220" max="9229" width="16.140625" style="13" customWidth="1"/>
    <col min="9230" max="9472" width="11.42578125" style="13"/>
    <col min="9473" max="9473" width="2" style="13" customWidth="1"/>
    <col min="9474" max="9474" width="22" style="13" customWidth="1"/>
    <col min="9475" max="9475" width="31.42578125" style="13" customWidth="1"/>
    <col min="9476" max="9485" width="16.140625" style="13" customWidth="1"/>
    <col min="9486" max="9728" width="11.42578125" style="13"/>
    <col min="9729" max="9729" width="2" style="13" customWidth="1"/>
    <col min="9730" max="9730" width="22" style="13" customWidth="1"/>
    <col min="9731" max="9731" width="31.42578125" style="13" customWidth="1"/>
    <col min="9732" max="9741" width="16.140625" style="13" customWidth="1"/>
    <col min="9742" max="9984" width="11.42578125" style="13"/>
    <col min="9985" max="9985" width="2" style="13" customWidth="1"/>
    <col min="9986" max="9986" width="22" style="13" customWidth="1"/>
    <col min="9987" max="9987" width="31.42578125" style="13" customWidth="1"/>
    <col min="9988" max="9997" width="16.140625" style="13" customWidth="1"/>
    <col min="9998" max="10240" width="11.42578125" style="13"/>
    <col min="10241" max="10241" width="2" style="13" customWidth="1"/>
    <col min="10242" max="10242" width="22" style="13" customWidth="1"/>
    <col min="10243" max="10243" width="31.42578125" style="13" customWidth="1"/>
    <col min="10244" max="10253" width="16.140625" style="13" customWidth="1"/>
    <col min="10254" max="10496" width="11.42578125" style="13"/>
    <col min="10497" max="10497" width="2" style="13" customWidth="1"/>
    <col min="10498" max="10498" width="22" style="13" customWidth="1"/>
    <col min="10499" max="10499" width="31.42578125" style="13" customWidth="1"/>
    <col min="10500" max="10509" width="16.140625" style="13" customWidth="1"/>
    <col min="10510" max="10752" width="11.42578125" style="13"/>
    <col min="10753" max="10753" width="2" style="13" customWidth="1"/>
    <col min="10754" max="10754" width="22" style="13" customWidth="1"/>
    <col min="10755" max="10755" width="31.42578125" style="13" customWidth="1"/>
    <col min="10756" max="10765" width="16.140625" style="13" customWidth="1"/>
    <col min="10766" max="11008" width="11.42578125" style="13"/>
    <col min="11009" max="11009" width="2" style="13" customWidth="1"/>
    <col min="11010" max="11010" width="22" style="13" customWidth="1"/>
    <col min="11011" max="11011" width="31.42578125" style="13" customWidth="1"/>
    <col min="11012" max="11021" width="16.140625" style="13" customWidth="1"/>
    <col min="11022" max="11264" width="11.42578125" style="13"/>
    <col min="11265" max="11265" width="2" style="13" customWidth="1"/>
    <col min="11266" max="11266" width="22" style="13" customWidth="1"/>
    <col min="11267" max="11267" width="31.42578125" style="13" customWidth="1"/>
    <col min="11268" max="11277" width="16.140625" style="13" customWidth="1"/>
    <col min="11278" max="11520" width="11.42578125" style="13"/>
    <col min="11521" max="11521" width="2" style="13" customWidth="1"/>
    <col min="11522" max="11522" width="22" style="13" customWidth="1"/>
    <col min="11523" max="11523" width="31.42578125" style="13" customWidth="1"/>
    <col min="11524" max="11533" width="16.140625" style="13" customWidth="1"/>
    <col min="11534" max="11776" width="11.42578125" style="13"/>
    <col min="11777" max="11777" width="2" style="13" customWidth="1"/>
    <col min="11778" max="11778" width="22" style="13" customWidth="1"/>
    <col min="11779" max="11779" width="31.42578125" style="13" customWidth="1"/>
    <col min="11780" max="11789" width="16.140625" style="13" customWidth="1"/>
    <col min="11790" max="12032" width="11.42578125" style="13"/>
    <col min="12033" max="12033" width="2" style="13" customWidth="1"/>
    <col min="12034" max="12034" width="22" style="13" customWidth="1"/>
    <col min="12035" max="12035" width="31.42578125" style="13" customWidth="1"/>
    <col min="12036" max="12045" width="16.140625" style="13" customWidth="1"/>
    <col min="12046" max="12288" width="11.42578125" style="13"/>
    <col min="12289" max="12289" width="2" style="13" customWidth="1"/>
    <col min="12290" max="12290" width="22" style="13" customWidth="1"/>
    <col min="12291" max="12291" width="31.42578125" style="13" customWidth="1"/>
    <col min="12292" max="12301" width="16.140625" style="13" customWidth="1"/>
    <col min="12302" max="12544" width="11.42578125" style="13"/>
    <col min="12545" max="12545" width="2" style="13" customWidth="1"/>
    <col min="12546" max="12546" width="22" style="13" customWidth="1"/>
    <col min="12547" max="12547" width="31.42578125" style="13" customWidth="1"/>
    <col min="12548" max="12557" width="16.140625" style="13" customWidth="1"/>
    <col min="12558" max="12800" width="11.42578125" style="13"/>
    <col min="12801" max="12801" width="2" style="13" customWidth="1"/>
    <col min="12802" max="12802" width="22" style="13" customWidth="1"/>
    <col min="12803" max="12803" width="31.42578125" style="13" customWidth="1"/>
    <col min="12804" max="12813" width="16.140625" style="13" customWidth="1"/>
    <col min="12814" max="13056" width="11.42578125" style="13"/>
    <col min="13057" max="13057" width="2" style="13" customWidth="1"/>
    <col min="13058" max="13058" width="22" style="13" customWidth="1"/>
    <col min="13059" max="13059" width="31.42578125" style="13" customWidth="1"/>
    <col min="13060" max="13069" width="16.140625" style="13" customWidth="1"/>
    <col min="13070" max="13312" width="11.42578125" style="13"/>
    <col min="13313" max="13313" width="2" style="13" customWidth="1"/>
    <col min="13314" max="13314" width="22" style="13" customWidth="1"/>
    <col min="13315" max="13315" width="31.42578125" style="13" customWidth="1"/>
    <col min="13316" max="13325" width="16.140625" style="13" customWidth="1"/>
    <col min="13326" max="13568" width="11.42578125" style="13"/>
    <col min="13569" max="13569" width="2" style="13" customWidth="1"/>
    <col min="13570" max="13570" width="22" style="13" customWidth="1"/>
    <col min="13571" max="13571" width="31.42578125" style="13" customWidth="1"/>
    <col min="13572" max="13581" width="16.140625" style="13" customWidth="1"/>
    <col min="13582" max="13824" width="11.42578125" style="13"/>
    <col min="13825" max="13825" width="2" style="13" customWidth="1"/>
    <col min="13826" max="13826" width="22" style="13" customWidth="1"/>
    <col min="13827" max="13827" width="31.42578125" style="13" customWidth="1"/>
    <col min="13828" max="13837" width="16.140625" style="13" customWidth="1"/>
    <col min="13838" max="14080" width="11.42578125" style="13"/>
    <col min="14081" max="14081" width="2" style="13" customWidth="1"/>
    <col min="14082" max="14082" width="22" style="13" customWidth="1"/>
    <col min="14083" max="14083" width="31.42578125" style="13" customWidth="1"/>
    <col min="14084" max="14093" width="16.140625" style="13" customWidth="1"/>
    <col min="14094" max="14336" width="11.42578125" style="13"/>
    <col min="14337" max="14337" width="2" style="13" customWidth="1"/>
    <col min="14338" max="14338" width="22" style="13" customWidth="1"/>
    <col min="14339" max="14339" width="31.42578125" style="13" customWidth="1"/>
    <col min="14340" max="14349" width="16.140625" style="13" customWidth="1"/>
    <col min="14350" max="14592" width="11.42578125" style="13"/>
    <col min="14593" max="14593" width="2" style="13" customWidth="1"/>
    <col min="14594" max="14594" width="22" style="13" customWidth="1"/>
    <col min="14595" max="14595" width="31.42578125" style="13" customWidth="1"/>
    <col min="14596" max="14605" width="16.140625" style="13" customWidth="1"/>
    <col min="14606" max="14848" width="11.42578125" style="13"/>
    <col min="14849" max="14849" width="2" style="13" customWidth="1"/>
    <col min="14850" max="14850" width="22" style="13" customWidth="1"/>
    <col min="14851" max="14851" width="31.42578125" style="13" customWidth="1"/>
    <col min="14852" max="14861" width="16.140625" style="13" customWidth="1"/>
    <col min="14862" max="15104" width="11.42578125" style="13"/>
    <col min="15105" max="15105" width="2" style="13" customWidth="1"/>
    <col min="15106" max="15106" width="22" style="13" customWidth="1"/>
    <col min="15107" max="15107" width="31.42578125" style="13" customWidth="1"/>
    <col min="15108" max="15117" width="16.140625" style="13" customWidth="1"/>
    <col min="15118" max="15360" width="11.42578125" style="13"/>
    <col min="15361" max="15361" width="2" style="13" customWidth="1"/>
    <col min="15362" max="15362" width="22" style="13" customWidth="1"/>
    <col min="15363" max="15363" width="31.42578125" style="13" customWidth="1"/>
    <col min="15364" max="15373" width="16.140625" style="13" customWidth="1"/>
    <col min="15374" max="15616" width="11.42578125" style="13"/>
    <col min="15617" max="15617" width="2" style="13" customWidth="1"/>
    <col min="15618" max="15618" width="22" style="13" customWidth="1"/>
    <col min="15619" max="15619" width="31.42578125" style="13" customWidth="1"/>
    <col min="15620" max="15629" width="16.140625" style="13" customWidth="1"/>
    <col min="15630" max="15872" width="11.42578125" style="13"/>
    <col min="15873" max="15873" width="2" style="13" customWidth="1"/>
    <col min="15874" max="15874" width="22" style="13" customWidth="1"/>
    <col min="15875" max="15875" width="31.42578125" style="13" customWidth="1"/>
    <col min="15876" max="15885" width="16.140625" style="13" customWidth="1"/>
    <col min="15886" max="16128" width="11.42578125" style="13"/>
    <col min="16129" max="16129" width="2" style="13" customWidth="1"/>
    <col min="16130" max="16130" width="22" style="13" customWidth="1"/>
    <col min="16131" max="16131" width="31.42578125" style="13" customWidth="1"/>
    <col min="16132" max="16141" width="16.140625" style="13" customWidth="1"/>
    <col min="16142" max="16384" width="11.42578125" style="13"/>
  </cols>
  <sheetData>
    <row r="1" spans="2:13" s="9" customFormat="1" ht="26.25" customHeight="1" x14ac:dyDescent="0.2">
      <c r="B1" s="374" t="s">
        <v>86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2:13" ht="14.25" customHeight="1" thickBot="1" x14ac:dyDescent="0.25"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3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2:13" ht="116.1" customHeight="1" thickBot="1" x14ac:dyDescent="0.25">
      <c r="B4" s="388"/>
      <c r="C4" s="389"/>
      <c r="D4" s="129" t="s">
        <v>36</v>
      </c>
      <c r="E4" s="130" t="s">
        <v>37</v>
      </c>
      <c r="F4" s="131" t="s">
        <v>76</v>
      </c>
      <c r="G4" s="132" t="s">
        <v>39</v>
      </c>
      <c r="H4" s="129" t="s">
        <v>40</v>
      </c>
      <c r="I4" s="130" t="s">
        <v>41</v>
      </c>
      <c r="J4" s="133" t="s">
        <v>42</v>
      </c>
      <c r="K4" s="133" t="s">
        <v>43</v>
      </c>
      <c r="L4" s="130" t="s">
        <v>44</v>
      </c>
      <c r="M4" s="134" t="s">
        <v>45</v>
      </c>
    </row>
    <row r="5" spans="2:13" ht="13.5" thickTop="1" x14ac:dyDescent="0.2">
      <c r="B5" s="364" t="s">
        <v>46</v>
      </c>
      <c r="C5" s="98" t="s">
        <v>47</v>
      </c>
      <c r="D5" s="162">
        <v>65138239.719999999</v>
      </c>
      <c r="E5" s="163"/>
      <c r="F5" s="164">
        <v>65138239.719999999</v>
      </c>
      <c r="G5" s="78"/>
      <c r="H5" s="79"/>
      <c r="I5" s="77"/>
      <c r="J5" s="77"/>
      <c r="K5" s="163">
        <v>3146071</v>
      </c>
      <c r="L5" s="80"/>
      <c r="M5" s="81"/>
    </row>
    <row r="6" spans="2:13" ht="12.75" x14ac:dyDescent="0.2">
      <c r="B6" s="364"/>
      <c r="C6" s="29" t="s">
        <v>48</v>
      </c>
      <c r="D6" s="165">
        <v>48080159.300000004</v>
      </c>
      <c r="E6" s="166">
        <v>5367900</v>
      </c>
      <c r="F6" s="167">
        <v>42712259.300000004</v>
      </c>
      <c r="G6" s="83"/>
      <c r="H6" s="76"/>
      <c r="I6" s="82"/>
      <c r="J6" s="82">
        <v>26200</v>
      </c>
      <c r="K6" s="166">
        <v>10771947</v>
      </c>
      <c r="L6" s="84"/>
      <c r="M6" s="85"/>
    </row>
    <row r="7" spans="2:13" ht="12.75" x14ac:dyDescent="0.2">
      <c r="B7" s="364"/>
      <c r="C7" s="29" t="s">
        <v>49</v>
      </c>
      <c r="D7" s="165">
        <v>127216427.71000001</v>
      </c>
      <c r="E7" s="166">
        <v>500000</v>
      </c>
      <c r="F7" s="167">
        <v>126716427.71000001</v>
      </c>
      <c r="G7" s="83"/>
      <c r="H7" s="76"/>
      <c r="I7" s="82"/>
      <c r="J7" s="82">
        <v>10079.950000000001</v>
      </c>
      <c r="K7" s="166">
        <v>28042127.899999999</v>
      </c>
      <c r="L7" s="84"/>
      <c r="M7" s="85"/>
    </row>
    <row r="8" spans="2:13" ht="12.75" x14ac:dyDescent="0.2">
      <c r="B8" s="364"/>
      <c r="C8" s="29" t="s">
        <v>50</v>
      </c>
      <c r="D8" s="165">
        <v>51890080.193999991</v>
      </c>
      <c r="E8" s="166">
        <v>324028</v>
      </c>
      <c r="F8" s="167">
        <v>51566052.193999991</v>
      </c>
      <c r="G8" s="83"/>
      <c r="H8" s="76"/>
      <c r="I8" s="82">
        <v>400</v>
      </c>
      <c r="J8" s="82">
        <v>4880</v>
      </c>
      <c r="K8" s="166">
        <v>14350119.1</v>
      </c>
      <c r="L8" s="84"/>
      <c r="M8" s="85"/>
    </row>
    <row r="9" spans="2:13" ht="12.75" x14ac:dyDescent="0.2">
      <c r="B9" s="364"/>
      <c r="C9" s="29" t="s">
        <v>51</v>
      </c>
      <c r="D9" s="165">
        <v>10797629.526000001</v>
      </c>
      <c r="E9" s="166">
        <v>3349777.9800000004</v>
      </c>
      <c r="F9" s="167">
        <v>7447851.5460000001</v>
      </c>
      <c r="G9" s="83">
        <v>158621.5</v>
      </c>
      <c r="H9" s="76"/>
      <c r="I9" s="82">
        <v>80200</v>
      </c>
      <c r="J9" s="82">
        <v>5348.3609999999999</v>
      </c>
      <c r="K9" s="166">
        <v>1901796.1</v>
      </c>
      <c r="L9" s="84"/>
      <c r="M9" s="85">
        <v>58</v>
      </c>
    </row>
    <row r="10" spans="2:13" ht="12.75" x14ac:dyDescent="0.2">
      <c r="B10" s="364"/>
      <c r="C10" s="29" t="s">
        <v>52</v>
      </c>
      <c r="D10" s="165">
        <v>13682405.43</v>
      </c>
      <c r="E10" s="166">
        <v>11054077.93</v>
      </c>
      <c r="F10" s="167">
        <v>2628327.5</v>
      </c>
      <c r="G10" s="83"/>
      <c r="H10" s="76"/>
      <c r="I10" s="82">
        <v>7940</v>
      </c>
      <c r="J10" s="82">
        <v>51265.593999999997</v>
      </c>
      <c r="K10" s="166">
        <v>750346.56</v>
      </c>
      <c r="L10" s="84"/>
      <c r="M10" s="85">
        <v>5</v>
      </c>
    </row>
    <row r="11" spans="2:13" ht="12.75" x14ac:dyDescent="0.2">
      <c r="B11" s="364"/>
      <c r="C11" s="56" t="s">
        <v>53</v>
      </c>
      <c r="D11" s="168">
        <v>678600</v>
      </c>
      <c r="E11" s="169">
        <v>678600</v>
      </c>
      <c r="F11" s="170"/>
      <c r="G11" s="90">
        <v>150</v>
      </c>
      <c r="H11" s="91"/>
      <c r="I11" s="92">
        <v>27701.5</v>
      </c>
      <c r="J11" s="92">
        <v>9331.5210000000006</v>
      </c>
      <c r="K11" s="169">
        <v>178440</v>
      </c>
      <c r="L11" s="93"/>
      <c r="M11" s="94"/>
    </row>
    <row r="12" spans="2:13" ht="12.75" x14ac:dyDescent="0.2">
      <c r="B12" s="372" t="s">
        <v>54</v>
      </c>
      <c r="C12" s="65" t="s">
        <v>54</v>
      </c>
      <c r="D12" s="171">
        <v>317483541.87999994</v>
      </c>
      <c r="E12" s="172">
        <v>21274383.909999967</v>
      </c>
      <c r="F12" s="173">
        <v>296209157.96999997</v>
      </c>
      <c r="G12" s="69">
        <v>158771.5</v>
      </c>
      <c r="H12" s="66"/>
      <c r="I12" s="67">
        <v>116241.5</v>
      </c>
      <c r="J12" s="67">
        <v>107105.42599999999</v>
      </c>
      <c r="K12" s="172">
        <v>59140847.659999996</v>
      </c>
      <c r="L12" s="95"/>
      <c r="M12" s="96">
        <v>63</v>
      </c>
    </row>
    <row r="13" spans="2:13" ht="12.75" x14ac:dyDescent="0.2">
      <c r="B13" s="369" t="s">
        <v>55</v>
      </c>
      <c r="C13" s="75" t="s">
        <v>47</v>
      </c>
      <c r="D13" s="162"/>
      <c r="E13" s="163"/>
      <c r="F13" s="164"/>
      <c r="G13" s="78"/>
      <c r="H13" s="79"/>
      <c r="I13" s="77"/>
      <c r="J13" s="77"/>
      <c r="K13" s="163"/>
      <c r="L13" s="80"/>
      <c r="M13" s="81"/>
    </row>
    <row r="14" spans="2:13" ht="12.75" x14ac:dyDescent="0.2">
      <c r="B14" s="364"/>
      <c r="C14" s="29" t="s">
        <v>48</v>
      </c>
      <c r="D14" s="165">
        <v>1320000</v>
      </c>
      <c r="E14" s="166"/>
      <c r="F14" s="167">
        <v>1320000</v>
      </c>
      <c r="G14" s="83"/>
      <c r="H14" s="76"/>
      <c r="I14" s="82"/>
      <c r="J14" s="82"/>
      <c r="K14" s="166">
        <v>124000</v>
      </c>
      <c r="L14" s="84"/>
      <c r="M14" s="85"/>
    </row>
    <row r="15" spans="2:13" ht="12.75" x14ac:dyDescent="0.2">
      <c r="B15" s="364"/>
      <c r="C15" s="29" t="s">
        <v>49</v>
      </c>
      <c r="D15" s="165"/>
      <c r="E15" s="166"/>
      <c r="F15" s="167"/>
      <c r="G15" s="83"/>
      <c r="H15" s="76"/>
      <c r="I15" s="82"/>
      <c r="J15" s="82"/>
      <c r="K15" s="166"/>
      <c r="L15" s="84"/>
      <c r="M15" s="85"/>
    </row>
    <row r="16" spans="2:13" ht="12.75" x14ac:dyDescent="0.2">
      <c r="B16" s="364"/>
      <c r="C16" s="29" t="s">
        <v>50</v>
      </c>
      <c r="D16" s="165"/>
      <c r="E16" s="166"/>
      <c r="F16" s="167"/>
      <c r="G16" s="83"/>
      <c r="H16" s="76"/>
      <c r="I16" s="82"/>
      <c r="J16" s="82"/>
      <c r="K16" s="166"/>
      <c r="L16" s="84"/>
      <c r="M16" s="85"/>
    </row>
    <row r="17" spans="2:13" ht="12.75" x14ac:dyDescent="0.2">
      <c r="B17" s="364"/>
      <c r="C17" s="29" t="s">
        <v>51</v>
      </c>
      <c r="D17" s="165">
        <v>28073.332000000002</v>
      </c>
      <c r="E17" s="166"/>
      <c r="F17" s="167">
        <v>28073.332000000002</v>
      </c>
      <c r="G17" s="83"/>
      <c r="H17" s="76"/>
      <c r="I17" s="82"/>
      <c r="J17" s="82"/>
      <c r="K17" s="166">
        <v>3375.6</v>
      </c>
      <c r="L17" s="84"/>
      <c r="M17" s="85"/>
    </row>
    <row r="18" spans="2:13" ht="12.75" x14ac:dyDescent="0.2">
      <c r="B18" s="364"/>
      <c r="C18" s="29" t="s">
        <v>52</v>
      </c>
      <c r="D18" s="165">
        <v>93996.358000000007</v>
      </c>
      <c r="E18" s="166">
        <v>92100.000000000015</v>
      </c>
      <c r="F18" s="167">
        <v>1896.3579999999999</v>
      </c>
      <c r="G18" s="83"/>
      <c r="H18" s="76"/>
      <c r="I18" s="82">
        <v>1775</v>
      </c>
      <c r="J18" s="82"/>
      <c r="K18" s="166">
        <v>77.400000000000006</v>
      </c>
      <c r="L18" s="84"/>
      <c r="M18" s="85"/>
    </row>
    <row r="19" spans="2:13" ht="12.75" x14ac:dyDescent="0.2">
      <c r="B19" s="364"/>
      <c r="C19" s="56" t="s">
        <v>53</v>
      </c>
      <c r="D19" s="168"/>
      <c r="E19" s="169"/>
      <c r="F19" s="170"/>
      <c r="G19" s="90"/>
      <c r="H19" s="91"/>
      <c r="I19" s="92"/>
      <c r="J19" s="92"/>
      <c r="K19" s="169">
        <v>40</v>
      </c>
      <c r="L19" s="93"/>
      <c r="M19" s="94"/>
    </row>
    <row r="20" spans="2:13" ht="12.75" x14ac:dyDescent="0.2">
      <c r="B20" s="372" t="s">
        <v>56</v>
      </c>
      <c r="C20" s="65" t="s">
        <v>56</v>
      </c>
      <c r="D20" s="171">
        <v>1442069.69</v>
      </c>
      <c r="E20" s="172">
        <v>92100</v>
      </c>
      <c r="F20" s="173">
        <v>1349969.69</v>
      </c>
      <c r="G20" s="69"/>
      <c r="H20" s="66"/>
      <c r="I20" s="67">
        <v>1775</v>
      </c>
      <c r="J20" s="67"/>
      <c r="K20" s="172">
        <v>127493</v>
      </c>
      <c r="L20" s="95"/>
      <c r="M20" s="96"/>
    </row>
    <row r="21" spans="2:13" ht="12.75" x14ac:dyDescent="0.2">
      <c r="B21" s="369" t="s">
        <v>57</v>
      </c>
      <c r="C21" s="75" t="s">
        <v>47</v>
      </c>
      <c r="D21" s="162">
        <v>12407717.560000001</v>
      </c>
      <c r="E21" s="163"/>
      <c r="F21" s="164">
        <v>12407717.560000001</v>
      </c>
      <c r="G21" s="78"/>
      <c r="H21" s="79"/>
      <c r="I21" s="77"/>
      <c r="J21" s="77"/>
      <c r="K21" s="163">
        <v>1066843.68</v>
      </c>
      <c r="L21" s="80"/>
      <c r="M21" s="81"/>
    </row>
    <row r="22" spans="2:13" ht="12.75" x14ac:dyDescent="0.2">
      <c r="B22" s="364"/>
      <c r="C22" s="29" t="s">
        <v>48</v>
      </c>
      <c r="D22" s="165">
        <v>98181701.190000057</v>
      </c>
      <c r="E22" s="166"/>
      <c r="F22" s="167">
        <v>98181701.190000057</v>
      </c>
      <c r="G22" s="83"/>
      <c r="H22" s="76"/>
      <c r="I22" s="82"/>
      <c r="J22" s="82"/>
      <c r="K22" s="166">
        <v>173627292.45000017</v>
      </c>
      <c r="L22" s="84"/>
      <c r="M22" s="85"/>
    </row>
    <row r="23" spans="2:13" ht="12.75" x14ac:dyDescent="0.2">
      <c r="B23" s="364"/>
      <c r="C23" s="29" t="s">
        <v>49</v>
      </c>
      <c r="D23" s="165">
        <v>1513576.65</v>
      </c>
      <c r="E23" s="166"/>
      <c r="F23" s="167">
        <v>1513576.65</v>
      </c>
      <c r="G23" s="83"/>
      <c r="H23" s="76"/>
      <c r="I23" s="82"/>
      <c r="J23" s="82"/>
      <c r="K23" s="166">
        <v>692046.5</v>
      </c>
      <c r="L23" s="84"/>
      <c r="M23" s="85"/>
    </row>
    <row r="24" spans="2:13" ht="12.75" x14ac:dyDescent="0.2">
      <c r="B24" s="364"/>
      <c r="C24" s="29" t="s">
        <v>50</v>
      </c>
      <c r="D24" s="165">
        <v>31795822.345999978</v>
      </c>
      <c r="E24" s="166">
        <v>283677</v>
      </c>
      <c r="F24" s="167">
        <v>31512145.345999978</v>
      </c>
      <c r="G24" s="83"/>
      <c r="H24" s="76"/>
      <c r="I24" s="82"/>
      <c r="J24" s="82">
        <v>53500</v>
      </c>
      <c r="K24" s="166">
        <v>23975848.36999999</v>
      </c>
      <c r="L24" s="84"/>
      <c r="M24" s="85"/>
    </row>
    <row r="25" spans="2:13" ht="12.75" x14ac:dyDescent="0.2">
      <c r="B25" s="364"/>
      <c r="C25" s="29" t="s">
        <v>51</v>
      </c>
      <c r="D25" s="165">
        <v>2443264.5</v>
      </c>
      <c r="E25" s="166">
        <v>410443.64999999991</v>
      </c>
      <c r="F25" s="167">
        <v>2032820.85</v>
      </c>
      <c r="G25" s="83"/>
      <c r="H25" s="76"/>
      <c r="I25" s="82"/>
      <c r="J25" s="82">
        <v>78023.577999999994</v>
      </c>
      <c r="K25" s="166">
        <v>441800</v>
      </c>
      <c r="L25" s="84"/>
      <c r="M25" s="85"/>
    </row>
    <row r="26" spans="2:13" ht="12.75" x14ac:dyDescent="0.2">
      <c r="B26" s="364"/>
      <c r="C26" s="29" t="s">
        <v>52</v>
      </c>
      <c r="D26" s="165">
        <v>906312.29399999999</v>
      </c>
      <c r="E26" s="166">
        <v>679991</v>
      </c>
      <c r="F26" s="167">
        <v>226321.29399999999</v>
      </c>
      <c r="G26" s="83"/>
      <c r="H26" s="76"/>
      <c r="I26" s="82"/>
      <c r="J26" s="82">
        <v>130793.84</v>
      </c>
      <c r="K26" s="166">
        <v>77597</v>
      </c>
      <c r="L26" s="84"/>
      <c r="M26" s="85"/>
    </row>
    <row r="27" spans="2:13" ht="12.75" x14ac:dyDescent="0.2">
      <c r="B27" s="364"/>
      <c r="C27" s="56" t="s">
        <v>53</v>
      </c>
      <c r="D27" s="168"/>
      <c r="E27" s="169"/>
      <c r="F27" s="170"/>
      <c r="G27" s="90"/>
      <c r="H27" s="91"/>
      <c r="I27" s="92"/>
      <c r="J27" s="92"/>
      <c r="K27" s="169"/>
      <c r="L27" s="93"/>
      <c r="M27" s="94"/>
    </row>
    <row r="28" spans="2:13" ht="12.75" x14ac:dyDescent="0.2">
      <c r="B28" s="372" t="s">
        <v>58</v>
      </c>
      <c r="C28" s="65" t="s">
        <v>58</v>
      </c>
      <c r="D28" s="171">
        <v>147248394.54000005</v>
      </c>
      <c r="E28" s="172">
        <v>1374111.650000006</v>
      </c>
      <c r="F28" s="173">
        <v>145874282.89000005</v>
      </c>
      <c r="G28" s="69"/>
      <c r="H28" s="66"/>
      <c r="I28" s="67"/>
      <c r="J28" s="67">
        <v>262317.41800000001</v>
      </c>
      <c r="K28" s="172">
        <v>199881428.00000015</v>
      </c>
      <c r="L28" s="95"/>
      <c r="M28" s="96"/>
    </row>
    <row r="29" spans="2:13" ht="12.75" x14ac:dyDescent="0.2">
      <c r="B29" s="369" t="s">
        <v>59</v>
      </c>
      <c r="C29" s="29" t="s">
        <v>50</v>
      </c>
      <c r="D29" s="174"/>
      <c r="E29" s="166"/>
      <c r="F29" s="167"/>
      <c r="G29" s="83"/>
      <c r="H29" s="76"/>
      <c r="I29" s="82"/>
      <c r="J29" s="82"/>
      <c r="K29" s="166"/>
      <c r="L29" s="84"/>
      <c r="M29" s="85"/>
    </row>
    <row r="30" spans="2:13" ht="12.75" x14ac:dyDescent="0.2">
      <c r="B30" s="364"/>
      <c r="C30" s="175" t="s">
        <v>52</v>
      </c>
      <c r="D30" s="174"/>
      <c r="E30" s="176"/>
      <c r="F30" s="177"/>
      <c r="G30" s="178"/>
      <c r="H30" s="154"/>
      <c r="I30" s="179"/>
      <c r="J30" s="179"/>
      <c r="K30" s="176"/>
      <c r="L30" s="102"/>
      <c r="M30" s="180"/>
    </row>
    <row r="31" spans="2:13" ht="12.75" x14ac:dyDescent="0.2">
      <c r="B31" s="364"/>
      <c r="C31" s="140" t="s">
        <v>53</v>
      </c>
      <c r="D31" s="174"/>
      <c r="E31" s="181"/>
      <c r="F31" s="182"/>
      <c r="G31" s="143"/>
      <c r="H31" s="141"/>
      <c r="I31" s="89"/>
      <c r="J31" s="89"/>
      <c r="K31" s="183"/>
      <c r="L31" s="142"/>
      <c r="M31" s="108"/>
    </row>
    <row r="32" spans="2:13" ht="12.75" x14ac:dyDescent="0.2">
      <c r="B32" s="372" t="s">
        <v>60</v>
      </c>
      <c r="C32" s="65" t="s">
        <v>61</v>
      </c>
      <c r="D32" s="171"/>
      <c r="E32" s="172"/>
      <c r="F32" s="173"/>
      <c r="G32" s="69"/>
      <c r="H32" s="66"/>
      <c r="I32" s="67"/>
      <c r="J32" s="67"/>
      <c r="K32" s="172"/>
      <c r="L32" s="95"/>
      <c r="M32" s="96"/>
    </row>
    <row r="33" spans="2:13" ht="12.75" x14ac:dyDescent="0.2">
      <c r="B33" s="369" t="s">
        <v>62</v>
      </c>
      <c r="C33" s="29" t="s">
        <v>50</v>
      </c>
      <c r="D33" s="174"/>
      <c r="E33" s="166"/>
      <c r="F33" s="167"/>
      <c r="G33" s="83"/>
      <c r="H33" s="76"/>
      <c r="I33" s="82"/>
      <c r="J33" s="82"/>
      <c r="K33" s="166"/>
      <c r="L33" s="84"/>
      <c r="M33" s="85"/>
    </row>
    <row r="34" spans="2:13" ht="12.75" x14ac:dyDescent="0.2">
      <c r="B34" s="364"/>
      <c r="C34" s="175" t="s">
        <v>51</v>
      </c>
      <c r="D34" s="174"/>
      <c r="E34" s="176"/>
      <c r="F34" s="177"/>
      <c r="G34" s="178"/>
      <c r="H34" s="154"/>
      <c r="I34" s="179"/>
      <c r="J34" s="179"/>
      <c r="K34" s="176"/>
      <c r="L34" s="102"/>
      <c r="M34" s="180"/>
    </row>
    <row r="35" spans="2:13" ht="12.75" x14ac:dyDescent="0.2">
      <c r="B35" s="364"/>
      <c r="C35" s="140" t="s">
        <v>52</v>
      </c>
      <c r="D35" s="174"/>
      <c r="E35" s="181"/>
      <c r="F35" s="182"/>
      <c r="G35" s="143"/>
      <c r="H35" s="141"/>
      <c r="I35" s="89"/>
      <c r="J35" s="89"/>
      <c r="K35" s="183"/>
      <c r="L35" s="142"/>
      <c r="M35" s="108"/>
    </row>
    <row r="36" spans="2:13" ht="13.5" thickBot="1" x14ac:dyDescent="0.25">
      <c r="B36" s="372" t="s">
        <v>63</v>
      </c>
      <c r="C36" s="65" t="s">
        <v>63</v>
      </c>
      <c r="D36" s="171"/>
      <c r="E36" s="172"/>
      <c r="F36" s="173"/>
      <c r="G36" s="69"/>
      <c r="H36" s="66"/>
      <c r="I36" s="67"/>
      <c r="J36" s="67"/>
      <c r="K36" s="172"/>
      <c r="L36" s="95"/>
      <c r="M36" s="96"/>
    </row>
    <row r="37" spans="2:13" ht="26.25" customHeight="1" thickTop="1" thickBot="1" x14ac:dyDescent="0.25">
      <c r="B37" s="367" t="s">
        <v>64</v>
      </c>
      <c r="C37" s="368"/>
      <c r="D37" s="184">
        <v>466174006.10999995</v>
      </c>
      <c r="E37" s="185">
        <v>22740595.559999943</v>
      </c>
      <c r="F37" s="186">
        <v>443433410.55000001</v>
      </c>
      <c r="G37" s="124">
        <v>158771.5</v>
      </c>
      <c r="H37" s="121"/>
      <c r="I37" s="122">
        <v>118016.5</v>
      </c>
      <c r="J37" s="122">
        <v>369422.84399999998</v>
      </c>
      <c r="K37" s="185">
        <v>259149768.66000015</v>
      </c>
      <c r="L37" s="123"/>
      <c r="M37" s="125">
        <v>63</v>
      </c>
    </row>
    <row r="38" spans="2:13" ht="12" thickTop="1" x14ac:dyDescent="0.2"/>
    <row r="39" spans="2:13" ht="12.75" x14ac:dyDescent="0.2">
      <c r="B39" s="187" t="s">
        <v>78</v>
      </c>
      <c r="C39" s="160"/>
    </row>
    <row r="40" spans="2:13" ht="12.75" x14ac:dyDescent="0.2">
      <c r="B40" s="161" t="s">
        <v>66</v>
      </c>
      <c r="C40" s="160"/>
    </row>
    <row r="41" spans="2:13" ht="12.75" x14ac:dyDescent="0.2">
      <c r="B41" s="161" t="s">
        <v>67</v>
      </c>
      <c r="C41" s="160"/>
    </row>
    <row r="42" spans="2:13" ht="12.75" x14ac:dyDescent="0.2">
      <c r="B42" s="161" t="s">
        <v>68</v>
      </c>
      <c r="C42" s="160"/>
    </row>
    <row r="43" spans="2:13" ht="12.75" x14ac:dyDescent="0.2">
      <c r="B43" s="161" t="s">
        <v>69</v>
      </c>
      <c r="C43" s="160"/>
    </row>
    <row r="44" spans="2:13" ht="12.75" x14ac:dyDescent="0.2">
      <c r="B44" s="161" t="s">
        <v>70</v>
      </c>
      <c r="C44" s="160"/>
    </row>
    <row r="45" spans="2:13" ht="12.75" x14ac:dyDescent="0.2">
      <c r="B45" s="161" t="s">
        <v>71</v>
      </c>
      <c r="C45" s="160"/>
    </row>
  </sheetData>
  <mergeCells count="11">
    <mergeCell ref="B5:B12"/>
    <mergeCell ref="B1:M1"/>
    <mergeCell ref="B3:B4"/>
    <mergeCell ref="C3:C4"/>
    <mergeCell ref="D3:F3"/>
    <mergeCell ref="G3:M3"/>
    <mergeCell ref="B13:B20"/>
    <mergeCell ref="B21:B28"/>
    <mergeCell ref="B29:B32"/>
    <mergeCell ref="B33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showGridLines="0" zoomScale="85" zoomScaleNormal="85" workbookViewId="0"/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374" t="s">
        <v>105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385" t="s">
        <v>46</v>
      </c>
      <c r="C5" s="297" t="s">
        <v>51</v>
      </c>
      <c r="D5" s="298">
        <f>SUM(E5:F5)</f>
        <v>118490282.66029999</v>
      </c>
      <c r="E5" s="76">
        <v>1211660.7004999998</v>
      </c>
      <c r="F5" s="313">
        <v>117278621.95979999</v>
      </c>
      <c r="G5" s="76">
        <v>0</v>
      </c>
      <c r="H5" s="76">
        <v>3722.4299999999994</v>
      </c>
      <c r="I5" s="82">
        <v>0</v>
      </c>
      <c r="J5" s="82" t="s">
        <v>108</v>
      </c>
      <c r="K5" s="314">
        <v>18392819.4452</v>
      </c>
      <c r="L5" s="82">
        <v>0</v>
      </c>
      <c r="M5" s="249">
        <v>0</v>
      </c>
    </row>
    <row r="6" spans="1:35" s="350" customFormat="1" ht="15" customHeight="1" x14ac:dyDescent="0.2">
      <c r="B6" s="386"/>
      <c r="C6" s="299" t="s">
        <v>49</v>
      </c>
      <c r="D6" s="298">
        <f>SUM(E6:F6)</f>
        <v>135015570.97899997</v>
      </c>
      <c r="E6" s="107">
        <v>721152.35950000002</v>
      </c>
      <c r="F6" s="315">
        <v>134294418.61949998</v>
      </c>
      <c r="G6" s="107">
        <v>0</v>
      </c>
      <c r="H6" s="107">
        <v>32349.370000000003</v>
      </c>
      <c r="I6" s="82">
        <v>0</v>
      </c>
      <c r="J6" s="101">
        <v>0</v>
      </c>
      <c r="K6" s="316">
        <v>16513211.616000004</v>
      </c>
      <c r="L6" s="101">
        <v>0</v>
      </c>
      <c r="M6" s="248">
        <v>0</v>
      </c>
    </row>
    <row r="7" spans="1:35" s="350" customFormat="1" ht="15" customHeight="1" x14ac:dyDescent="0.2">
      <c r="B7" s="386"/>
      <c r="C7" s="299" t="s">
        <v>53</v>
      </c>
      <c r="D7" s="298">
        <f>SUM(E7:F7)</f>
        <v>1529.6999999999998</v>
      </c>
      <c r="E7" s="82">
        <v>0</v>
      </c>
      <c r="F7" s="317">
        <v>1529.6999999999998</v>
      </c>
      <c r="G7" s="112">
        <v>1851.1399999999999</v>
      </c>
      <c r="H7" s="82">
        <v>0</v>
      </c>
      <c r="I7" s="82">
        <v>37200.75</v>
      </c>
      <c r="J7" s="82">
        <v>3912.3260000000009</v>
      </c>
      <c r="K7" s="316">
        <v>6302.9999999999991</v>
      </c>
      <c r="L7" s="316">
        <v>272.43100000000004</v>
      </c>
      <c r="M7" s="249">
        <v>41.148000000000003</v>
      </c>
    </row>
    <row r="8" spans="1:35" s="350" customFormat="1" ht="15" customHeight="1" x14ac:dyDescent="0.2">
      <c r="B8" s="386"/>
      <c r="C8" s="299" t="s">
        <v>50</v>
      </c>
      <c r="D8" s="298" t="s">
        <v>108</v>
      </c>
      <c r="E8" s="82" t="s">
        <v>108</v>
      </c>
      <c r="F8" s="318">
        <v>230105616.5299001</v>
      </c>
      <c r="G8" s="83">
        <v>0</v>
      </c>
      <c r="H8" s="107" t="s">
        <v>108</v>
      </c>
      <c r="I8" s="101">
        <v>0</v>
      </c>
      <c r="J8" s="82" t="s">
        <v>108</v>
      </c>
      <c r="K8" s="316">
        <v>33770214.988800004</v>
      </c>
      <c r="L8" s="111">
        <v>0</v>
      </c>
      <c r="M8" s="248">
        <v>0</v>
      </c>
    </row>
    <row r="9" spans="1:35" s="350" customFormat="1" ht="15" customHeight="1" x14ac:dyDescent="0.2">
      <c r="B9" s="386"/>
      <c r="C9" s="299" t="s">
        <v>52</v>
      </c>
      <c r="D9" s="298">
        <f>SUM(E9:F9)</f>
        <v>55339608.500800014</v>
      </c>
      <c r="E9" s="107">
        <v>46735730.960000008</v>
      </c>
      <c r="F9" s="315">
        <v>8603877.5408000015</v>
      </c>
      <c r="G9" s="83">
        <v>459239.7</v>
      </c>
      <c r="H9" s="82">
        <v>15456.5</v>
      </c>
      <c r="I9" s="111">
        <v>16844.900000000001</v>
      </c>
      <c r="J9" s="82">
        <v>120252.73399999998</v>
      </c>
      <c r="K9" s="316">
        <v>1498778.4500000002</v>
      </c>
      <c r="L9" s="82">
        <v>539.93499999999995</v>
      </c>
      <c r="M9" s="251">
        <v>116.72199999999998</v>
      </c>
    </row>
    <row r="10" spans="1:35" s="350" customFormat="1" ht="15" customHeight="1" x14ac:dyDescent="0.2">
      <c r="B10" s="387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314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>
        <v>540405426.95000005</v>
      </c>
      <c r="E11" s="322" t="s">
        <v>108</v>
      </c>
      <c r="F11" s="322" t="s">
        <v>108</v>
      </c>
      <c r="G11" s="308">
        <v>461090.84</v>
      </c>
      <c r="H11" s="321" t="s">
        <v>108</v>
      </c>
      <c r="I11" s="321">
        <v>54045.65</v>
      </c>
      <c r="J11" s="321">
        <v>124535.31499999999</v>
      </c>
      <c r="K11" s="321" t="s">
        <v>108</v>
      </c>
      <c r="L11" s="321">
        <v>812.36599999999999</v>
      </c>
      <c r="M11" s="307">
        <v>157.86999999999998</v>
      </c>
      <c r="N11" s="348"/>
    </row>
    <row r="12" spans="1:35" x14ac:dyDescent="0.2">
      <c r="B12" s="369" t="s">
        <v>55</v>
      </c>
      <c r="C12" s="301" t="s">
        <v>51</v>
      </c>
      <c r="D12" s="323">
        <f>SUM(E12:F12)</f>
        <v>988559.96950000012</v>
      </c>
      <c r="E12" s="99">
        <v>0</v>
      </c>
      <c r="F12" s="324">
        <v>988559.96950000012</v>
      </c>
      <c r="G12" s="104">
        <v>0</v>
      </c>
      <c r="H12" s="104">
        <v>0</v>
      </c>
      <c r="I12" s="99">
        <v>0</v>
      </c>
      <c r="J12" s="99">
        <v>0</v>
      </c>
      <c r="K12" s="325">
        <v>221329.49499999997</v>
      </c>
      <c r="L12" s="262">
        <v>0</v>
      </c>
      <c r="M12" s="263">
        <v>0</v>
      </c>
    </row>
    <row r="13" spans="1:35" x14ac:dyDescent="0.2">
      <c r="B13" s="364"/>
      <c r="C13" s="299" t="s">
        <v>49</v>
      </c>
      <c r="D13" s="323" t="s">
        <v>108</v>
      </c>
      <c r="E13" s="76">
        <v>0</v>
      </c>
      <c r="F13" s="327" t="s">
        <v>108</v>
      </c>
      <c r="G13" s="76">
        <v>0</v>
      </c>
      <c r="H13" s="76">
        <v>0</v>
      </c>
      <c r="I13" s="99">
        <v>0</v>
      </c>
      <c r="J13" s="82">
        <v>0</v>
      </c>
      <c r="K13" s="325" t="s">
        <v>108</v>
      </c>
      <c r="L13" s="310">
        <v>0</v>
      </c>
      <c r="M13" s="85">
        <v>0</v>
      </c>
    </row>
    <row r="14" spans="1:35" x14ac:dyDescent="0.2">
      <c r="B14" s="364"/>
      <c r="C14" s="299" t="s">
        <v>53</v>
      </c>
      <c r="D14" s="323">
        <f>SUM(E14:F14)</f>
        <v>0</v>
      </c>
      <c r="E14" s="101">
        <v>0</v>
      </c>
      <c r="F14" s="264">
        <v>0</v>
      </c>
      <c r="G14" s="107">
        <v>0</v>
      </c>
      <c r="H14" s="107">
        <v>0</v>
      </c>
      <c r="I14" s="82">
        <v>0</v>
      </c>
      <c r="J14" s="101">
        <v>0</v>
      </c>
      <c r="K14" s="82" t="s">
        <v>108</v>
      </c>
      <c r="L14" s="111">
        <v>0</v>
      </c>
      <c r="M14" s="85">
        <v>0</v>
      </c>
      <c r="O14" s="348"/>
      <c r="P14" s="348"/>
    </row>
    <row r="15" spans="1:35" x14ac:dyDescent="0.2">
      <c r="B15" s="364"/>
      <c r="C15" s="299" t="s">
        <v>50</v>
      </c>
      <c r="D15" s="298">
        <f>SUM(E15:F15)</f>
        <v>45993.999799999998</v>
      </c>
      <c r="E15" s="82">
        <v>0</v>
      </c>
      <c r="F15" s="318">
        <v>45993.999799999998</v>
      </c>
      <c r="G15" s="83">
        <v>0</v>
      </c>
      <c r="H15" s="111">
        <v>0</v>
      </c>
      <c r="I15" s="101">
        <v>0</v>
      </c>
      <c r="J15" s="82">
        <v>0</v>
      </c>
      <c r="K15" s="316">
        <v>3358.9000000000005</v>
      </c>
      <c r="L15" s="111">
        <v>0</v>
      </c>
      <c r="M15" s="85">
        <v>0</v>
      </c>
      <c r="O15" s="348"/>
      <c r="P15" s="303"/>
    </row>
    <row r="16" spans="1:35" x14ac:dyDescent="0.2">
      <c r="B16" s="364"/>
      <c r="C16" s="299" t="s">
        <v>52</v>
      </c>
      <c r="D16" s="298">
        <f>SUM(E16:F16)</f>
        <v>110996.44070000001</v>
      </c>
      <c r="E16" s="76">
        <v>0</v>
      </c>
      <c r="F16" s="318">
        <v>110996.44070000001</v>
      </c>
      <c r="G16" s="83">
        <v>0</v>
      </c>
      <c r="H16" s="82">
        <v>0</v>
      </c>
      <c r="I16" s="82">
        <v>0</v>
      </c>
      <c r="J16" s="82">
        <v>0</v>
      </c>
      <c r="K16" s="316">
        <v>3959.1349999999998</v>
      </c>
      <c r="L16" s="111">
        <v>0</v>
      </c>
      <c r="M16" s="248">
        <v>0</v>
      </c>
      <c r="O16" s="348"/>
      <c r="P16" s="348"/>
    </row>
    <row r="17" spans="1:14" x14ac:dyDescent="0.2">
      <c r="B17" s="364"/>
      <c r="C17" s="299" t="s">
        <v>47</v>
      </c>
      <c r="D17" s="298" t="s">
        <v>108</v>
      </c>
      <c r="E17" s="107">
        <v>0</v>
      </c>
      <c r="F17" s="315" t="s">
        <v>108</v>
      </c>
      <c r="G17" s="83">
        <v>0</v>
      </c>
      <c r="H17" s="82">
        <v>0</v>
      </c>
      <c r="I17" s="111">
        <v>0</v>
      </c>
      <c r="J17" s="82">
        <v>0</v>
      </c>
      <c r="K17" s="316" t="s">
        <v>108</v>
      </c>
      <c r="L17" s="82">
        <v>0</v>
      </c>
      <c r="M17" s="251">
        <v>0</v>
      </c>
    </row>
    <row r="18" spans="1:14" x14ac:dyDescent="0.2">
      <c r="B18" s="370" t="s">
        <v>36</v>
      </c>
      <c r="C18" s="371"/>
      <c r="D18" s="320">
        <v>1496753.29</v>
      </c>
      <c r="E18" s="308">
        <v>0</v>
      </c>
      <c r="F18" s="326">
        <v>1496753.29</v>
      </c>
      <c r="G18" s="308">
        <v>0</v>
      </c>
      <c r="H18" s="321">
        <v>0</v>
      </c>
      <c r="I18" s="321">
        <v>0</v>
      </c>
      <c r="J18" s="308">
        <v>0</v>
      </c>
      <c r="K18" s="321">
        <v>241704.49999999997</v>
      </c>
      <c r="L18" s="321">
        <v>0</v>
      </c>
      <c r="M18" s="307">
        <v>0</v>
      </c>
      <c r="N18" s="348"/>
    </row>
    <row r="19" spans="1:14" x14ac:dyDescent="0.2">
      <c r="B19" s="369" t="s">
        <v>57</v>
      </c>
      <c r="C19" s="297" t="s">
        <v>48</v>
      </c>
      <c r="D19" s="298">
        <f t="shared" ref="D19:D25" si="0">SUM(E19:F19)</f>
        <v>63480320.761200763</v>
      </c>
      <c r="E19" s="76">
        <v>0</v>
      </c>
      <c r="F19" s="327">
        <v>63480320.761200763</v>
      </c>
      <c r="G19" s="76">
        <v>0</v>
      </c>
      <c r="H19" s="76">
        <v>0</v>
      </c>
      <c r="I19" s="82">
        <v>0</v>
      </c>
      <c r="J19" s="82">
        <v>0</v>
      </c>
      <c r="K19" s="314">
        <v>96086887.897482216</v>
      </c>
      <c r="L19" s="82">
        <v>0</v>
      </c>
      <c r="M19" s="249">
        <v>0</v>
      </c>
    </row>
    <row r="20" spans="1:14" x14ac:dyDescent="0.2">
      <c r="B20" s="364"/>
      <c r="C20" s="302" t="s">
        <v>51</v>
      </c>
      <c r="D20" s="298">
        <f t="shared" si="0"/>
        <v>2911018.6234999993</v>
      </c>
      <c r="E20" s="76">
        <v>0</v>
      </c>
      <c r="F20" s="328">
        <v>2911018.6234999993</v>
      </c>
      <c r="G20" s="76">
        <v>0</v>
      </c>
      <c r="H20" s="76">
        <v>0</v>
      </c>
      <c r="I20" s="82">
        <v>0</v>
      </c>
      <c r="J20" s="82">
        <v>0</v>
      </c>
      <c r="K20" s="316">
        <v>1280252.4885999998</v>
      </c>
      <c r="L20" s="82">
        <v>0</v>
      </c>
      <c r="M20" s="249">
        <v>0</v>
      </c>
    </row>
    <row r="21" spans="1:14" x14ac:dyDescent="0.2">
      <c r="B21" s="364"/>
      <c r="C21" s="299" t="s">
        <v>49</v>
      </c>
      <c r="D21" s="298">
        <f t="shared" si="0"/>
        <v>4736630.3776000217</v>
      </c>
      <c r="E21" s="76">
        <v>0</v>
      </c>
      <c r="F21" s="327">
        <v>4736630.3776000217</v>
      </c>
      <c r="G21" s="76">
        <v>0</v>
      </c>
      <c r="H21" s="76">
        <v>0</v>
      </c>
      <c r="I21" s="82">
        <v>0</v>
      </c>
      <c r="J21" s="82">
        <v>0</v>
      </c>
      <c r="K21" s="316">
        <v>5354929.331399953</v>
      </c>
      <c r="L21" s="82">
        <v>0</v>
      </c>
      <c r="M21" s="249">
        <v>0</v>
      </c>
    </row>
    <row r="22" spans="1:14" x14ac:dyDescent="0.2">
      <c r="B22" s="364"/>
      <c r="C22" s="299" t="s">
        <v>53</v>
      </c>
      <c r="D22" s="298">
        <f t="shared" si="0"/>
        <v>0</v>
      </c>
      <c r="E22" s="76">
        <v>0</v>
      </c>
      <c r="F22" s="328">
        <v>0</v>
      </c>
      <c r="G22" s="107">
        <v>0</v>
      </c>
      <c r="H22" s="82">
        <v>0</v>
      </c>
      <c r="I22" s="82">
        <v>0</v>
      </c>
      <c r="J22" s="82">
        <v>2066</v>
      </c>
      <c r="K22" s="316" t="s">
        <v>108</v>
      </c>
      <c r="L22" s="82">
        <v>0</v>
      </c>
      <c r="M22" s="249">
        <v>0</v>
      </c>
    </row>
    <row r="23" spans="1:14" x14ac:dyDescent="0.2">
      <c r="B23" s="364"/>
      <c r="C23" s="299" t="s">
        <v>50</v>
      </c>
      <c r="D23" s="298">
        <f t="shared" si="0"/>
        <v>72312839.619099215</v>
      </c>
      <c r="E23" s="76">
        <v>0</v>
      </c>
      <c r="F23" s="315">
        <v>72312839.619099215</v>
      </c>
      <c r="G23" s="112">
        <v>0</v>
      </c>
      <c r="H23" s="82">
        <v>0</v>
      </c>
      <c r="I23" s="82">
        <v>0</v>
      </c>
      <c r="J23" s="329">
        <v>0</v>
      </c>
      <c r="K23" s="316">
        <v>102060971.78499945</v>
      </c>
      <c r="L23" s="101">
        <v>0</v>
      </c>
      <c r="M23" s="243">
        <v>0</v>
      </c>
    </row>
    <row r="24" spans="1:14" x14ac:dyDescent="0.2">
      <c r="B24" s="364"/>
      <c r="C24" s="299" t="s">
        <v>52</v>
      </c>
      <c r="D24" s="298">
        <f t="shared" si="0"/>
        <v>4170035.6890000002</v>
      </c>
      <c r="E24" s="76">
        <v>3842153.0100000002</v>
      </c>
      <c r="F24" s="315">
        <v>327882.679</v>
      </c>
      <c r="G24" s="83">
        <v>0</v>
      </c>
      <c r="H24" s="82">
        <v>0</v>
      </c>
      <c r="I24" s="82" t="s">
        <v>108</v>
      </c>
      <c r="J24" s="82">
        <v>354501.56400000001</v>
      </c>
      <c r="K24" s="316">
        <v>149458.035</v>
      </c>
      <c r="L24" s="82">
        <v>0</v>
      </c>
      <c r="M24" s="248">
        <v>0</v>
      </c>
    </row>
    <row r="25" spans="1:14" x14ac:dyDescent="0.2">
      <c r="B25" s="372"/>
      <c r="C25" s="300" t="s">
        <v>47</v>
      </c>
      <c r="D25" s="298">
        <f t="shared" si="0"/>
        <v>15155386.609600008</v>
      </c>
      <c r="E25" s="76">
        <v>0</v>
      </c>
      <c r="F25" s="328">
        <v>15155386.609600008</v>
      </c>
      <c r="G25" s="91">
        <v>0</v>
      </c>
      <c r="H25" s="82">
        <v>0</v>
      </c>
      <c r="I25" s="82">
        <v>0</v>
      </c>
      <c r="J25" s="92">
        <v>0</v>
      </c>
      <c r="K25" s="314">
        <v>1434420.8850000002</v>
      </c>
      <c r="L25" s="92">
        <v>0</v>
      </c>
      <c r="M25" s="254">
        <v>0</v>
      </c>
    </row>
    <row r="26" spans="1:14" x14ac:dyDescent="0.2">
      <c r="A26" s="352"/>
      <c r="B26" s="373" t="s">
        <v>36</v>
      </c>
      <c r="C26" s="371"/>
      <c r="D26" s="320">
        <v>162766231.68000001</v>
      </c>
      <c r="E26" s="330">
        <v>3842153.0100000002</v>
      </c>
      <c r="F26" s="322">
        <v>158924078.66999999</v>
      </c>
      <c r="G26" s="330">
        <v>0</v>
      </c>
      <c r="H26" s="330">
        <v>0</v>
      </c>
      <c r="I26" s="330" t="s">
        <v>108</v>
      </c>
      <c r="J26" s="330">
        <v>356567.56400000001</v>
      </c>
      <c r="K26" s="330" t="s">
        <v>108</v>
      </c>
      <c r="L26" s="330">
        <v>0</v>
      </c>
      <c r="M26" s="307">
        <v>0</v>
      </c>
      <c r="N26" s="348"/>
    </row>
    <row r="27" spans="1:14" ht="12.75" customHeight="1" x14ac:dyDescent="0.2">
      <c r="B27" s="369" t="s">
        <v>59</v>
      </c>
      <c r="C27" s="299" t="s">
        <v>53</v>
      </c>
      <c r="D27" s="298">
        <f>SUM(E27:F27)</f>
        <v>0</v>
      </c>
      <c r="E27" s="76">
        <v>0</v>
      </c>
      <c r="F27" s="327">
        <v>0</v>
      </c>
      <c r="G27" s="76">
        <v>0</v>
      </c>
      <c r="H27" s="76">
        <v>0</v>
      </c>
      <c r="I27" s="82">
        <v>0</v>
      </c>
      <c r="J27" s="316" t="s">
        <v>108</v>
      </c>
      <c r="K27" s="316">
        <v>0</v>
      </c>
      <c r="L27" s="82">
        <v>0</v>
      </c>
      <c r="M27" s="249">
        <v>0</v>
      </c>
    </row>
    <row r="28" spans="1:14" ht="12.75" customHeight="1" x14ac:dyDescent="0.2">
      <c r="B28" s="364"/>
      <c r="C28" s="299" t="s">
        <v>50</v>
      </c>
      <c r="D28" s="298" t="s">
        <v>108</v>
      </c>
      <c r="E28" s="82">
        <v>0</v>
      </c>
      <c r="F28" s="315" t="s">
        <v>108</v>
      </c>
      <c r="G28" s="83">
        <v>0</v>
      </c>
      <c r="H28" s="82">
        <v>0</v>
      </c>
      <c r="I28" s="84">
        <v>0</v>
      </c>
      <c r="J28" s="316">
        <v>0</v>
      </c>
      <c r="K28" s="355" t="s">
        <v>108</v>
      </c>
      <c r="L28" s="82">
        <v>0</v>
      </c>
      <c r="M28" s="249">
        <v>0</v>
      </c>
    </row>
    <row r="29" spans="1:14" ht="12.75" customHeight="1" x14ac:dyDescent="0.2">
      <c r="B29" s="372"/>
      <c r="C29" s="299" t="s">
        <v>52</v>
      </c>
      <c r="D29" s="298" t="s">
        <v>108</v>
      </c>
      <c r="E29" s="107" t="s">
        <v>108</v>
      </c>
      <c r="F29" s="328">
        <v>0</v>
      </c>
      <c r="G29" s="91">
        <v>0</v>
      </c>
      <c r="H29" s="82">
        <v>0</v>
      </c>
      <c r="I29" s="303">
        <v>0</v>
      </c>
      <c r="J29" s="354" t="s">
        <v>108</v>
      </c>
      <c r="K29" s="329">
        <v>0</v>
      </c>
      <c r="L29" s="101">
        <v>0</v>
      </c>
      <c r="M29" s="248">
        <v>0</v>
      </c>
    </row>
    <row r="30" spans="1:14" x14ac:dyDescent="0.2">
      <c r="B30" s="370" t="s">
        <v>36</v>
      </c>
      <c r="C30" s="371"/>
      <c r="D30" s="320" t="s">
        <v>108</v>
      </c>
      <c r="E30" s="321" t="s">
        <v>108</v>
      </c>
      <c r="F30" s="322" t="s">
        <v>108</v>
      </c>
      <c r="G30" s="308">
        <v>0</v>
      </c>
      <c r="H30" s="321">
        <v>0</v>
      </c>
      <c r="I30" s="308">
        <v>0</v>
      </c>
      <c r="J30" s="321">
        <v>64.5</v>
      </c>
      <c r="K30" s="308" t="s">
        <v>108</v>
      </c>
      <c r="L30" s="321">
        <v>0</v>
      </c>
      <c r="M30" s="307">
        <v>0</v>
      </c>
    </row>
    <row r="31" spans="1:14" x14ac:dyDescent="0.2">
      <c r="B31" s="364" t="s">
        <v>90</v>
      </c>
      <c r="C31" s="304" t="s">
        <v>51</v>
      </c>
      <c r="D31" s="305">
        <f>SUM(E31:F31)</f>
        <v>356188.17219999997</v>
      </c>
      <c r="E31" s="113">
        <v>0</v>
      </c>
      <c r="F31" s="335">
        <v>356188.17219999997</v>
      </c>
      <c r="G31" s="113">
        <v>0</v>
      </c>
      <c r="H31" s="113">
        <v>0</v>
      </c>
      <c r="I31" s="111">
        <v>0</v>
      </c>
      <c r="J31" s="111">
        <v>0</v>
      </c>
      <c r="K31" s="316">
        <v>9072.9150000000009</v>
      </c>
      <c r="L31" s="111">
        <v>0</v>
      </c>
      <c r="M31" s="251">
        <v>0</v>
      </c>
    </row>
    <row r="32" spans="1:14" x14ac:dyDescent="0.2">
      <c r="B32" s="364"/>
      <c r="C32" s="304" t="s">
        <v>53</v>
      </c>
      <c r="D32" s="298">
        <f>SUM(E32:F32)</f>
        <v>0</v>
      </c>
      <c r="E32" s="113">
        <v>0</v>
      </c>
      <c r="F32" s="314">
        <v>0</v>
      </c>
      <c r="G32" s="112">
        <v>0</v>
      </c>
      <c r="H32" s="113">
        <v>0</v>
      </c>
      <c r="I32" s="111">
        <v>0</v>
      </c>
      <c r="J32" s="111">
        <v>0</v>
      </c>
      <c r="K32" s="329" t="s">
        <v>108</v>
      </c>
      <c r="L32" s="111">
        <v>0</v>
      </c>
      <c r="M32" s="251">
        <v>0</v>
      </c>
    </row>
    <row r="33" spans="2:14" x14ac:dyDescent="0.2">
      <c r="B33" s="364"/>
      <c r="C33" s="304" t="s">
        <v>50</v>
      </c>
      <c r="D33" s="298" t="s">
        <v>108</v>
      </c>
      <c r="E33" s="113">
        <v>0</v>
      </c>
      <c r="F33" s="315" t="s">
        <v>108</v>
      </c>
      <c r="G33" s="112">
        <v>0</v>
      </c>
      <c r="H33" s="113">
        <v>0</v>
      </c>
      <c r="I33" s="111">
        <v>0</v>
      </c>
      <c r="J33" s="111">
        <v>0</v>
      </c>
      <c r="K33" s="336" t="s">
        <v>108</v>
      </c>
      <c r="L33" s="111">
        <v>0</v>
      </c>
      <c r="M33" s="251">
        <v>0</v>
      </c>
    </row>
    <row r="34" spans="2:14" x14ac:dyDescent="0.2">
      <c r="B34" s="364"/>
      <c r="C34" s="299" t="s">
        <v>52</v>
      </c>
      <c r="D34" s="298">
        <f>SUM(E34:F34)</f>
        <v>1043377.1718000001</v>
      </c>
      <c r="E34" s="337">
        <v>0</v>
      </c>
      <c r="F34" s="318">
        <v>1043377.1718000001</v>
      </c>
      <c r="G34" s="83">
        <v>0</v>
      </c>
      <c r="H34" s="76">
        <v>0</v>
      </c>
      <c r="I34" s="82">
        <v>0</v>
      </c>
      <c r="J34" s="82">
        <v>0</v>
      </c>
      <c r="K34" s="338">
        <v>3220.2849999999999</v>
      </c>
      <c r="L34" s="82">
        <v>0</v>
      </c>
      <c r="M34" s="249">
        <v>0</v>
      </c>
    </row>
    <row r="35" spans="2:14" ht="13.5" thickBot="1" x14ac:dyDescent="0.25">
      <c r="B35" s="365" t="s">
        <v>36</v>
      </c>
      <c r="C35" s="366"/>
      <c r="D35" s="356" t="s">
        <v>108</v>
      </c>
      <c r="E35" s="339">
        <v>0</v>
      </c>
      <c r="F35" s="326" t="s">
        <v>108</v>
      </c>
      <c r="G35" s="283">
        <v>0</v>
      </c>
      <c r="H35" s="284">
        <v>0</v>
      </c>
      <c r="I35" s="282">
        <v>0</v>
      </c>
      <c r="J35" s="67">
        <v>0</v>
      </c>
      <c r="K35" s="67">
        <v>15319.1</v>
      </c>
      <c r="L35" s="282">
        <v>0</v>
      </c>
      <c r="M35" s="70">
        <v>0</v>
      </c>
      <c r="N35" s="348"/>
    </row>
    <row r="36" spans="2:14" ht="26.25" customHeight="1" thickTop="1" thickBot="1" x14ac:dyDescent="0.25">
      <c r="B36" s="367" t="s">
        <v>64</v>
      </c>
      <c r="C36" s="368"/>
      <c r="D36" s="342">
        <v>706225671.04999995</v>
      </c>
      <c r="E36" s="345" t="s">
        <v>108</v>
      </c>
      <c r="F36" s="344" t="s">
        <v>108</v>
      </c>
      <c r="G36" s="343">
        <v>461090.84</v>
      </c>
      <c r="H36" s="345" t="s">
        <v>108</v>
      </c>
      <c r="I36" s="346" t="s">
        <v>108</v>
      </c>
      <c r="J36" s="346">
        <v>481167.37900000002</v>
      </c>
      <c r="K36" s="346" t="s">
        <v>108</v>
      </c>
      <c r="L36" s="346">
        <v>812.36599999999999</v>
      </c>
      <c r="M36" s="347">
        <v>157.86999999999998</v>
      </c>
    </row>
    <row r="37" spans="2:14" ht="13.5" thickTop="1" x14ac:dyDescent="0.2"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353" t="s">
        <v>65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66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67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68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69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70</v>
      </c>
      <c r="C43" s="127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289" t="s">
        <v>71</v>
      </c>
      <c r="C44" s="127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  <row r="45" spans="2:14" x14ac:dyDescent="0.2">
      <c r="B45" s="289" t="s">
        <v>109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</row>
    <row r="46" spans="2:14" x14ac:dyDescent="0.2"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</row>
  </sheetData>
  <mergeCells count="15">
    <mergeCell ref="B5:B10"/>
    <mergeCell ref="B1:M1"/>
    <mergeCell ref="B3:B4"/>
    <mergeCell ref="C3:C4"/>
    <mergeCell ref="D3:F3"/>
    <mergeCell ref="G3:M3"/>
    <mergeCell ref="B31:B34"/>
    <mergeCell ref="B35:C35"/>
    <mergeCell ref="B36:C36"/>
    <mergeCell ref="B12:B17"/>
    <mergeCell ref="B18:C18"/>
    <mergeCell ref="B19:B25"/>
    <mergeCell ref="B26:C26"/>
    <mergeCell ref="B27:B29"/>
    <mergeCell ref="B30:C30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4" man="1"/>
  </colBreaks>
  <ignoredErrors>
    <ignoredError sqref="D5:M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="85" zoomScaleNormal="85" workbookViewId="0"/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374" t="s">
        <v>102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385" t="s">
        <v>46</v>
      </c>
      <c r="C5" s="297" t="s">
        <v>51</v>
      </c>
      <c r="D5" s="298" t="s">
        <v>108</v>
      </c>
      <c r="E5" s="76" t="s">
        <v>108</v>
      </c>
      <c r="F5" s="313">
        <v>88207858.629999995</v>
      </c>
      <c r="G5" s="76">
        <v>0</v>
      </c>
      <c r="H5" s="76" t="s">
        <v>108</v>
      </c>
      <c r="I5" s="82">
        <v>0</v>
      </c>
      <c r="J5" s="82">
        <v>0</v>
      </c>
      <c r="K5" s="314">
        <v>14799543.557999998</v>
      </c>
      <c r="L5" s="82">
        <v>0</v>
      </c>
      <c r="M5" s="249">
        <v>0</v>
      </c>
    </row>
    <row r="6" spans="1:35" s="350" customFormat="1" ht="15" customHeight="1" x14ac:dyDescent="0.2">
      <c r="B6" s="386"/>
      <c r="C6" s="299" t="s">
        <v>49</v>
      </c>
      <c r="D6" s="298">
        <f>SUM(E6:F6)</f>
        <v>153813271.72550002</v>
      </c>
      <c r="E6" s="107">
        <v>539432.88550000009</v>
      </c>
      <c r="F6" s="315">
        <v>153273838.84</v>
      </c>
      <c r="G6" s="107">
        <v>0</v>
      </c>
      <c r="H6" s="107">
        <v>20975.511500000001</v>
      </c>
      <c r="I6" s="82">
        <v>0</v>
      </c>
      <c r="J6" s="101">
        <v>0</v>
      </c>
      <c r="K6" s="316">
        <v>17411191.167999998</v>
      </c>
      <c r="L6" s="101">
        <v>35.020000000000003</v>
      </c>
      <c r="M6" s="248">
        <v>0</v>
      </c>
    </row>
    <row r="7" spans="1:35" s="350" customFormat="1" ht="15" customHeight="1" x14ac:dyDescent="0.2">
      <c r="B7" s="386"/>
      <c r="C7" s="299" t="s">
        <v>53</v>
      </c>
      <c r="D7" s="298">
        <v>0</v>
      </c>
      <c r="E7" s="82">
        <v>0</v>
      </c>
      <c r="F7" s="317">
        <v>0</v>
      </c>
      <c r="G7" s="112">
        <v>1756.45</v>
      </c>
      <c r="H7" s="82">
        <v>0</v>
      </c>
      <c r="I7" s="82">
        <v>2903.9</v>
      </c>
      <c r="J7" s="82">
        <v>9807.1337600000006</v>
      </c>
      <c r="K7" s="316">
        <v>6167.0550000000003</v>
      </c>
      <c r="L7" s="316">
        <v>263.8032</v>
      </c>
      <c r="M7" s="249">
        <v>12.414999999999999</v>
      </c>
    </row>
    <row r="8" spans="1:35" s="350" customFormat="1" ht="15" customHeight="1" x14ac:dyDescent="0.2">
      <c r="B8" s="386"/>
      <c r="C8" s="299" t="s">
        <v>50</v>
      </c>
      <c r="D8" s="298" t="s">
        <v>108</v>
      </c>
      <c r="E8" s="82" t="s">
        <v>108</v>
      </c>
      <c r="F8" s="318">
        <v>156682659.09999999</v>
      </c>
      <c r="G8" s="83">
        <v>0</v>
      </c>
      <c r="H8" s="107" t="s">
        <v>108</v>
      </c>
      <c r="I8" s="101">
        <v>0</v>
      </c>
      <c r="J8" s="82" t="s">
        <v>108</v>
      </c>
      <c r="K8" s="316">
        <v>24950920.235000014</v>
      </c>
      <c r="L8" s="111">
        <v>0</v>
      </c>
      <c r="M8" s="248">
        <v>0</v>
      </c>
    </row>
    <row r="9" spans="1:35" s="350" customFormat="1" ht="15" customHeight="1" x14ac:dyDescent="0.2">
      <c r="B9" s="386"/>
      <c r="C9" s="299" t="s">
        <v>52</v>
      </c>
      <c r="D9" s="298">
        <f>SUM(E9:F9)</f>
        <v>94929323.450000003</v>
      </c>
      <c r="E9" s="107">
        <v>55679470.520000003</v>
      </c>
      <c r="F9" s="315">
        <v>39249852.93</v>
      </c>
      <c r="G9" s="83">
        <v>324036.90000000002</v>
      </c>
      <c r="H9" s="82">
        <v>27075.73</v>
      </c>
      <c r="I9" s="111">
        <v>18761.599999999999</v>
      </c>
      <c r="J9" s="82">
        <v>131969.24823999999</v>
      </c>
      <c r="K9" s="316">
        <v>8574168.6739999987</v>
      </c>
      <c r="L9" s="82">
        <v>448.4</v>
      </c>
      <c r="M9" s="251" t="s">
        <v>108</v>
      </c>
    </row>
    <row r="10" spans="1:35" s="350" customFormat="1" ht="15" customHeight="1" x14ac:dyDescent="0.2">
      <c r="B10" s="387"/>
      <c r="C10" s="300" t="s">
        <v>47</v>
      </c>
      <c r="D10" s="298" t="s">
        <v>108</v>
      </c>
      <c r="E10" s="89">
        <v>0</v>
      </c>
      <c r="F10" s="319" t="s">
        <v>108</v>
      </c>
      <c r="G10" s="107">
        <v>0</v>
      </c>
      <c r="H10" s="89">
        <v>0</v>
      </c>
      <c r="I10" s="89">
        <v>0</v>
      </c>
      <c r="J10" s="101">
        <v>0</v>
      </c>
      <c r="K10" s="314" t="s">
        <v>108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 t="s">
        <v>108</v>
      </c>
      <c r="E11" s="322">
        <v>56691141.190000005</v>
      </c>
      <c r="F11" s="322" t="s">
        <v>108</v>
      </c>
      <c r="G11" s="308">
        <v>325793.35000000003</v>
      </c>
      <c r="H11" s="321" t="s">
        <v>108</v>
      </c>
      <c r="I11" s="321">
        <v>21665.5</v>
      </c>
      <c r="J11" s="321" t="s">
        <v>108</v>
      </c>
      <c r="K11" s="321" t="s">
        <v>108</v>
      </c>
      <c r="L11" s="321">
        <v>747.22319999999991</v>
      </c>
      <c r="M11" s="307" t="s">
        <v>108</v>
      </c>
      <c r="N11" s="348"/>
    </row>
    <row r="12" spans="1:35" x14ac:dyDescent="0.2">
      <c r="B12" s="369" t="s">
        <v>55</v>
      </c>
      <c r="C12" s="301" t="s">
        <v>51</v>
      </c>
      <c r="D12" s="323">
        <f>SUM(E12:F12)</f>
        <v>1274309.73</v>
      </c>
      <c r="E12" s="99">
        <v>0</v>
      </c>
      <c r="F12" s="324">
        <v>1274309.73</v>
      </c>
      <c r="G12" s="104">
        <v>0</v>
      </c>
      <c r="H12" s="104">
        <v>0</v>
      </c>
      <c r="I12" s="99">
        <v>0</v>
      </c>
      <c r="J12" s="99">
        <v>0</v>
      </c>
      <c r="K12" s="325">
        <v>260223.96</v>
      </c>
      <c r="L12" s="262">
        <v>0</v>
      </c>
      <c r="M12" s="263">
        <v>0</v>
      </c>
    </row>
    <row r="13" spans="1:35" x14ac:dyDescent="0.2">
      <c r="B13" s="364"/>
      <c r="C13" s="299" t="s">
        <v>53</v>
      </c>
      <c r="D13" s="323">
        <f>SUM(E13:F13)</f>
        <v>0</v>
      </c>
      <c r="E13" s="101">
        <v>0</v>
      </c>
      <c r="F13" s="264">
        <v>0</v>
      </c>
      <c r="G13" s="107">
        <v>0</v>
      </c>
      <c r="H13" s="107">
        <v>0</v>
      </c>
      <c r="I13" s="82" t="s">
        <v>108</v>
      </c>
      <c r="J13" s="101">
        <v>0</v>
      </c>
      <c r="K13" s="82" t="s">
        <v>108</v>
      </c>
      <c r="L13" s="111" t="s">
        <v>111</v>
      </c>
      <c r="M13" s="248" t="s">
        <v>108</v>
      </c>
    </row>
    <row r="14" spans="1:35" x14ac:dyDescent="0.2">
      <c r="B14" s="364"/>
      <c r="C14" s="299" t="s">
        <v>50</v>
      </c>
      <c r="D14" s="298">
        <f>SUM(E14:F14)</f>
        <v>135081.84</v>
      </c>
      <c r="E14" s="82">
        <v>0</v>
      </c>
      <c r="F14" s="318">
        <v>135081.84</v>
      </c>
      <c r="G14" s="83">
        <v>0</v>
      </c>
      <c r="H14" s="111">
        <v>0</v>
      </c>
      <c r="I14" s="101">
        <v>0</v>
      </c>
      <c r="J14" s="82">
        <v>0</v>
      </c>
      <c r="K14" s="316">
        <v>7751.04</v>
      </c>
      <c r="L14" s="111">
        <v>0</v>
      </c>
      <c r="M14" s="85">
        <v>0</v>
      </c>
    </row>
    <row r="15" spans="1:35" x14ac:dyDescent="0.2">
      <c r="B15" s="364"/>
      <c r="C15" s="299" t="s">
        <v>52</v>
      </c>
      <c r="D15" s="298" t="s">
        <v>108</v>
      </c>
      <c r="E15" s="107">
        <v>0</v>
      </c>
      <c r="F15" s="318" t="s">
        <v>108</v>
      </c>
      <c r="G15" s="83">
        <v>0</v>
      </c>
      <c r="H15" s="82">
        <v>0</v>
      </c>
      <c r="I15" s="82">
        <v>0</v>
      </c>
      <c r="J15" s="82">
        <v>0</v>
      </c>
      <c r="K15" s="316" t="s">
        <v>108</v>
      </c>
      <c r="L15" s="111">
        <v>0</v>
      </c>
      <c r="M15" s="248">
        <v>0</v>
      </c>
    </row>
    <row r="16" spans="1:35" x14ac:dyDescent="0.2">
      <c r="B16" s="364"/>
      <c r="C16" s="299" t="s">
        <v>47</v>
      </c>
      <c r="D16" s="298" t="s">
        <v>108</v>
      </c>
      <c r="E16" s="107">
        <v>0</v>
      </c>
      <c r="F16" s="315" t="s">
        <v>108</v>
      </c>
      <c r="G16" s="83">
        <v>0</v>
      </c>
      <c r="H16" s="82">
        <v>0</v>
      </c>
      <c r="I16" s="111">
        <v>0</v>
      </c>
      <c r="J16" s="82">
        <v>0</v>
      </c>
      <c r="K16" s="316" t="s">
        <v>108</v>
      </c>
      <c r="L16" s="82">
        <v>0</v>
      </c>
      <c r="M16" s="251">
        <v>0</v>
      </c>
    </row>
    <row r="17" spans="1:14" x14ac:dyDescent="0.2">
      <c r="B17" s="370" t="s">
        <v>36</v>
      </c>
      <c r="C17" s="371"/>
      <c r="D17" s="320" t="s">
        <v>108</v>
      </c>
      <c r="E17" s="308">
        <v>0</v>
      </c>
      <c r="F17" s="326">
        <v>1530051.1600000001</v>
      </c>
      <c r="G17" s="308">
        <v>0</v>
      </c>
      <c r="H17" s="321">
        <v>0</v>
      </c>
      <c r="I17" s="321" t="s">
        <v>108</v>
      </c>
      <c r="J17" s="308">
        <v>0</v>
      </c>
      <c r="K17" s="321">
        <v>272331.39999999997</v>
      </c>
      <c r="L17" s="321" t="s">
        <v>111</v>
      </c>
      <c r="M17" s="307" t="s">
        <v>108</v>
      </c>
      <c r="N17" s="348"/>
    </row>
    <row r="18" spans="1:14" x14ac:dyDescent="0.2">
      <c r="B18" s="369" t="s">
        <v>57</v>
      </c>
      <c r="C18" s="297" t="s">
        <v>48</v>
      </c>
      <c r="D18" s="298">
        <f t="shared" ref="D18:D24" si="0">SUM(E18:F18)</f>
        <v>53605926.419800512</v>
      </c>
      <c r="E18" s="76">
        <v>0</v>
      </c>
      <c r="F18" s="327">
        <v>53605926.419800512</v>
      </c>
      <c r="G18" s="76">
        <v>0</v>
      </c>
      <c r="H18" s="76">
        <v>0</v>
      </c>
      <c r="I18" s="82">
        <v>0</v>
      </c>
      <c r="J18" s="82">
        <v>0</v>
      </c>
      <c r="K18" s="314">
        <v>108352098.04000001</v>
      </c>
      <c r="L18" s="82">
        <v>0</v>
      </c>
      <c r="M18" s="249">
        <v>0</v>
      </c>
    </row>
    <row r="19" spans="1:14" x14ac:dyDescent="0.2">
      <c r="B19" s="364"/>
      <c r="C19" s="302" t="s">
        <v>51</v>
      </c>
      <c r="D19" s="298">
        <f t="shared" si="0"/>
        <v>2424683.8199999998</v>
      </c>
      <c r="E19" s="76">
        <v>0</v>
      </c>
      <c r="F19" s="328">
        <v>2424683.8199999998</v>
      </c>
      <c r="G19" s="76">
        <v>0</v>
      </c>
      <c r="H19" s="76">
        <v>0</v>
      </c>
      <c r="I19" s="82">
        <v>0</v>
      </c>
      <c r="J19" s="82">
        <v>0</v>
      </c>
      <c r="K19" s="316">
        <v>1126690.8400000001</v>
      </c>
      <c r="L19" s="82">
        <v>0</v>
      </c>
      <c r="M19" s="249">
        <v>0</v>
      </c>
    </row>
    <row r="20" spans="1:14" x14ac:dyDescent="0.2">
      <c r="B20" s="364"/>
      <c r="C20" s="299" t="s">
        <v>49</v>
      </c>
      <c r="D20" s="298">
        <f t="shared" si="0"/>
        <v>1445933.58</v>
      </c>
      <c r="E20" s="76">
        <v>0</v>
      </c>
      <c r="F20" s="327">
        <v>1445933.58</v>
      </c>
      <c r="G20" s="76">
        <v>0</v>
      </c>
      <c r="H20" s="76">
        <v>0</v>
      </c>
      <c r="I20" s="82">
        <v>0</v>
      </c>
      <c r="J20" s="82">
        <v>0</v>
      </c>
      <c r="K20" s="316">
        <v>757333.94</v>
      </c>
      <c r="L20" s="82">
        <v>0</v>
      </c>
      <c r="M20" s="249">
        <v>0</v>
      </c>
    </row>
    <row r="21" spans="1:14" x14ac:dyDescent="0.2">
      <c r="B21" s="364"/>
      <c r="C21" s="299" t="s">
        <v>53</v>
      </c>
      <c r="D21" s="298">
        <f t="shared" si="0"/>
        <v>0</v>
      </c>
      <c r="E21" s="76">
        <v>0</v>
      </c>
      <c r="F21" s="328">
        <v>0</v>
      </c>
      <c r="G21" s="107">
        <v>0</v>
      </c>
      <c r="H21" s="82">
        <v>0</v>
      </c>
      <c r="I21" s="82">
        <v>0</v>
      </c>
      <c r="J21" s="82" t="s">
        <v>108</v>
      </c>
      <c r="K21" s="316">
        <v>0</v>
      </c>
      <c r="L21" s="82">
        <v>0</v>
      </c>
      <c r="M21" s="249">
        <v>0</v>
      </c>
    </row>
    <row r="22" spans="1:14" x14ac:dyDescent="0.2">
      <c r="B22" s="364"/>
      <c r="C22" s="299" t="s">
        <v>50</v>
      </c>
      <c r="D22" s="298">
        <f t="shared" si="0"/>
        <v>53577024.18</v>
      </c>
      <c r="E22" s="76">
        <v>0</v>
      </c>
      <c r="F22" s="315">
        <v>53577024.18</v>
      </c>
      <c r="G22" s="112">
        <v>0</v>
      </c>
      <c r="H22" s="82">
        <v>0</v>
      </c>
      <c r="I22" s="82">
        <v>0</v>
      </c>
      <c r="J22" s="329">
        <v>106836.47</v>
      </c>
      <c r="K22" s="316">
        <v>95203542.450000003</v>
      </c>
      <c r="L22" s="101">
        <v>0</v>
      </c>
      <c r="M22" s="243">
        <v>0</v>
      </c>
    </row>
    <row r="23" spans="1:14" x14ac:dyDescent="0.2">
      <c r="B23" s="364"/>
      <c r="C23" s="299" t="s">
        <v>52</v>
      </c>
      <c r="D23" s="298">
        <f t="shared" si="0"/>
        <v>3591279.98</v>
      </c>
      <c r="E23" s="76">
        <v>3162302.11</v>
      </c>
      <c r="F23" s="315">
        <v>428977.87</v>
      </c>
      <c r="G23" s="83">
        <v>0</v>
      </c>
      <c r="H23" s="82">
        <v>0</v>
      </c>
      <c r="I23" s="82">
        <v>0</v>
      </c>
      <c r="J23" s="82">
        <v>439260.57099999994</v>
      </c>
      <c r="K23" s="316">
        <v>355727.53</v>
      </c>
      <c r="L23" s="82">
        <v>0</v>
      </c>
      <c r="M23" s="248" t="s">
        <v>108</v>
      </c>
    </row>
    <row r="24" spans="1:14" x14ac:dyDescent="0.2">
      <c r="B24" s="372"/>
      <c r="C24" s="300" t="s">
        <v>47</v>
      </c>
      <c r="D24" s="298">
        <f t="shared" si="0"/>
        <v>10637251.67</v>
      </c>
      <c r="E24" s="76">
        <v>0</v>
      </c>
      <c r="F24" s="328">
        <v>10637251.67</v>
      </c>
      <c r="G24" s="91">
        <v>0</v>
      </c>
      <c r="H24" s="82">
        <v>0</v>
      </c>
      <c r="I24" s="82">
        <v>0</v>
      </c>
      <c r="J24" s="92">
        <v>0</v>
      </c>
      <c r="K24" s="314">
        <v>959504.83</v>
      </c>
      <c r="L24" s="92">
        <v>0</v>
      </c>
      <c r="M24" s="254">
        <v>0</v>
      </c>
    </row>
    <row r="25" spans="1:14" x14ac:dyDescent="0.2">
      <c r="A25" s="352"/>
      <c r="B25" s="373" t="s">
        <v>36</v>
      </c>
      <c r="C25" s="371"/>
      <c r="D25" s="320">
        <v>125282099.64980051</v>
      </c>
      <c r="E25" s="330">
        <v>3162302.11</v>
      </c>
      <c r="F25" s="322">
        <v>122119797.53980051</v>
      </c>
      <c r="G25" s="330">
        <v>0</v>
      </c>
      <c r="H25" s="330">
        <v>0</v>
      </c>
      <c r="I25" s="330">
        <v>0</v>
      </c>
      <c r="J25" s="330" t="s">
        <v>108</v>
      </c>
      <c r="K25" s="330">
        <v>206754897.63000003</v>
      </c>
      <c r="L25" s="330">
        <v>0</v>
      </c>
      <c r="M25" s="307" t="s">
        <v>108</v>
      </c>
      <c r="N25" s="348"/>
    </row>
    <row r="26" spans="1:14" ht="12.75" customHeight="1" x14ac:dyDescent="0.2">
      <c r="B26" s="369" t="s">
        <v>59</v>
      </c>
      <c r="C26" s="299" t="s">
        <v>53</v>
      </c>
      <c r="D26" s="298">
        <f>SUM(E26:F26)</f>
        <v>0</v>
      </c>
      <c r="E26" s="76">
        <v>0</v>
      </c>
      <c r="F26" s="327">
        <v>0</v>
      </c>
      <c r="G26" s="76">
        <v>0</v>
      </c>
      <c r="H26" s="76">
        <v>0</v>
      </c>
      <c r="I26" s="82">
        <v>0</v>
      </c>
      <c r="J26" s="316" t="s">
        <v>108</v>
      </c>
      <c r="K26" s="316">
        <v>0</v>
      </c>
      <c r="L26" s="82">
        <v>0</v>
      </c>
      <c r="M26" s="249">
        <v>0</v>
      </c>
    </row>
    <row r="27" spans="1:14" ht="12.75" customHeight="1" x14ac:dyDescent="0.2">
      <c r="B27" s="372"/>
      <c r="C27" s="299" t="s">
        <v>52</v>
      </c>
      <c r="D27" s="298" t="s">
        <v>108</v>
      </c>
      <c r="E27" s="107" t="s">
        <v>108</v>
      </c>
      <c r="F27" s="328">
        <v>0</v>
      </c>
      <c r="G27" s="303">
        <v>0</v>
      </c>
      <c r="H27" s="107">
        <v>0</v>
      </c>
      <c r="I27" s="303">
        <v>0</v>
      </c>
      <c r="J27" s="354" t="s">
        <v>108</v>
      </c>
      <c r="K27" s="329">
        <v>0</v>
      </c>
      <c r="L27" s="101">
        <v>0</v>
      </c>
      <c r="M27" s="248">
        <v>0</v>
      </c>
    </row>
    <row r="28" spans="1:14" x14ac:dyDescent="0.2">
      <c r="B28" s="370" t="s">
        <v>36</v>
      </c>
      <c r="C28" s="371"/>
      <c r="D28" s="320" t="s">
        <v>108</v>
      </c>
      <c r="E28" s="321" t="s">
        <v>108</v>
      </c>
      <c r="F28" s="322">
        <v>0</v>
      </c>
      <c r="G28" s="308">
        <v>0</v>
      </c>
      <c r="H28" s="321">
        <v>0</v>
      </c>
      <c r="I28" s="308">
        <v>0</v>
      </c>
      <c r="J28" s="321">
        <v>56</v>
      </c>
      <c r="K28" s="308">
        <v>0</v>
      </c>
      <c r="L28" s="321">
        <v>0</v>
      </c>
      <c r="M28" s="307">
        <v>0</v>
      </c>
    </row>
    <row r="29" spans="1:14" x14ac:dyDescent="0.2">
      <c r="B29" s="364" t="s">
        <v>90</v>
      </c>
      <c r="C29" s="304" t="s">
        <v>51</v>
      </c>
      <c r="D29" s="305">
        <f>SUM(E29:F29)</f>
        <v>1051307.1566000001</v>
      </c>
      <c r="E29" s="113">
        <v>0</v>
      </c>
      <c r="F29" s="335">
        <v>1051307.1566000001</v>
      </c>
      <c r="G29" s="113">
        <v>0</v>
      </c>
      <c r="H29" s="113">
        <v>0</v>
      </c>
      <c r="I29" s="111">
        <v>0</v>
      </c>
      <c r="J29" s="111">
        <v>0</v>
      </c>
      <c r="K29" s="316">
        <v>2937.98</v>
      </c>
      <c r="L29" s="111">
        <v>0</v>
      </c>
      <c r="M29" s="251">
        <v>0</v>
      </c>
    </row>
    <row r="30" spans="1:14" x14ac:dyDescent="0.2">
      <c r="B30" s="364"/>
      <c r="C30" s="304" t="s">
        <v>53</v>
      </c>
      <c r="D30" s="298">
        <f>SUM(E30:F30)</f>
        <v>0</v>
      </c>
      <c r="E30" s="113">
        <v>0</v>
      </c>
      <c r="F30" s="314">
        <v>0</v>
      </c>
      <c r="G30" s="112">
        <v>0</v>
      </c>
      <c r="H30" s="113">
        <v>0</v>
      </c>
      <c r="I30" s="111">
        <v>0</v>
      </c>
      <c r="J30" s="111">
        <v>0</v>
      </c>
      <c r="K30" s="329" t="s">
        <v>108</v>
      </c>
      <c r="L30" s="111">
        <v>0</v>
      </c>
      <c r="M30" s="251">
        <v>0</v>
      </c>
    </row>
    <row r="31" spans="1:14" x14ac:dyDescent="0.2">
      <c r="B31" s="364"/>
      <c r="C31" s="304" t="s">
        <v>50</v>
      </c>
      <c r="D31" s="298">
        <f>SUM(E31:F31)</f>
        <v>80525.498999999996</v>
      </c>
      <c r="E31" s="113">
        <v>0</v>
      </c>
      <c r="F31" s="315">
        <v>80525.498999999996</v>
      </c>
      <c r="G31" s="112">
        <v>0</v>
      </c>
      <c r="H31" s="113">
        <v>0</v>
      </c>
      <c r="I31" s="111">
        <v>0</v>
      </c>
      <c r="J31" s="111">
        <v>0</v>
      </c>
      <c r="K31" s="336">
        <v>2176.5</v>
      </c>
      <c r="L31" s="111">
        <v>0</v>
      </c>
      <c r="M31" s="251">
        <v>0</v>
      </c>
    </row>
    <row r="32" spans="1:14" x14ac:dyDescent="0.2">
      <c r="B32" s="364"/>
      <c r="C32" s="299" t="s">
        <v>52</v>
      </c>
      <c r="D32" s="298">
        <f>SUM(E32:F32)</f>
        <v>816508.46440000017</v>
      </c>
      <c r="E32" s="337">
        <v>0</v>
      </c>
      <c r="F32" s="318">
        <v>816508.46440000017</v>
      </c>
      <c r="G32" s="83">
        <v>0</v>
      </c>
      <c r="H32" s="76">
        <v>0</v>
      </c>
      <c r="I32" s="82">
        <v>0</v>
      </c>
      <c r="J32" s="82">
        <v>0</v>
      </c>
      <c r="K32" s="338">
        <v>1334.02</v>
      </c>
      <c r="L32" s="82">
        <v>0</v>
      </c>
      <c r="M32" s="249">
        <v>0</v>
      </c>
    </row>
    <row r="33" spans="2:14" ht="13.5" thickBot="1" x14ac:dyDescent="0.25">
      <c r="B33" s="365" t="s">
        <v>36</v>
      </c>
      <c r="C33" s="366"/>
      <c r="D33" s="222">
        <v>1948341.1200000003</v>
      </c>
      <c r="E33" s="282">
        <v>0</v>
      </c>
      <c r="F33" s="109">
        <v>1948341.1200000003</v>
      </c>
      <c r="G33" s="283">
        <v>0</v>
      </c>
      <c r="H33" s="284">
        <v>0</v>
      </c>
      <c r="I33" s="282">
        <v>0</v>
      </c>
      <c r="J33" s="67">
        <v>0</v>
      </c>
      <c r="K33" s="67">
        <v>13269.7</v>
      </c>
      <c r="L33" s="282">
        <v>0</v>
      </c>
      <c r="M33" s="70">
        <v>0</v>
      </c>
      <c r="N33" s="348"/>
    </row>
    <row r="34" spans="2:14" ht="26.25" customHeight="1" thickTop="1" thickBot="1" x14ac:dyDescent="0.25">
      <c r="B34" s="367" t="s">
        <v>64</v>
      </c>
      <c r="C34" s="368"/>
      <c r="D34" s="223">
        <v>623755323.65980053</v>
      </c>
      <c r="E34" s="345" t="s">
        <v>108</v>
      </c>
      <c r="F34" s="344" t="s">
        <v>108</v>
      </c>
      <c r="G34" s="285">
        <v>325793.35000000003</v>
      </c>
      <c r="H34" s="345" t="s">
        <v>108</v>
      </c>
      <c r="I34" s="346" t="s">
        <v>108</v>
      </c>
      <c r="J34" s="346" t="s">
        <v>108</v>
      </c>
      <c r="K34" s="346" t="s">
        <v>108</v>
      </c>
      <c r="L34" s="346" t="s">
        <v>111</v>
      </c>
      <c r="M34" s="287">
        <v>121.571</v>
      </c>
    </row>
    <row r="35" spans="2:14" ht="13.5" thickTop="1" x14ac:dyDescent="0.2"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</row>
    <row r="36" spans="2:14" x14ac:dyDescent="0.2">
      <c r="B36" s="353" t="s">
        <v>65</v>
      </c>
      <c r="C36" s="127"/>
      <c r="D36" s="350"/>
      <c r="E36" s="350"/>
      <c r="F36" s="350"/>
      <c r="G36" s="350"/>
      <c r="H36" s="350"/>
      <c r="I36" s="350"/>
      <c r="J36" s="350"/>
      <c r="K36" s="350"/>
      <c r="L36" s="350"/>
      <c r="M36" s="350"/>
    </row>
    <row r="37" spans="2:14" x14ac:dyDescent="0.2">
      <c r="B37" s="289" t="s">
        <v>66</v>
      </c>
      <c r="C37" s="127"/>
      <c r="D37" s="350"/>
      <c r="E37" s="350"/>
      <c r="F37" s="350"/>
      <c r="G37" s="350"/>
      <c r="H37" s="350"/>
      <c r="I37" s="350"/>
      <c r="J37" s="350"/>
      <c r="K37" s="350"/>
      <c r="L37" s="350"/>
      <c r="M37" s="350"/>
    </row>
    <row r="38" spans="2:14" x14ac:dyDescent="0.2">
      <c r="B38" s="289" t="s">
        <v>67</v>
      </c>
      <c r="C38" s="127"/>
      <c r="D38" s="350"/>
      <c r="E38" s="350"/>
      <c r="F38" s="350"/>
      <c r="G38" s="350"/>
      <c r="H38" s="350"/>
      <c r="I38" s="350"/>
      <c r="J38" s="350"/>
      <c r="K38" s="350"/>
      <c r="L38" s="350"/>
      <c r="M38" s="350"/>
    </row>
    <row r="39" spans="2:14" x14ac:dyDescent="0.2">
      <c r="B39" s="289" t="s">
        <v>68</v>
      </c>
      <c r="C39" s="127"/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14" x14ac:dyDescent="0.2">
      <c r="B40" s="289" t="s">
        <v>69</v>
      </c>
      <c r="C40" s="127"/>
      <c r="D40" s="350"/>
      <c r="E40" s="350"/>
      <c r="F40" s="350"/>
      <c r="G40" s="350"/>
      <c r="H40" s="350"/>
      <c r="I40" s="350"/>
      <c r="J40" s="350"/>
      <c r="K40" s="350"/>
      <c r="L40" s="350"/>
      <c r="M40" s="350"/>
    </row>
    <row r="41" spans="2:14" x14ac:dyDescent="0.2">
      <c r="B41" s="289" t="s">
        <v>70</v>
      </c>
      <c r="C41" s="127"/>
      <c r="D41" s="350"/>
      <c r="E41" s="350"/>
      <c r="F41" s="350"/>
      <c r="G41" s="350"/>
      <c r="H41" s="350"/>
      <c r="I41" s="350"/>
      <c r="J41" s="350"/>
      <c r="K41" s="350"/>
      <c r="L41" s="350"/>
      <c r="M41" s="350"/>
    </row>
    <row r="42" spans="2:14" x14ac:dyDescent="0.2">
      <c r="B42" s="289" t="s">
        <v>71</v>
      </c>
      <c r="C42" s="127"/>
      <c r="D42" s="350"/>
      <c r="E42" s="350"/>
      <c r="F42" s="350"/>
      <c r="G42" s="350"/>
      <c r="H42" s="350"/>
      <c r="I42" s="350"/>
      <c r="J42" s="350"/>
      <c r="K42" s="350"/>
      <c r="L42" s="350"/>
      <c r="M42" s="350"/>
    </row>
    <row r="43" spans="2:14" x14ac:dyDescent="0.2">
      <c r="B43" s="289" t="s">
        <v>109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</row>
    <row r="44" spans="2:14" x14ac:dyDescent="0.2"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</row>
  </sheetData>
  <mergeCells count="15">
    <mergeCell ref="B5:B10"/>
    <mergeCell ref="B1:M1"/>
    <mergeCell ref="B3:B4"/>
    <mergeCell ref="C3:C4"/>
    <mergeCell ref="D3:F3"/>
    <mergeCell ref="G3:M3"/>
    <mergeCell ref="B29:B32"/>
    <mergeCell ref="B33:C33"/>
    <mergeCell ref="B34:C34"/>
    <mergeCell ref="B12:B16"/>
    <mergeCell ref="B17:C17"/>
    <mergeCell ref="B18:B24"/>
    <mergeCell ref="B25:C25"/>
    <mergeCell ref="B26:B27"/>
    <mergeCell ref="B28:C28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2" man="1"/>
  </colBreaks>
  <ignoredErrors>
    <ignoredError sqref="D6:M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GridLines="0" zoomScale="85" zoomScaleNormal="85" workbookViewId="0"/>
  </sheetViews>
  <sheetFormatPr baseColWidth="10" defaultColWidth="16.140625" defaultRowHeight="12.75" x14ac:dyDescent="0.2"/>
  <cols>
    <col min="1" max="1" width="2" style="350" customWidth="1"/>
    <col min="2" max="2" width="22" style="351" customWidth="1"/>
    <col min="3" max="3" width="31.42578125" style="351" customWidth="1"/>
    <col min="4" max="4" width="18.42578125" style="351" customWidth="1"/>
    <col min="5" max="5" width="17.5703125" style="351" customWidth="1"/>
    <col min="6" max="6" width="19.42578125" style="351" customWidth="1"/>
    <col min="7" max="10" width="16.28515625" style="351" customWidth="1"/>
    <col min="11" max="11" width="19.140625" style="351" bestFit="1" customWidth="1"/>
    <col min="12" max="13" width="16.28515625" style="351" bestFit="1" customWidth="1"/>
    <col min="14" max="35" width="16.140625" style="350"/>
    <col min="36" max="256" width="16.140625" style="351"/>
    <col min="257" max="257" width="2" style="351" customWidth="1"/>
    <col min="258" max="258" width="22" style="351" customWidth="1"/>
    <col min="259" max="259" width="31.42578125" style="351" customWidth="1"/>
    <col min="260" max="260" width="18.42578125" style="351" customWidth="1"/>
    <col min="261" max="261" width="17.5703125" style="351" customWidth="1"/>
    <col min="262" max="262" width="19.42578125" style="351" customWidth="1"/>
    <col min="263" max="266" width="16.28515625" style="351" customWidth="1"/>
    <col min="267" max="267" width="19.140625" style="351" bestFit="1" customWidth="1"/>
    <col min="268" max="269" width="16.28515625" style="351" bestFit="1" customWidth="1"/>
    <col min="270" max="512" width="16.140625" style="351"/>
    <col min="513" max="513" width="2" style="351" customWidth="1"/>
    <col min="514" max="514" width="22" style="351" customWidth="1"/>
    <col min="515" max="515" width="31.42578125" style="351" customWidth="1"/>
    <col min="516" max="516" width="18.42578125" style="351" customWidth="1"/>
    <col min="517" max="517" width="17.5703125" style="351" customWidth="1"/>
    <col min="518" max="518" width="19.42578125" style="351" customWidth="1"/>
    <col min="519" max="522" width="16.28515625" style="351" customWidth="1"/>
    <col min="523" max="523" width="19.140625" style="351" bestFit="1" customWidth="1"/>
    <col min="524" max="525" width="16.28515625" style="351" bestFit="1" customWidth="1"/>
    <col min="526" max="768" width="16.140625" style="351"/>
    <col min="769" max="769" width="2" style="351" customWidth="1"/>
    <col min="770" max="770" width="22" style="351" customWidth="1"/>
    <col min="771" max="771" width="31.42578125" style="351" customWidth="1"/>
    <col min="772" max="772" width="18.42578125" style="351" customWidth="1"/>
    <col min="773" max="773" width="17.5703125" style="351" customWidth="1"/>
    <col min="774" max="774" width="19.42578125" style="351" customWidth="1"/>
    <col min="775" max="778" width="16.28515625" style="351" customWidth="1"/>
    <col min="779" max="779" width="19.140625" style="351" bestFit="1" customWidth="1"/>
    <col min="780" max="781" width="16.28515625" style="351" bestFit="1" customWidth="1"/>
    <col min="782" max="1024" width="16.140625" style="351"/>
    <col min="1025" max="1025" width="2" style="351" customWidth="1"/>
    <col min="1026" max="1026" width="22" style="351" customWidth="1"/>
    <col min="1027" max="1027" width="31.42578125" style="351" customWidth="1"/>
    <col min="1028" max="1028" width="18.42578125" style="351" customWidth="1"/>
    <col min="1029" max="1029" width="17.5703125" style="351" customWidth="1"/>
    <col min="1030" max="1030" width="19.42578125" style="351" customWidth="1"/>
    <col min="1031" max="1034" width="16.28515625" style="351" customWidth="1"/>
    <col min="1035" max="1035" width="19.140625" style="351" bestFit="1" customWidth="1"/>
    <col min="1036" max="1037" width="16.28515625" style="351" bestFit="1" customWidth="1"/>
    <col min="1038" max="1280" width="16.140625" style="351"/>
    <col min="1281" max="1281" width="2" style="351" customWidth="1"/>
    <col min="1282" max="1282" width="22" style="351" customWidth="1"/>
    <col min="1283" max="1283" width="31.42578125" style="351" customWidth="1"/>
    <col min="1284" max="1284" width="18.42578125" style="351" customWidth="1"/>
    <col min="1285" max="1285" width="17.5703125" style="351" customWidth="1"/>
    <col min="1286" max="1286" width="19.42578125" style="351" customWidth="1"/>
    <col min="1287" max="1290" width="16.28515625" style="351" customWidth="1"/>
    <col min="1291" max="1291" width="19.140625" style="351" bestFit="1" customWidth="1"/>
    <col min="1292" max="1293" width="16.28515625" style="351" bestFit="1" customWidth="1"/>
    <col min="1294" max="1536" width="16.140625" style="351"/>
    <col min="1537" max="1537" width="2" style="351" customWidth="1"/>
    <col min="1538" max="1538" width="22" style="351" customWidth="1"/>
    <col min="1539" max="1539" width="31.42578125" style="351" customWidth="1"/>
    <col min="1540" max="1540" width="18.42578125" style="351" customWidth="1"/>
    <col min="1541" max="1541" width="17.5703125" style="351" customWidth="1"/>
    <col min="1542" max="1542" width="19.42578125" style="351" customWidth="1"/>
    <col min="1543" max="1546" width="16.28515625" style="351" customWidth="1"/>
    <col min="1547" max="1547" width="19.140625" style="351" bestFit="1" customWidth="1"/>
    <col min="1548" max="1549" width="16.28515625" style="351" bestFit="1" customWidth="1"/>
    <col min="1550" max="1792" width="16.140625" style="351"/>
    <col min="1793" max="1793" width="2" style="351" customWidth="1"/>
    <col min="1794" max="1794" width="22" style="351" customWidth="1"/>
    <col min="1795" max="1795" width="31.42578125" style="351" customWidth="1"/>
    <col min="1796" max="1796" width="18.42578125" style="351" customWidth="1"/>
    <col min="1797" max="1797" width="17.5703125" style="351" customWidth="1"/>
    <col min="1798" max="1798" width="19.42578125" style="351" customWidth="1"/>
    <col min="1799" max="1802" width="16.28515625" style="351" customWidth="1"/>
    <col min="1803" max="1803" width="19.140625" style="351" bestFit="1" customWidth="1"/>
    <col min="1804" max="1805" width="16.28515625" style="351" bestFit="1" customWidth="1"/>
    <col min="1806" max="2048" width="16.140625" style="351"/>
    <col min="2049" max="2049" width="2" style="351" customWidth="1"/>
    <col min="2050" max="2050" width="22" style="351" customWidth="1"/>
    <col min="2051" max="2051" width="31.42578125" style="351" customWidth="1"/>
    <col min="2052" max="2052" width="18.42578125" style="351" customWidth="1"/>
    <col min="2053" max="2053" width="17.5703125" style="351" customWidth="1"/>
    <col min="2054" max="2054" width="19.42578125" style="351" customWidth="1"/>
    <col min="2055" max="2058" width="16.28515625" style="351" customWidth="1"/>
    <col min="2059" max="2059" width="19.140625" style="351" bestFit="1" customWidth="1"/>
    <col min="2060" max="2061" width="16.28515625" style="351" bestFit="1" customWidth="1"/>
    <col min="2062" max="2304" width="16.140625" style="351"/>
    <col min="2305" max="2305" width="2" style="351" customWidth="1"/>
    <col min="2306" max="2306" width="22" style="351" customWidth="1"/>
    <col min="2307" max="2307" width="31.42578125" style="351" customWidth="1"/>
    <col min="2308" max="2308" width="18.42578125" style="351" customWidth="1"/>
    <col min="2309" max="2309" width="17.5703125" style="351" customWidth="1"/>
    <col min="2310" max="2310" width="19.42578125" style="351" customWidth="1"/>
    <col min="2311" max="2314" width="16.28515625" style="351" customWidth="1"/>
    <col min="2315" max="2315" width="19.140625" style="351" bestFit="1" customWidth="1"/>
    <col min="2316" max="2317" width="16.28515625" style="351" bestFit="1" customWidth="1"/>
    <col min="2318" max="2560" width="16.140625" style="351"/>
    <col min="2561" max="2561" width="2" style="351" customWidth="1"/>
    <col min="2562" max="2562" width="22" style="351" customWidth="1"/>
    <col min="2563" max="2563" width="31.42578125" style="351" customWidth="1"/>
    <col min="2564" max="2564" width="18.42578125" style="351" customWidth="1"/>
    <col min="2565" max="2565" width="17.5703125" style="351" customWidth="1"/>
    <col min="2566" max="2566" width="19.42578125" style="351" customWidth="1"/>
    <col min="2567" max="2570" width="16.28515625" style="351" customWidth="1"/>
    <col min="2571" max="2571" width="19.140625" style="351" bestFit="1" customWidth="1"/>
    <col min="2572" max="2573" width="16.28515625" style="351" bestFit="1" customWidth="1"/>
    <col min="2574" max="2816" width="16.140625" style="351"/>
    <col min="2817" max="2817" width="2" style="351" customWidth="1"/>
    <col min="2818" max="2818" width="22" style="351" customWidth="1"/>
    <col min="2819" max="2819" width="31.42578125" style="351" customWidth="1"/>
    <col min="2820" max="2820" width="18.42578125" style="351" customWidth="1"/>
    <col min="2821" max="2821" width="17.5703125" style="351" customWidth="1"/>
    <col min="2822" max="2822" width="19.42578125" style="351" customWidth="1"/>
    <col min="2823" max="2826" width="16.28515625" style="351" customWidth="1"/>
    <col min="2827" max="2827" width="19.140625" style="351" bestFit="1" customWidth="1"/>
    <col min="2828" max="2829" width="16.28515625" style="351" bestFit="1" customWidth="1"/>
    <col min="2830" max="3072" width="16.140625" style="351"/>
    <col min="3073" max="3073" width="2" style="351" customWidth="1"/>
    <col min="3074" max="3074" width="22" style="351" customWidth="1"/>
    <col min="3075" max="3075" width="31.42578125" style="351" customWidth="1"/>
    <col min="3076" max="3076" width="18.42578125" style="351" customWidth="1"/>
    <col min="3077" max="3077" width="17.5703125" style="351" customWidth="1"/>
    <col min="3078" max="3078" width="19.42578125" style="351" customWidth="1"/>
    <col min="3079" max="3082" width="16.28515625" style="351" customWidth="1"/>
    <col min="3083" max="3083" width="19.140625" style="351" bestFit="1" customWidth="1"/>
    <col min="3084" max="3085" width="16.28515625" style="351" bestFit="1" customWidth="1"/>
    <col min="3086" max="3328" width="16.140625" style="351"/>
    <col min="3329" max="3329" width="2" style="351" customWidth="1"/>
    <col min="3330" max="3330" width="22" style="351" customWidth="1"/>
    <col min="3331" max="3331" width="31.42578125" style="351" customWidth="1"/>
    <col min="3332" max="3332" width="18.42578125" style="351" customWidth="1"/>
    <col min="3333" max="3333" width="17.5703125" style="351" customWidth="1"/>
    <col min="3334" max="3334" width="19.42578125" style="351" customWidth="1"/>
    <col min="3335" max="3338" width="16.28515625" style="351" customWidth="1"/>
    <col min="3339" max="3339" width="19.140625" style="351" bestFit="1" customWidth="1"/>
    <col min="3340" max="3341" width="16.28515625" style="351" bestFit="1" customWidth="1"/>
    <col min="3342" max="3584" width="16.140625" style="351"/>
    <col min="3585" max="3585" width="2" style="351" customWidth="1"/>
    <col min="3586" max="3586" width="22" style="351" customWidth="1"/>
    <col min="3587" max="3587" width="31.42578125" style="351" customWidth="1"/>
    <col min="3588" max="3588" width="18.42578125" style="351" customWidth="1"/>
    <col min="3589" max="3589" width="17.5703125" style="351" customWidth="1"/>
    <col min="3590" max="3590" width="19.42578125" style="351" customWidth="1"/>
    <col min="3591" max="3594" width="16.28515625" style="351" customWidth="1"/>
    <col min="3595" max="3595" width="19.140625" style="351" bestFit="1" customWidth="1"/>
    <col min="3596" max="3597" width="16.28515625" style="351" bestFit="1" customWidth="1"/>
    <col min="3598" max="3840" width="16.140625" style="351"/>
    <col min="3841" max="3841" width="2" style="351" customWidth="1"/>
    <col min="3842" max="3842" width="22" style="351" customWidth="1"/>
    <col min="3843" max="3843" width="31.42578125" style="351" customWidth="1"/>
    <col min="3844" max="3844" width="18.42578125" style="351" customWidth="1"/>
    <col min="3845" max="3845" width="17.5703125" style="351" customWidth="1"/>
    <col min="3846" max="3846" width="19.42578125" style="351" customWidth="1"/>
    <col min="3847" max="3850" width="16.28515625" style="351" customWidth="1"/>
    <col min="3851" max="3851" width="19.140625" style="351" bestFit="1" customWidth="1"/>
    <col min="3852" max="3853" width="16.28515625" style="351" bestFit="1" customWidth="1"/>
    <col min="3854" max="4096" width="16.140625" style="351"/>
    <col min="4097" max="4097" width="2" style="351" customWidth="1"/>
    <col min="4098" max="4098" width="22" style="351" customWidth="1"/>
    <col min="4099" max="4099" width="31.42578125" style="351" customWidth="1"/>
    <col min="4100" max="4100" width="18.42578125" style="351" customWidth="1"/>
    <col min="4101" max="4101" width="17.5703125" style="351" customWidth="1"/>
    <col min="4102" max="4102" width="19.42578125" style="351" customWidth="1"/>
    <col min="4103" max="4106" width="16.28515625" style="351" customWidth="1"/>
    <col min="4107" max="4107" width="19.140625" style="351" bestFit="1" customWidth="1"/>
    <col min="4108" max="4109" width="16.28515625" style="351" bestFit="1" customWidth="1"/>
    <col min="4110" max="4352" width="16.140625" style="351"/>
    <col min="4353" max="4353" width="2" style="351" customWidth="1"/>
    <col min="4354" max="4354" width="22" style="351" customWidth="1"/>
    <col min="4355" max="4355" width="31.42578125" style="351" customWidth="1"/>
    <col min="4356" max="4356" width="18.42578125" style="351" customWidth="1"/>
    <col min="4357" max="4357" width="17.5703125" style="351" customWidth="1"/>
    <col min="4358" max="4358" width="19.42578125" style="351" customWidth="1"/>
    <col min="4359" max="4362" width="16.28515625" style="351" customWidth="1"/>
    <col min="4363" max="4363" width="19.140625" style="351" bestFit="1" customWidth="1"/>
    <col min="4364" max="4365" width="16.28515625" style="351" bestFit="1" customWidth="1"/>
    <col min="4366" max="4608" width="16.140625" style="351"/>
    <col min="4609" max="4609" width="2" style="351" customWidth="1"/>
    <col min="4610" max="4610" width="22" style="351" customWidth="1"/>
    <col min="4611" max="4611" width="31.42578125" style="351" customWidth="1"/>
    <col min="4612" max="4612" width="18.42578125" style="351" customWidth="1"/>
    <col min="4613" max="4613" width="17.5703125" style="351" customWidth="1"/>
    <col min="4614" max="4614" width="19.42578125" style="351" customWidth="1"/>
    <col min="4615" max="4618" width="16.28515625" style="351" customWidth="1"/>
    <col min="4619" max="4619" width="19.140625" style="351" bestFit="1" customWidth="1"/>
    <col min="4620" max="4621" width="16.28515625" style="351" bestFit="1" customWidth="1"/>
    <col min="4622" max="4864" width="16.140625" style="351"/>
    <col min="4865" max="4865" width="2" style="351" customWidth="1"/>
    <col min="4866" max="4866" width="22" style="351" customWidth="1"/>
    <col min="4867" max="4867" width="31.42578125" style="351" customWidth="1"/>
    <col min="4868" max="4868" width="18.42578125" style="351" customWidth="1"/>
    <col min="4869" max="4869" width="17.5703125" style="351" customWidth="1"/>
    <col min="4870" max="4870" width="19.42578125" style="351" customWidth="1"/>
    <col min="4871" max="4874" width="16.28515625" style="351" customWidth="1"/>
    <col min="4875" max="4875" width="19.140625" style="351" bestFit="1" customWidth="1"/>
    <col min="4876" max="4877" width="16.28515625" style="351" bestFit="1" customWidth="1"/>
    <col min="4878" max="5120" width="16.140625" style="351"/>
    <col min="5121" max="5121" width="2" style="351" customWidth="1"/>
    <col min="5122" max="5122" width="22" style="351" customWidth="1"/>
    <col min="5123" max="5123" width="31.42578125" style="351" customWidth="1"/>
    <col min="5124" max="5124" width="18.42578125" style="351" customWidth="1"/>
    <col min="5125" max="5125" width="17.5703125" style="351" customWidth="1"/>
    <col min="5126" max="5126" width="19.42578125" style="351" customWidth="1"/>
    <col min="5127" max="5130" width="16.28515625" style="351" customWidth="1"/>
    <col min="5131" max="5131" width="19.140625" style="351" bestFit="1" customWidth="1"/>
    <col min="5132" max="5133" width="16.28515625" style="351" bestFit="1" customWidth="1"/>
    <col min="5134" max="5376" width="16.140625" style="351"/>
    <col min="5377" max="5377" width="2" style="351" customWidth="1"/>
    <col min="5378" max="5378" width="22" style="351" customWidth="1"/>
    <col min="5379" max="5379" width="31.42578125" style="351" customWidth="1"/>
    <col min="5380" max="5380" width="18.42578125" style="351" customWidth="1"/>
    <col min="5381" max="5381" width="17.5703125" style="351" customWidth="1"/>
    <col min="5382" max="5382" width="19.42578125" style="351" customWidth="1"/>
    <col min="5383" max="5386" width="16.28515625" style="351" customWidth="1"/>
    <col min="5387" max="5387" width="19.140625" style="351" bestFit="1" customWidth="1"/>
    <col min="5388" max="5389" width="16.28515625" style="351" bestFit="1" customWidth="1"/>
    <col min="5390" max="5632" width="16.140625" style="351"/>
    <col min="5633" max="5633" width="2" style="351" customWidth="1"/>
    <col min="5634" max="5634" width="22" style="351" customWidth="1"/>
    <col min="5635" max="5635" width="31.42578125" style="351" customWidth="1"/>
    <col min="5636" max="5636" width="18.42578125" style="351" customWidth="1"/>
    <col min="5637" max="5637" width="17.5703125" style="351" customWidth="1"/>
    <col min="5638" max="5638" width="19.42578125" style="351" customWidth="1"/>
    <col min="5639" max="5642" width="16.28515625" style="351" customWidth="1"/>
    <col min="5643" max="5643" width="19.140625" style="351" bestFit="1" customWidth="1"/>
    <col min="5644" max="5645" width="16.28515625" style="351" bestFit="1" customWidth="1"/>
    <col min="5646" max="5888" width="16.140625" style="351"/>
    <col min="5889" max="5889" width="2" style="351" customWidth="1"/>
    <col min="5890" max="5890" width="22" style="351" customWidth="1"/>
    <col min="5891" max="5891" width="31.42578125" style="351" customWidth="1"/>
    <col min="5892" max="5892" width="18.42578125" style="351" customWidth="1"/>
    <col min="5893" max="5893" width="17.5703125" style="351" customWidth="1"/>
    <col min="5894" max="5894" width="19.42578125" style="351" customWidth="1"/>
    <col min="5895" max="5898" width="16.28515625" style="351" customWidth="1"/>
    <col min="5899" max="5899" width="19.140625" style="351" bestFit="1" customWidth="1"/>
    <col min="5900" max="5901" width="16.28515625" style="351" bestFit="1" customWidth="1"/>
    <col min="5902" max="6144" width="16.140625" style="351"/>
    <col min="6145" max="6145" width="2" style="351" customWidth="1"/>
    <col min="6146" max="6146" width="22" style="351" customWidth="1"/>
    <col min="6147" max="6147" width="31.42578125" style="351" customWidth="1"/>
    <col min="6148" max="6148" width="18.42578125" style="351" customWidth="1"/>
    <col min="6149" max="6149" width="17.5703125" style="351" customWidth="1"/>
    <col min="6150" max="6150" width="19.42578125" style="351" customWidth="1"/>
    <col min="6151" max="6154" width="16.28515625" style="351" customWidth="1"/>
    <col min="6155" max="6155" width="19.140625" style="351" bestFit="1" customWidth="1"/>
    <col min="6156" max="6157" width="16.28515625" style="351" bestFit="1" customWidth="1"/>
    <col min="6158" max="6400" width="16.140625" style="351"/>
    <col min="6401" max="6401" width="2" style="351" customWidth="1"/>
    <col min="6402" max="6402" width="22" style="351" customWidth="1"/>
    <col min="6403" max="6403" width="31.42578125" style="351" customWidth="1"/>
    <col min="6404" max="6404" width="18.42578125" style="351" customWidth="1"/>
    <col min="6405" max="6405" width="17.5703125" style="351" customWidth="1"/>
    <col min="6406" max="6406" width="19.42578125" style="351" customWidth="1"/>
    <col min="6407" max="6410" width="16.28515625" style="351" customWidth="1"/>
    <col min="6411" max="6411" width="19.140625" style="351" bestFit="1" customWidth="1"/>
    <col min="6412" max="6413" width="16.28515625" style="351" bestFit="1" customWidth="1"/>
    <col min="6414" max="6656" width="16.140625" style="351"/>
    <col min="6657" max="6657" width="2" style="351" customWidth="1"/>
    <col min="6658" max="6658" width="22" style="351" customWidth="1"/>
    <col min="6659" max="6659" width="31.42578125" style="351" customWidth="1"/>
    <col min="6660" max="6660" width="18.42578125" style="351" customWidth="1"/>
    <col min="6661" max="6661" width="17.5703125" style="351" customWidth="1"/>
    <col min="6662" max="6662" width="19.42578125" style="351" customWidth="1"/>
    <col min="6663" max="6666" width="16.28515625" style="351" customWidth="1"/>
    <col min="6667" max="6667" width="19.140625" style="351" bestFit="1" customWidth="1"/>
    <col min="6668" max="6669" width="16.28515625" style="351" bestFit="1" customWidth="1"/>
    <col min="6670" max="6912" width="16.140625" style="351"/>
    <col min="6913" max="6913" width="2" style="351" customWidth="1"/>
    <col min="6914" max="6914" width="22" style="351" customWidth="1"/>
    <col min="6915" max="6915" width="31.42578125" style="351" customWidth="1"/>
    <col min="6916" max="6916" width="18.42578125" style="351" customWidth="1"/>
    <col min="6917" max="6917" width="17.5703125" style="351" customWidth="1"/>
    <col min="6918" max="6918" width="19.42578125" style="351" customWidth="1"/>
    <col min="6919" max="6922" width="16.28515625" style="351" customWidth="1"/>
    <col min="6923" max="6923" width="19.140625" style="351" bestFit="1" customWidth="1"/>
    <col min="6924" max="6925" width="16.28515625" style="351" bestFit="1" customWidth="1"/>
    <col min="6926" max="7168" width="16.140625" style="351"/>
    <col min="7169" max="7169" width="2" style="351" customWidth="1"/>
    <col min="7170" max="7170" width="22" style="351" customWidth="1"/>
    <col min="7171" max="7171" width="31.42578125" style="351" customWidth="1"/>
    <col min="7172" max="7172" width="18.42578125" style="351" customWidth="1"/>
    <col min="7173" max="7173" width="17.5703125" style="351" customWidth="1"/>
    <col min="7174" max="7174" width="19.42578125" style="351" customWidth="1"/>
    <col min="7175" max="7178" width="16.28515625" style="351" customWidth="1"/>
    <col min="7179" max="7179" width="19.140625" style="351" bestFit="1" customWidth="1"/>
    <col min="7180" max="7181" width="16.28515625" style="351" bestFit="1" customWidth="1"/>
    <col min="7182" max="7424" width="16.140625" style="351"/>
    <col min="7425" max="7425" width="2" style="351" customWidth="1"/>
    <col min="7426" max="7426" width="22" style="351" customWidth="1"/>
    <col min="7427" max="7427" width="31.42578125" style="351" customWidth="1"/>
    <col min="7428" max="7428" width="18.42578125" style="351" customWidth="1"/>
    <col min="7429" max="7429" width="17.5703125" style="351" customWidth="1"/>
    <col min="7430" max="7430" width="19.42578125" style="351" customWidth="1"/>
    <col min="7431" max="7434" width="16.28515625" style="351" customWidth="1"/>
    <col min="7435" max="7435" width="19.140625" style="351" bestFit="1" customWidth="1"/>
    <col min="7436" max="7437" width="16.28515625" style="351" bestFit="1" customWidth="1"/>
    <col min="7438" max="7680" width="16.140625" style="351"/>
    <col min="7681" max="7681" width="2" style="351" customWidth="1"/>
    <col min="7682" max="7682" width="22" style="351" customWidth="1"/>
    <col min="7683" max="7683" width="31.42578125" style="351" customWidth="1"/>
    <col min="7684" max="7684" width="18.42578125" style="351" customWidth="1"/>
    <col min="7685" max="7685" width="17.5703125" style="351" customWidth="1"/>
    <col min="7686" max="7686" width="19.42578125" style="351" customWidth="1"/>
    <col min="7687" max="7690" width="16.28515625" style="351" customWidth="1"/>
    <col min="7691" max="7691" width="19.140625" style="351" bestFit="1" customWidth="1"/>
    <col min="7692" max="7693" width="16.28515625" style="351" bestFit="1" customWidth="1"/>
    <col min="7694" max="7936" width="16.140625" style="351"/>
    <col min="7937" max="7937" width="2" style="351" customWidth="1"/>
    <col min="7938" max="7938" width="22" style="351" customWidth="1"/>
    <col min="7939" max="7939" width="31.42578125" style="351" customWidth="1"/>
    <col min="7940" max="7940" width="18.42578125" style="351" customWidth="1"/>
    <col min="7941" max="7941" width="17.5703125" style="351" customWidth="1"/>
    <col min="7942" max="7942" width="19.42578125" style="351" customWidth="1"/>
    <col min="7943" max="7946" width="16.28515625" style="351" customWidth="1"/>
    <col min="7947" max="7947" width="19.140625" style="351" bestFit="1" customWidth="1"/>
    <col min="7948" max="7949" width="16.28515625" style="351" bestFit="1" customWidth="1"/>
    <col min="7950" max="8192" width="16.140625" style="351"/>
    <col min="8193" max="8193" width="2" style="351" customWidth="1"/>
    <col min="8194" max="8194" width="22" style="351" customWidth="1"/>
    <col min="8195" max="8195" width="31.42578125" style="351" customWidth="1"/>
    <col min="8196" max="8196" width="18.42578125" style="351" customWidth="1"/>
    <col min="8197" max="8197" width="17.5703125" style="351" customWidth="1"/>
    <col min="8198" max="8198" width="19.42578125" style="351" customWidth="1"/>
    <col min="8199" max="8202" width="16.28515625" style="351" customWidth="1"/>
    <col min="8203" max="8203" width="19.140625" style="351" bestFit="1" customWidth="1"/>
    <col min="8204" max="8205" width="16.28515625" style="351" bestFit="1" customWidth="1"/>
    <col min="8206" max="8448" width="16.140625" style="351"/>
    <col min="8449" max="8449" width="2" style="351" customWidth="1"/>
    <col min="8450" max="8450" width="22" style="351" customWidth="1"/>
    <col min="8451" max="8451" width="31.42578125" style="351" customWidth="1"/>
    <col min="8452" max="8452" width="18.42578125" style="351" customWidth="1"/>
    <col min="8453" max="8453" width="17.5703125" style="351" customWidth="1"/>
    <col min="8454" max="8454" width="19.42578125" style="351" customWidth="1"/>
    <col min="8455" max="8458" width="16.28515625" style="351" customWidth="1"/>
    <col min="8459" max="8459" width="19.140625" style="351" bestFit="1" customWidth="1"/>
    <col min="8460" max="8461" width="16.28515625" style="351" bestFit="1" customWidth="1"/>
    <col min="8462" max="8704" width="16.140625" style="351"/>
    <col min="8705" max="8705" width="2" style="351" customWidth="1"/>
    <col min="8706" max="8706" width="22" style="351" customWidth="1"/>
    <col min="8707" max="8707" width="31.42578125" style="351" customWidth="1"/>
    <col min="8708" max="8708" width="18.42578125" style="351" customWidth="1"/>
    <col min="8709" max="8709" width="17.5703125" style="351" customWidth="1"/>
    <col min="8710" max="8710" width="19.42578125" style="351" customWidth="1"/>
    <col min="8711" max="8714" width="16.28515625" style="351" customWidth="1"/>
    <col min="8715" max="8715" width="19.140625" style="351" bestFit="1" customWidth="1"/>
    <col min="8716" max="8717" width="16.28515625" style="351" bestFit="1" customWidth="1"/>
    <col min="8718" max="8960" width="16.140625" style="351"/>
    <col min="8961" max="8961" width="2" style="351" customWidth="1"/>
    <col min="8962" max="8962" width="22" style="351" customWidth="1"/>
    <col min="8963" max="8963" width="31.42578125" style="351" customWidth="1"/>
    <col min="8964" max="8964" width="18.42578125" style="351" customWidth="1"/>
    <col min="8965" max="8965" width="17.5703125" style="351" customWidth="1"/>
    <col min="8966" max="8966" width="19.42578125" style="351" customWidth="1"/>
    <col min="8967" max="8970" width="16.28515625" style="351" customWidth="1"/>
    <col min="8971" max="8971" width="19.140625" style="351" bestFit="1" customWidth="1"/>
    <col min="8972" max="8973" width="16.28515625" style="351" bestFit="1" customWidth="1"/>
    <col min="8974" max="9216" width="16.140625" style="351"/>
    <col min="9217" max="9217" width="2" style="351" customWidth="1"/>
    <col min="9218" max="9218" width="22" style="351" customWidth="1"/>
    <col min="9219" max="9219" width="31.42578125" style="351" customWidth="1"/>
    <col min="9220" max="9220" width="18.42578125" style="351" customWidth="1"/>
    <col min="9221" max="9221" width="17.5703125" style="351" customWidth="1"/>
    <col min="9222" max="9222" width="19.42578125" style="351" customWidth="1"/>
    <col min="9223" max="9226" width="16.28515625" style="351" customWidth="1"/>
    <col min="9227" max="9227" width="19.140625" style="351" bestFit="1" customWidth="1"/>
    <col min="9228" max="9229" width="16.28515625" style="351" bestFit="1" customWidth="1"/>
    <col min="9230" max="9472" width="16.140625" style="351"/>
    <col min="9473" max="9473" width="2" style="351" customWidth="1"/>
    <col min="9474" max="9474" width="22" style="351" customWidth="1"/>
    <col min="9475" max="9475" width="31.42578125" style="351" customWidth="1"/>
    <col min="9476" max="9476" width="18.42578125" style="351" customWidth="1"/>
    <col min="9477" max="9477" width="17.5703125" style="351" customWidth="1"/>
    <col min="9478" max="9478" width="19.42578125" style="351" customWidth="1"/>
    <col min="9479" max="9482" width="16.28515625" style="351" customWidth="1"/>
    <col min="9483" max="9483" width="19.140625" style="351" bestFit="1" customWidth="1"/>
    <col min="9484" max="9485" width="16.28515625" style="351" bestFit="1" customWidth="1"/>
    <col min="9486" max="9728" width="16.140625" style="351"/>
    <col min="9729" max="9729" width="2" style="351" customWidth="1"/>
    <col min="9730" max="9730" width="22" style="351" customWidth="1"/>
    <col min="9731" max="9731" width="31.42578125" style="351" customWidth="1"/>
    <col min="9732" max="9732" width="18.42578125" style="351" customWidth="1"/>
    <col min="9733" max="9733" width="17.5703125" style="351" customWidth="1"/>
    <col min="9734" max="9734" width="19.42578125" style="351" customWidth="1"/>
    <col min="9735" max="9738" width="16.28515625" style="351" customWidth="1"/>
    <col min="9739" max="9739" width="19.140625" style="351" bestFit="1" customWidth="1"/>
    <col min="9740" max="9741" width="16.28515625" style="351" bestFit="1" customWidth="1"/>
    <col min="9742" max="9984" width="16.140625" style="351"/>
    <col min="9985" max="9985" width="2" style="351" customWidth="1"/>
    <col min="9986" max="9986" width="22" style="351" customWidth="1"/>
    <col min="9987" max="9987" width="31.42578125" style="351" customWidth="1"/>
    <col min="9988" max="9988" width="18.42578125" style="351" customWidth="1"/>
    <col min="9989" max="9989" width="17.5703125" style="351" customWidth="1"/>
    <col min="9990" max="9990" width="19.42578125" style="351" customWidth="1"/>
    <col min="9991" max="9994" width="16.28515625" style="351" customWidth="1"/>
    <col min="9995" max="9995" width="19.140625" style="351" bestFit="1" customWidth="1"/>
    <col min="9996" max="9997" width="16.28515625" style="351" bestFit="1" customWidth="1"/>
    <col min="9998" max="10240" width="16.140625" style="351"/>
    <col min="10241" max="10241" width="2" style="351" customWidth="1"/>
    <col min="10242" max="10242" width="22" style="351" customWidth="1"/>
    <col min="10243" max="10243" width="31.42578125" style="351" customWidth="1"/>
    <col min="10244" max="10244" width="18.42578125" style="351" customWidth="1"/>
    <col min="10245" max="10245" width="17.5703125" style="351" customWidth="1"/>
    <col min="10246" max="10246" width="19.42578125" style="351" customWidth="1"/>
    <col min="10247" max="10250" width="16.28515625" style="351" customWidth="1"/>
    <col min="10251" max="10251" width="19.140625" style="351" bestFit="1" customWidth="1"/>
    <col min="10252" max="10253" width="16.28515625" style="351" bestFit="1" customWidth="1"/>
    <col min="10254" max="10496" width="16.140625" style="351"/>
    <col min="10497" max="10497" width="2" style="351" customWidth="1"/>
    <col min="10498" max="10498" width="22" style="351" customWidth="1"/>
    <col min="10499" max="10499" width="31.42578125" style="351" customWidth="1"/>
    <col min="10500" max="10500" width="18.42578125" style="351" customWidth="1"/>
    <col min="10501" max="10501" width="17.5703125" style="351" customWidth="1"/>
    <col min="10502" max="10502" width="19.42578125" style="351" customWidth="1"/>
    <col min="10503" max="10506" width="16.28515625" style="351" customWidth="1"/>
    <col min="10507" max="10507" width="19.140625" style="351" bestFit="1" customWidth="1"/>
    <col min="10508" max="10509" width="16.28515625" style="351" bestFit="1" customWidth="1"/>
    <col min="10510" max="10752" width="16.140625" style="351"/>
    <col min="10753" max="10753" width="2" style="351" customWidth="1"/>
    <col min="10754" max="10754" width="22" style="351" customWidth="1"/>
    <col min="10755" max="10755" width="31.42578125" style="351" customWidth="1"/>
    <col min="10756" max="10756" width="18.42578125" style="351" customWidth="1"/>
    <col min="10757" max="10757" width="17.5703125" style="351" customWidth="1"/>
    <col min="10758" max="10758" width="19.42578125" style="351" customWidth="1"/>
    <col min="10759" max="10762" width="16.28515625" style="351" customWidth="1"/>
    <col min="10763" max="10763" width="19.140625" style="351" bestFit="1" customWidth="1"/>
    <col min="10764" max="10765" width="16.28515625" style="351" bestFit="1" customWidth="1"/>
    <col min="10766" max="11008" width="16.140625" style="351"/>
    <col min="11009" max="11009" width="2" style="351" customWidth="1"/>
    <col min="11010" max="11010" width="22" style="351" customWidth="1"/>
    <col min="11011" max="11011" width="31.42578125" style="351" customWidth="1"/>
    <col min="11012" max="11012" width="18.42578125" style="351" customWidth="1"/>
    <col min="11013" max="11013" width="17.5703125" style="351" customWidth="1"/>
    <col min="11014" max="11014" width="19.42578125" style="351" customWidth="1"/>
    <col min="11015" max="11018" width="16.28515625" style="351" customWidth="1"/>
    <col min="11019" max="11019" width="19.140625" style="351" bestFit="1" customWidth="1"/>
    <col min="11020" max="11021" width="16.28515625" style="351" bestFit="1" customWidth="1"/>
    <col min="11022" max="11264" width="16.140625" style="351"/>
    <col min="11265" max="11265" width="2" style="351" customWidth="1"/>
    <col min="11266" max="11266" width="22" style="351" customWidth="1"/>
    <col min="11267" max="11267" width="31.42578125" style="351" customWidth="1"/>
    <col min="11268" max="11268" width="18.42578125" style="351" customWidth="1"/>
    <col min="11269" max="11269" width="17.5703125" style="351" customWidth="1"/>
    <col min="11270" max="11270" width="19.42578125" style="351" customWidth="1"/>
    <col min="11271" max="11274" width="16.28515625" style="351" customWidth="1"/>
    <col min="11275" max="11275" width="19.140625" style="351" bestFit="1" customWidth="1"/>
    <col min="11276" max="11277" width="16.28515625" style="351" bestFit="1" customWidth="1"/>
    <col min="11278" max="11520" width="16.140625" style="351"/>
    <col min="11521" max="11521" width="2" style="351" customWidth="1"/>
    <col min="11522" max="11522" width="22" style="351" customWidth="1"/>
    <col min="11523" max="11523" width="31.42578125" style="351" customWidth="1"/>
    <col min="11524" max="11524" width="18.42578125" style="351" customWidth="1"/>
    <col min="11525" max="11525" width="17.5703125" style="351" customWidth="1"/>
    <col min="11526" max="11526" width="19.42578125" style="351" customWidth="1"/>
    <col min="11527" max="11530" width="16.28515625" style="351" customWidth="1"/>
    <col min="11531" max="11531" width="19.140625" style="351" bestFit="1" customWidth="1"/>
    <col min="11532" max="11533" width="16.28515625" style="351" bestFit="1" customWidth="1"/>
    <col min="11534" max="11776" width="16.140625" style="351"/>
    <col min="11777" max="11777" width="2" style="351" customWidth="1"/>
    <col min="11778" max="11778" width="22" style="351" customWidth="1"/>
    <col min="11779" max="11779" width="31.42578125" style="351" customWidth="1"/>
    <col min="11780" max="11780" width="18.42578125" style="351" customWidth="1"/>
    <col min="11781" max="11781" width="17.5703125" style="351" customWidth="1"/>
    <col min="11782" max="11782" width="19.42578125" style="351" customWidth="1"/>
    <col min="11783" max="11786" width="16.28515625" style="351" customWidth="1"/>
    <col min="11787" max="11787" width="19.140625" style="351" bestFit="1" customWidth="1"/>
    <col min="11788" max="11789" width="16.28515625" style="351" bestFit="1" customWidth="1"/>
    <col min="11790" max="12032" width="16.140625" style="351"/>
    <col min="12033" max="12033" width="2" style="351" customWidth="1"/>
    <col min="12034" max="12034" width="22" style="351" customWidth="1"/>
    <col min="12035" max="12035" width="31.42578125" style="351" customWidth="1"/>
    <col min="12036" max="12036" width="18.42578125" style="351" customWidth="1"/>
    <col min="12037" max="12037" width="17.5703125" style="351" customWidth="1"/>
    <col min="12038" max="12038" width="19.42578125" style="351" customWidth="1"/>
    <col min="12039" max="12042" width="16.28515625" style="351" customWidth="1"/>
    <col min="12043" max="12043" width="19.140625" style="351" bestFit="1" customWidth="1"/>
    <col min="12044" max="12045" width="16.28515625" style="351" bestFit="1" customWidth="1"/>
    <col min="12046" max="12288" width="16.140625" style="351"/>
    <col min="12289" max="12289" width="2" style="351" customWidth="1"/>
    <col min="12290" max="12290" width="22" style="351" customWidth="1"/>
    <col min="12291" max="12291" width="31.42578125" style="351" customWidth="1"/>
    <col min="12292" max="12292" width="18.42578125" style="351" customWidth="1"/>
    <col min="12293" max="12293" width="17.5703125" style="351" customWidth="1"/>
    <col min="12294" max="12294" width="19.42578125" style="351" customWidth="1"/>
    <col min="12295" max="12298" width="16.28515625" style="351" customWidth="1"/>
    <col min="12299" max="12299" width="19.140625" style="351" bestFit="1" customWidth="1"/>
    <col min="12300" max="12301" width="16.28515625" style="351" bestFit="1" customWidth="1"/>
    <col min="12302" max="12544" width="16.140625" style="351"/>
    <col min="12545" max="12545" width="2" style="351" customWidth="1"/>
    <col min="12546" max="12546" width="22" style="351" customWidth="1"/>
    <col min="12547" max="12547" width="31.42578125" style="351" customWidth="1"/>
    <col min="12548" max="12548" width="18.42578125" style="351" customWidth="1"/>
    <col min="12549" max="12549" width="17.5703125" style="351" customWidth="1"/>
    <col min="12550" max="12550" width="19.42578125" style="351" customWidth="1"/>
    <col min="12551" max="12554" width="16.28515625" style="351" customWidth="1"/>
    <col min="12555" max="12555" width="19.140625" style="351" bestFit="1" customWidth="1"/>
    <col min="12556" max="12557" width="16.28515625" style="351" bestFit="1" customWidth="1"/>
    <col min="12558" max="12800" width="16.140625" style="351"/>
    <col min="12801" max="12801" width="2" style="351" customWidth="1"/>
    <col min="12802" max="12802" width="22" style="351" customWidth="1"/>
    <col min="12803" max="12803" width="31.42578125" style="351" customWidth="1"/>
    <col min="12804" max="12804" width="18.42578125" style="351" customWidth="1"/>
    <col min="12805" max="12805" width="17.5703125" style="351" customWidth="1"/>
    <col min="12806" max="12806" width="19.42578125" style="351" customWidth="1"/>
    <col min="12807" max="12810" width="16.28515625" style="351" customWidth="1"/>
    <col min="12811" max="12811" width="19.140625" style="351" bestFit="1" customWidth="1"/>
    <col min="12812" max="12813" width="16.28515625" style="351" bestFit="1" customWidth="1"/>
    <col min="12814" max="13056" width="16.140625" style="351"/>
    <col min="13057" max="13057" width="2" style="351" customWidth="1"/>
    <col min="13058" max="13058" width="22" style="351" customWidth="1"/>
    <col min="13059" max="13059" width="31.42578125" style="351" customWidth="1"/>
    <col min="13060" max="13060" width="18.42578125" style="351" customWidth="1"/>
    <col min="13061" max="13061" width="17.5703125" style="351" customWidth="1"/>
    <col min="13062" max="13062" width="19.42578125" style="351" customWidth="1"/>
    <col min="13063" max="13066" width="16.28515625" style="351" customWidth="1"/>
    <col min="13067" max="13067" width="19.140625" style="351" bestFit="1" customWidth="1"/>
    <col min="13068" max="13069" width="16.28515625" style="351" bestFit="1" customWidth="1"/>
    <col min="13070" max="13312" width="16.140625" style="351"/>
    <col min="13313" max="13313" width="2" style="351" customWidth="1"/>
    <col min="13314" max="13314" width="22" style="351" customWidth="1"/>
    <col min="13315" max="13315" width="31.42578125" style="351" customWidth="1"/>
    <col min="13316" max="13316" width="18.42578125" style="351" customWidth="1"/>
    <col min="13317" max="13317" width="17.5703125" style="351" customWidth="1"/>
    <col min="13318" max="13318" width="19.42578125" style="351" customWidth="1"/>
    <col min="13319" max="13322" width="16.28515625" style="351" customWidth="1"/>
    <col min="13323" max="13323" width="19.140625" style="351" bestFit="1" customWidth="1"/>
    <col min="13324" max="13325" width="16.28515625" style="351" bestFit="1" customWidth="1"/>
    <col min="13326" max="13568" width="16.140625" style="351"/>
    <col min="13569" max="13569" width="2" style="351" customWidth="1"/>
    <col min="13570" max="13570" width="22" style="351" customWidth="1"/>
    <col min="13571" max="13571" width="31.42578125" style="351" customWidth="1"/>
    <col min="13572" max="13572" width="18.42578125" style="351" customWidth="1"/>
    <col min="13573" max="13573" width="17.5703125" style="351" customWidth="1"/>
    <col min="13574" max="13574" width="19.42578125" style="351" customWidth="1"/>
    <col min="13575" max="13578" width="16.28515625" style="351" customWidth="1"/>
    <col min="13579" max="13579" width="19.140625" style="351" bestFit="1" customWidth="1"/>
    <col min="13580" max="13581" width="16.28515625" style="351" bestFit="1" customWidth="1"/>
    <col min="13582" max="13824" width="16.140625" style="351"/>
    <col min="13825" max="13825" width="2" style="351" customWidth="1"/>
    <col min="13826" max="13826" width="22" style="351" customWidth="1"/>
    <col min="13827" max="13827" width="31.42578125" style="351" customWidth="1"/>
    <col min="13828" max="13828" width="18.42578125" style="351" customWidth="1"/>
    <col min="13829" max="13829" width="17.5703125" style="351" customWidth="1"/>
    <col min="13830" max="13830" width="19.42578125" style="351" customWidth="1"/>
    <col min="13831" max="13834" width="16.28515625" style="351" customWidth="1"/>
    <col min="13835" max="13835" width="19.140625" style="351" bestFit="1" customWidth="1"/>
    <col min="13836" max="13837" width="16.28515625" style="351" bestFit="1" customWidth="1"/>
    <col min="13838" max="14080" width="16.140625" style="351"/>
    <col min="14081" max="14081" width="2" style="351" customWidth="1"/>
    <col min="14082" max="14082" width="22" style="351" customWidth="1"/>
    <col min="14083" max="14083" width="31.42578125" style="351" customWidth="1"/>
    <col min="14084" max="14084" width="18.42578125" style="351" customWidth="1"/>
    <col min="14085" max="14085" width="17.5703125" style="351" customWidth="1"/>
    <col min="14086" max="14086" width="19.42578125" style="351" customWidth="1"/>
    <col min="14087" max="14090" width="16.28515625" style="351" customWidth="1"/>
    <col min="14091" max="14091" width="19.140625" style="351" bestFit="1" customWidth="1"/>
    <col min="14092" max="14093" width="16.28515625" style="351" bestFit="1" customWidth="1"/>
    <col min="14094" max="14336" width="16.140625" style="351"/>
    <col min="14337" max="14337" width="2" style="351" customWidth="1"/>
    <col min="14338" max="14338" width="22" style="351" customWidth="1"/>
    <col min="14339" max="14339" width="31.42578125" style="351" customWidth="1"/>
    <col min="14340" max="14340" width="18.42578125" style="351" customWidth="1"/>
    <col min="14341" max="14341" width="17.5703125" style="351" customWidth="1"/>
    <col min="14342" max="14342" width="19.42578125" style="351" customWidth="1"/>
    <col min="14343" max="14346" width="16.28515625" style="351" customWidth="1"/>
    <col min="14347" max="14347" width="19.140625" style="351" bestFit="1" customWidth="1"/>
    <col min="14348" max="14349" width="16.28515625" style="351" bestFit="1" customWidth="1"/>
    <col min="14350" max="14592" width="16.140625" style="351"/>
    <col min="14593" max="14593" width="2" style="351" customWidth="1"/>
    <col min="14594" max="14594" width="22" style="351" customWidth="1"/>
    <col min="14595" max="14595" width="31.42578125" style="351" customWidth="1"/>
    <col min="14596" max="14596" width="18.42578125" style="351" customWidth="1"/>
    <col min="14597" max="14597" width="17.5703125" style="351" customWidth="1"/>
    <col min="14598" max="14598" width="19.42578125" style="351" customWidth="1"/>
    <col min="14599" max="14602" width="16.28515625" style="351" customWidth="1"/>
    <col min="14603" max="14603" width="19.140625" style="351" bestFit="1" customWidth="1"/>
    <col min="14604" max="14605" width="16.28515625" style="351" bestFit="1" customWidth="1"/>
    <col min="14606" max="14848" width="16.140625" style="351"/>
    <col min="14849" max="14849" width="2" style="351" customWidth="1"/>
    <col min="14850" max="14850" width="22" style="351" customWidth="1"/>
    <col min="14851" max="14851" width="31.42578125" style="351" customWidth="1"/>
    <col min="14852" max="14852" width="18.42578125" style="351" customWidth="1"/>
    <col min="14853" max="14853" width="17.5703125" style="351" customWidth="1"/>
    <col min="14854" max="14854" width="19.42578125" style="351" customWidth="1"/>
    <col min="14855" max="14858" width="16.28515625" style="351" customWidth="1"/>
    <col min="14859" max="14859" width="19.140625" style="351" bestFit="1" customWidth="1"/>
    <col min="14860" max="14861" width="16.28515625" style="351" bestFit="1" customWidth="1"/>
    <col min="14862" max="15104" width="16.140625" style="351"/>
    <col min="15105" max="15105" width="2" style="351" customWidth="1"/>
    <col min="15106" max="15106" width="22" style="351" customWidth="1"/>
    <col min="15107" max="15107" width="31.42578125" style="351" customWidth="1"/>
    <col min="15108" max="15108" width="18.42578125" style="351" customWidth="1"/>
    <col min="15109" max="15109" width="17.5703125" style="351" customWidth="1"/>
    <col min="15110" max="15110" width="19.42578125" style="351" customWidth="1"/>
    <col min="15111" max="15114" width="16.28515625" style="351" customWidth="1"/>
    <col min="15115" max="15115" width="19.140625" style="351" bestFit="1" customWidth="1"/>
    <col min="15116" max="15117" width="16.28515625" style="351" bestFit="1" customWidth="1"/>
    <col min="15118" max="15360" width="16.140625" style="351"/>
    <col min="15361" max="15361" width="2" style="351" customWidth="1"/>
    <col min="15362" max="15362" width="22" style="351" customWidth="1"/>
    <col min="15363" max="15363" width="31.42578125" style="351" customWidth="1"/>
    <col min="15364" max="15364" width="18.42578125" style="351" customWidth="1"/>
    <col min="15365" max="15365" width="17.5703125" style="351" customWidth="1"/>
    <col min="15366" max="15366" width="19.42578125" style="351" customWidth="1"/>
    <col min="15367" max="15370" width="16.28515625" style="351" customWidth="1"/>
    <col min="15371" max="15371" width="19.140625" style="351" bestFit="1" customWidth="1"/>
    <col min="15372" max="15373" width="16.28515625" style="351" bestFit="1" customWidth="1"/>
    <col min="15374" max="15616" width="16.140625" style="351"/>
    <col min="15617" max="15617" width="2" style="351" customWidth="1"/>
    <col min="15618" max="15618" width="22" style="351" customWidth="1"/>
    <col min="15619" max="15619" width="31.42578125" style="351" customWidth="1"/>
    <col min="15620" max="15620" width="18.42578125" style="351" customWidth="1"/>
    <col min="15621" max="15621" width="17.5703125" style="351" customWidth="1"/>
    <col min="15622" max="15622" width="19.42578125" style="351" customWidth="1"/>
    <col min="15623" max="15626" width="16.28515625" style="351" customWidth="1"/>
    <col min="15627" max="15627" width="19.140625" style="351" bestFit="1" customWidth="1"/>
    <col min="15628" max="15629" width="16.28515625" style="351" bestFit="1" customWidth="1"/>
    <col min="15630" max="15872" width="16.140625" style="351"/>
    <col min="15873" max="15873" width="2" style="351" customWidth="1"/>
    <col min="15874" max="15874" width="22" style="351" customWidth="1"/>
    <col min="15875" max="15875" width="31.42578125" style="351" customWidth="1"/>
    <col min="15876" max="15876" width="18.42578125" style="351" customWidth="1"/>
    <col min="15877" max="15877" width="17.5703125" style="351" customWidth="1"/>
    <col min="15878" max="15878" width="19.42578125" style="351" customWidth="1"/>
    <col min="15879" max="15882" width="16.28515625" style="351" customWidth="1"/>
    <col min="15883" max="15883" width="19.140625" style="351" bestFit="1" customWidth="1"/>
    <col min="15884" max="15885" width="16.28515625" style="351" bestFit="1" customWidth="1"/>
    <col min="15886" max="16128" width="16.140625" style="351"/>
    <col min="16129" max="16129" width="2" style="351" customWidth="1"/>
    <col min="16130" max="16130" width="22" style="351" customWidth="1"/>
    <col min="16131" max="16131" width="31.42578125" style="351" customWidth="1"/>
    <col min="16132" max="16132" width="18.42578125" style="351" customWidth="1"/>
    <col min="16133" max="16133" width="17.5703125" style="351" customWidth="1"/>
    <col min="16134" max="16134" width="19.42578125" style="351" customWidth="1"/>
    <col min="16135" max="16138" width="16.28515625" style="351" customWidth="1"/>
    <col min="16139" max="16139" width="19.140625" style="351" bestFit="1" customWidth="1"/>
    <col min="16140" max="16141" width="16.28515625" style="351" bestFit="1" customWidth="1"/>
    <col min="16142" max="16384" width="16.140625" style="351"/>
  </cols>
  <sheetData>
    <row r="1" spans="1:35" s="349" customFormat="1" ht="26.25" customHeight="1" x14ac:dyDescent="0.2">
      <c r="A1" s="348"/>
      <c r="B1" s="374" t="s">
        <v>99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</row>
    <row r="2" spans="1:35" s="35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350" customFormat="1" ht="15" customHeight="1" thickTop="1" x14ac:dyDescent="0.2">
      <c r="B5" s="385" t="s">
        <v>46</v>
      </c>
      <c r="C5" s="297" t="s">
        <v>51</v>
      </c>
      <c r="D5" s="298">
        <f>SUM(E5:F5)</f>
        <v>112714816.97000001</v>
      </c>
      <c r="E5" s="76">
        <v>426744.93</v>
      </c>
      <c r="F5" s="313">
        <v>112288072.04000001</v>
      </c>
      <c r="G5" s="76">
        <v>0</v>
      </c>
      <c r="H5" s="76" t="s">
        <v>110</v>
      </c>
      <c r="I5" s="82">
        <v>0</v>
      </c>
      <c r="J5" s="82" t="s">
        <v>110</v>
      </c>
      <c r="K5" s="314">
        <v>19561595.920000002</v>
      </c>
      <c r="L5" s="82">
        <v>0</v>
      </c>
      <c r="M5" s="249">
        <v>0</v>
      </c>
    </row>
    <row r="6" spans="1:35" s="350" customFormat="1" ht="15" customHeight="1" x14ac:dyDescent="0.2">
      <c r="B6" s="386"/>
      <c r="C6" s="299" t="s">
        <v>49</v>
      </c>
      <c r="D6" s="298">
        <f>SUM(E6:F6)</f>
        <v>161660618.28</v>
      </c>
      <c r="E6" s="107">
        <v>518662.6</v>
      </c>
      <c r="F6" s="315">
        <v>161141955.68000001</v>
      </c>
      <c r="G6" s="107">
        <v>0</v>
      </c>
      <c r="H6" s="107">
        <v>20934.509999999998</v>
      </c>
      <c r="I6" s="82">
        <v>0</v>
      </c>
      <c r="J6" s="101">
        <v>0</v>
      </c>
      <c r="K6" s="316">
        <v>17199025.699999999</v>
      </c>
      <c r="L6" s="101">
        <v>0</v>
      </c>
      <c r="M6" s="248">
        <v>0</v>
      </c>
    </row>
    <row r="7" spans="1:35" s="350" customFormat="1" ht="15" customHeight="1" x14ac:dyDescent="0.2">
      <c r="B7" s="386"/>
      <c r="C7" s="299" t="s">
        <v>53</v>
      </c>
      <c r="D7" s="298">
        <v>0</v>
      </c>
      <c r="E7" s="82">
        <v>0</v>
      </c>
      <c r="F7" s="317">
        <v>0</v>
      </c>
      <c r="G7" s="112" t="s">
        <v>110</v>
      </c>
      <c r="H7" s="82">
        <v>0</v>
      </c>
      <c r="I7" s="82">
        <v>4002.85</v>
      </c>
      <c r="J7" s="82">
        <v>10891.11</v>
      </c>
      <c r="K7" s="316">
        <v>11496.41</v>
      </c>
      <c r="L7" s="82">
        <v>371.28</v>
      </c>
      <c r="M7" s="249">
        <v>19.2</v>
      </c>
    </row>
    <row r="8" spans="1:35" s="350" customFormat="1" ht="15" customHeight="1" x14ac:dyDescent="0.2">
      <c r="B8" s="386"/>
      <c r="C8" s="299" t="s">
        <v>50</v>
      </c>
      <c r="D8" s="298">
        <f>SUM(E8:F8)</f>
        <v>186928247.29949993</v>
      </c>
      <c r="E8" s="82">
        <v>572500.53</v>
      </c>
      <c r="F8" s="318">
        <v>186355746.76949993</v>
      </c>
      <c r="G8" s="83">
        <v>0</v>
      </c>
      <c r="H8" s="107">
        <v>5125.74</v>
      </c>
      <c r="I8" s="101">
        <v>0</v>
      </c>
      <c r="J8" s="82" t="s">
        <v>110</v>
      </c>
      <c r="K8" s="316">
        <v>32240235.75</v>
      </c>
      <c r="L8" s="111">
        <v>0</v>
      </c>
      <c r="M8" s="248">
        <v>0</v>
      </c>
    </row>
    <row r="9" spans="1:35" s="350" customFormat="1" ht="15" customHeight="1" x14ac:dyDescent="0.2">
      <c r="B9" s="386"/>
      <c r="C9" s="299" t="s">
        <v>52</v>
      </c>
      <c r="D9" s="298">
        <f>SUM(E9:F9)</f>
        <v>98568000.09770003</v>
      </c>
      <c r="E9" s="107">
        <v>60821185.513000004</v>
      </c>
      <c r="F9" s="315">
        <v>37746814.584700026</v>
      </c>
      <c r="G9" s="83">
        <v>385843.03</v>
      </c>
      <c r="H9" s="82">
        <v>9030.93</v>
      </c>
      <c r="I9" s="111">
        <v>15546</v>
      </c>
      <c r="J9" s="82">
        <v>165600.71</v>
      </c>
      <c r="K9" s="316">
        <v>7960446.6299999999</v>
      </c>
      <c r="L9" s="82">
        <v>547.52</v>
      </c>
      <c r="M9" s="251" t="s">
        <v>110</v>
      </c>
    </row>
    <row r="10" spans="1:35" s="350" customFormat="1" ht="15" customHeight="1" x14ac:dyDescent="0.2">
      <c r="B10" s="387"/>
      <c r="C10" s="300" t="s">
        <v>47</v>
      </c>
      <c r="D10" s="298" t="s">
        <v>110</v>
      </c>
      <c r="E10" s="89">
        <v>0</v>
      </c>
      <c r="F10" s="319" t="s">
        <v>110</v>
      </c>
      <c r="G10" s="107">
        <v>0</v>
      </c>
      <c r="H10" s="89">
        <v>0</v>
      </c>
      <c r="I10" s="89">
        <v>0</v>
      </c>
      <c r="J10" s="101">
        <v>0</v>
      </c>
      <c r="K10" s="314" t="s">
        <v>110</v>
      </c>
      <c r="L10" s="89">
        <v>0</v>
      </c>
      <c r="M10" s="254">
        <v>0</v>
      </c>
    </row>
    <row r="11" spans="1:35" s="350" customFormat="1" ht="12.75" customHeight="1" x14ac:dyDescent="0.2">
      <c r="B11" s="255"/>
      <c r="C11" s="307" t="s">
        <v>36</v>
      </c>
      <c r="D11" s="320" t="s">
        <v>110</v>
      </c>
      <c r="E11" s="321">
        <v>62339093.573000006</v>
      </c>
      <c r="F11" s="322" t="s">
        <v>110</v>
      </c>
      <c r="G11" s="308" t="s">
        <v>110</v>
      </c>
      <c r="H11" s="321" t="s">
        <v>110</v>
      </c>
      <c r="I11" s="321">
        <v>19548.849999999999</v>
      </c>
      <c r="J11" s="321">
        <v>178029.22999999998</v>
      </c>
      <c r="K11" s="321" t="s">
        <v>110</v>
      </c>
      <c r="L11" s="321">
        <v>918.8</v>
      </c>
      <c r="M11" s="307" t="s">
        <v>110</v>
      </c>
      <c r="N11" s="348"/>
    </row>
    <row r="12" spans="1:35" x14ac:dyDescent="0.2">
      <c r="B12" s="369" t="s">
        <v>55</v>
      </c>
      <c r="C12" s="301" t="s">
        <v>51</v>
      </c>
      <c r="D12" s="323">
        <f>SUM(E12:F12)</f>
        <v>922334.73</v>
      </c>
      <c r="E12" s="99">
        <v>0</v>
      </c>
      <c r="F12" s="324">
        <v>922334.73</v>
      </c>
      <c r="G12" s="104">
        <v>0</v>
      </c>
      <c r="H12" s="104">
        <v>0</v>
      </c>
      <c r="I12" s="99">
        <v>0</v>
      </c>
      <c r="J12" s="99">
        <v>0</v>
      </c>
      <c r="K12" s="325">
        <v>176268.23</v>
      </c>
      <c r="L12" s="262">
        <v>0</v>
      </c>
      <c r="M12" s="263">
        <v>0</v>
      </c>
    </row>
    <row r="13" spans="1:35" x14ac:dyDescent="0.2">
      <c r="B13" s="364"/>
      <c r="C13" s="299" t="s">
        <v>53</v>
      </c>
      <c r="D13" s="323">
        <f>SUM(E13:F13)</f>
        <v>0</v>
      </c>
      <c r="E13" s="101">
        <v>0</v>
      </c>
      <c r="F13" s="264">
        <v>0</v>
      </c>
      <c r="G13" s="107">
        <v>0</v>
      </c>
      <c r="H13" s="107">
        <v>0</v>
      </c>
      <c r="I13" s="101" t="s">
        <v>110</v>
      </c>
      <c r="J13" s="101" t="s">
        <v>110</v>
      </c>
      <c r="K13" s="82">
        <v>0</v>
      </c>
      <c r="L13" s="111">
        <v>0</v>
      </c>
      <c r="M13" s="248" t="s">
        <v>110</v>
      </c>
    </row>
    <row r="14" spans="1:35" x14ac:dyDescent="0.2">
      <c r="B14" s="364"/>
      <c r="C14" s="299" t="s">
        <v>50</v>
      </c>
      <c r="D14" s="298">
        <f>SUM(E14:F14)</f>
        <v>143165.26999999999</v>
      </c>
      <c r="E14" s="82">
        <v>0</v>
      </c>
      <c r="F14" s="318">
        <v>143165.26999999999</v>
      </c>
      <c r="G14" s="83">
        <v>0</v>
      </c>
      <c r="H14" s="107">
        <v>0</v>
      </c>
      <c r="I14" s="101">
        <v>0</v>
      </c>
      <c r="J14" s="82">
        <v>0</v>
      </c>
      <c r="K14" s="316">
        <v>8308.77</v>
      </c>
      <c r="L14" s="111">
        <v>0</v>
      </c>
      <c r="M14" s="248">
        <v>0</v>
      </c>
    </row>
    <row r="15" spans="1:35" x14ac:dyDescent="0.2">
      <c r="B15" s="364"/>
      <c r="C15" s="299" t="s">
        <v>52</v>
      </c>
      <c r="D15" s="298" t="s">
        <v>110</v>
      </c>
      <c r="E15" s="107">
        <v>0</v>
      </c>
      <c r="F15" s="315" t="s">
        <v>110</v>
      </c>
      <c r="G15" s="83">
        <v>0</v>
      </c>
      <c r="H15" s="82">
        <v>0</v>
      </c>
      <c r="I15" s="111">
        <v>0</v>
      </c>
      <c r="J15" s="82">
        <v>0</v>
      </c>
      <c r="K15" s="316" t="s">
        <v>110</v>
      </c>
      <c r="L15" s="82">
        <v>0</v>
      </c>
      <c r="M15" s="251">
        <v>0</v>
      </c>
    </row>
    <row r="16" spans="1:35" s="350" customFormat="1" x14ac:dyDescent="0.2">
      <c r="B16" s="370" t="s">
        <v>36</v>
      </c>
      <c r="C16" s="371"/>
      <c r="D16" s="320" t="s">
        <v>110</v>
      </c>
      <c r="E16" s="308">
        <v>0</v>
      </c>
      <c r="F16" s="326" t="s">
        <v>110</v>
      </c>
      <c r="G16" s="308">
        <v>0</v>
      </c>
      <c r="H16" s="321">
        <v>0</v>
      </c>
      <c r="I16" s="321" t="s">
        <v>110</v>
      </c>
      <c r="J16" s="308" t="s">
        <v>110</v>
      </c>
      <c r="K16" s="321" t="s">
        <v>110</v>
      </c>
      <c r="L16" s="321">
        <v>0</v>
      </c>
      <c r="M16" s="307" t="s">
        <v>110</v>
      </c>
      <c r="N16" s="348"/>
    </row>
    <row r="17" spans="1:14" x14ac:dyDescent="0.2">
      <c r="B17" s="369" t="s">
        <v>57</v>
      </c>
      <c r="C17" s="297" t="s">
        <v>48</v>
      </c>
      <c r="D17" s="298">
        <f>SUM(E17:F17)</f>
        <v>40951218.670000002</v>
      </c>
      <c r="E17" s="76">
        <v>0</v>
      </c>
      <c r="F17" s="327">
        <v>40951218.670000002</v>
      </c>
      <c r="G17" s="76">
        <v>0</v>
      </c>
      <c r="H17" s="76">
        <v>0</v>
      </c>
      <c r="I17" s="82">
        <v>0</v>
      </c>
      <c r="J17" s="82">
        <v>0</v>
      </c>
      <c r="K17" s="314">
        <v>78923778.269999996</v>
      </c>
      <c r="L17" s="82">
        <v>0</v>
      </c>
      <c r="M17" s="249">
        <v>0</v>
      </c>
    </row>
    <row r="18" spans="1:14" x14ac:dyDescent="0.2">
      <c r="B18" s="364"/>
      <c r="C18" s="302" t="s">
        <v>51</v>
      </c>
      <c r="D18" s="298">
        <f t="shared" ref="D18:D23" si="0">SUM(E18:F18)</f>
        <v>3373330.92</v>
      </c>
      <c r="E18" s="76">
        <v>0</v>
      </c>
      <c r="F18" s="328">
        <v>3373330.92</v>
      </c>
      <c r="G18" s="76">
        <v>0</v>
      </c>
      <c r="H18" s="76">
        <v>0</v>
      </c>
      <c r="I18" s="82">
        <v>0</v>
      </c>
      <c r="J18" s="82">
        <v>0</v>
      </c>
      <c r="K18" s="316">
        <v>1418578.89</v>
      </c>
      <c r="L18" s="82">
        <v>0</v>
      </c>
      <c r="M18" s="249">
        <v>0</v>
      </c>
    </row>
    <row r="19" spans="1:14" x14ac:dyDescent="0.2">
      <c r="B19" s="364"/>
      <c r="C19" s="299" t="s">
        <v>49</v>
      </c>
      <c r="D19" s="298">
        <f t="shared" si="0"/>
        <v>5106501.01</v>
      </c>
      <c r="E19" s="76">
        <v>0</v>
      </c>
      <c r="F19" s="327">
        <v>5106501.01</v>
      </c>
      <c r="G19" s="76">
        <v>0</v>
      </c>
      <c r="H19" s="76">
        <v>0</v>
      </c>
      <c r="I19" s="82">
        <v>0</v>
      </c>
      <c r="J19" s="82">
        <v>0</v>
      </c>
      <c r="K19" s="316">
        <v>7067238.8799999999</v>
      </c>
      <c r="L19" s="82">
        <v>0</v>
      </c>
      <c r="M19" s="249">
        <v>0</v>
      </c>
    </row>
    <row r="20" spans="1:14" x14ac:dyDescent="0.2">
      <c r="B20" s="364"/>
      <c r="C20" s="299" t="s">
        <v>53</v>
      </c>
      <c r="D20" s="298">
        <f t="shared" si="0"/>
        <v>0</v>
      </c>
      <c r="E20" s="76">
        <v>0</v>
      </c>
      <c r="F20" s="328">
        <v>0</v>
      </c>
      <c r="G20" s="107">
        <v>0</v>
      </c>
      <c r="H20" s="82">
        <v>0</v>
      </c>
      <c r="I20" s="82">
        <v>0</v>
      </c>
      <c r="J20" s="101" t="s">
        <v>110</v>
      </c>
      <c r="K20" s="316" t="s">
        <v>110</v>
      </c>
      <c r="L20" s="82">
        <v>0</v>
      </c>
      <c r="M20" s="249">
        <v>0</v>
      </c>
    </row>
    <row r="21" spans="1:14" x14ac:dyDescent="0.2">
      <c r="B21" s="364"/>
      <c r="C21" s="299" t="s">
        <v>50</v>
      </c>
      <c r="D21" s="298">
        <f t="shared" si="0"/>
        <v>76385600.579999998</v>
      </c>
      <c r="E21" s="76">
        <v>0</v>
      </c>
      <c r="F21" s="315">
        <v>76385600.579999998</v>
      </c>
      <c r="G21" s="112">
        <v>0</v>
      </c>
      <c r="H21" s="82">
        <v>0</v>
      </c>
      <c r="I21" s="82">
        <v>0</v>
      </c>
      <c r="J21" s="82">
        <v>0</v>
      </c>
      <c r="K21" s="329">
        <v>142225868.22</v>
      </c>
      <c r="L21" s="101">
        <v>0</v>
      </c>
      <c r="M21" s="243">
        <v>0</v>
      </c>
    </row>
    <row r="22" spans="1:14" x14ac:dyDescent="0.2">
      <c r="B22" s="364"/>
      <c r="C22" s="299" t="s">
        <v>52</v>
      </c>
      <c r="D22" s="298">
        <f t="shared" si="0"/>
        <v>2555299.19</v>
      </c>
      <c r="E22" s="76">
        <v>2328732.31</v>
      </c>
      <c r="F22" s="315">
        <v>226566.88</v>
      </c>
      <c r="G22" s="83">
        <v>0</v>
      </c>
      <c r="H22" s="82">
        <v>0</v>
      </c>
      <c r="I22" s="82" t="s">
        <v>110</v>
      </c>
      <c r="J22" s="82">
        <v>221707.22</v>
      </c>
      <c r="K22" s="316">
        <v>33607.620000000003</v>
      </c>
      <c r="L22" s="82">
        <v>0</v>
      </c>
      <c r="M22" s="248">
        <v>0</v>
      </c>
    </row>
    <row r="23" spans="1:14" x14ac:dyDescent="0.2">
      <c r="B23" s="372"/>
      <c r="C23" s="300" t="s">
        <v>47</v>
      </c>
      <c r="D23" s="298">
        <f t="shared" si="0"/>
        <v>9822068.8900000006</v>
      </c>
      <c r="E23" s="76">
        <v>0</v>
      </c>
      <c r="F23" s="328">
        <v>9822068.8900000006</v>
      </c>
      <c r="G23" s="91">
        <v>0</v>
      </c>
      <c r="H23" s="82">
        <v>0</v>
      </c>
      <c r="I23" s="82">
        <v>0</v>
      </c>
      <c r="J23" s="92">
        <v>0</v>
      </c>
      <c r="K23" s="314">
        <v>1104854.8600000001</v>
      </c>
      <c r="L23" s="92">
        <v>0</v>
      </c>
      <c r="M23" s="254">
        <v>0</v>
      </c>
    </row>
    <row r="24" spans="1:14" x14ac:dyDescent="0.2">
      <c r="A24" s="352"/>
      <c r="B24" s="373" t="s">
        <v>36</v>
      </c>
      <c r="C24" s="371"/>
      <c r="D24" s="320">
        <v>138194019.25999999</v>
      </c>
      <c r="E24" s="330">
        <v>2328732.31</v>
      </c>
      <c r="F24" s="322">
        <v>135865286.94999999</v>
      </c>
      <c r="G24" s="330">
        <v>0</v>
      </c>
      <c r="H24" s="330">
        <v>0</v>
      </c>
      <c r="I24" s="330" t="s">
        <v>110</v>
      </c>
      <c r="J24" s="330" t="s">
        <v>110</v>
      </c>
      <c r="K24" s="330" t="s">
        <v>110</v>
      </c>
      <c r="L24" s="330">
        <v>0</v>
      </c>
      <c r="M24" s="307">
        <v>0</v>
      </c>
      <c r="N24" s="348"/>
    </row>
    <row r="25" spans="1:14" ht="12.75" customHeight="1" x14ac:dyDescent="0.2">
      <c r="B25" s="306" t="s">
        <v>59</v>
      </c>
      <c r="C25" s="299" t="s">
        <v>53</v>
      </c>
      <c r="D25" s="298">
        <f>SUM(E25:F25)</f>
        <v>0</v>
      </c>
      <c r="E25" s="76">
        <v>0</v>
      </c>
      <c r="F25" s="327">
        <v>0</v>
      </c>
      <c r="G25" s="76">
        <v>0</v>
      </c>
      <c r="H25" s="76">
        <v>0</v>
      </c>
      <c r="I25" s="82">
        <v>0</v>
      </c>
      <c r="J25" s="316" t="s">
        <v>110</v>
      </c>
      <c r="K25" s="316">
        <v>0</v>
      </c>
      <c r="L25" s="82">
        <v>0</v>
      </c>
      <c r="M25" s="249">
        <v>0</v>
      </c>
    </row>
    <row r="26" spans="1:14" x14ac:dyDescent="0.2">
      <c r="B26" s="370" t="s">
        <v>36</v>
      </c>
      <c r="C26" s="371"/>
      <c r="D26" s="320">
        <v>0</v>
      </c>
      <c r="E26" s="321">
        <v>0</v>
      </c>
      <c r="F26" s="322">
        <v>0</v>
      </c>
      <c r="G26" s="308">
        <v>0</v>
      </c>
      <c r="H26" s="321">
        <v>0</v>
      </c>
      <c r="I26" s="308">
        <v>0</v>
      </c>
      <c r="J26" s="321" t="s">
        <v>110</v>
      </c>
      <c r="K26" s="308">
        <v>0</v>
      </c>
      <c r="L26" s="321">
        <v>0</v>
      </c>
      <c r="M26" s="307">
        <v>0</v>
      </c>
    </row>
    <row r="27" spans="1:14" x14ac:dyDescent="0.2">
      <c r="B27" s="364" t="s">
        <v>90</v>
      </c>
      <c r="C27" s="304" t="s">
        <v>51</v>
      </c>
      <c r="D27" s="305">
        <f>SUM(E27:F27)</f>
        <v>693076.81</v>
      </c>
      <c r="E27" s="113">
        <v>0</v>
      </c>
      <c r="F27" s="335">
        <v>693076.81</v>
      </c>
      <c r="G27" s="113">
        <v>0</v>
      </c>
      <c r="H27" s="113">
        <v>0</v>
      </c>
      <c r="I27" s="111">
        <v>0</v>
      </c>
      <c r="J27" s="111">
        <v>0</v>
      </c>
      <c r="K27" s="316">
        <v>849.15</v>
      </c>
      <c r="L27" s="111">
        <v>0</v>
      </c>
      <c r="M27" s="251">
        <v>0</v>
      </c>
    </row>
    <row r="28" spans="1:14" x14ac:dyDescent="0.2">
      <c r="B28" s="364"/>
      <c r="C28" s="304" t="s">
        <v>53</v>
      </c>
      <c r="D28" s="298">
        <f>SUM(E28:F28)</f>
        <v>0</v>
      </c>
      <c r="E28" s="113">
        <v>0</v>
      </c>
      <c r="F28" s="314">
        <v>0</v>
      </c>
      <c r="G28" s="112">
        <v>0</v>
      </c>
      <c r="H28" s="113">
        <v>0</v>
      </c>
      <c r="I28" s="111">
        <v>0</v>
      </c>
      <c r="J28" s="111">
        <v>0</v>
      </c>
      <c r="K28" s="329" t="s">
        <v>110</v>
      </c>
      <c r="L28" s="111">
        <v>0</v>
      </c>
      <c r="M28" s="251">
        <v>0</v>
      </c>
    </row>
    <row r="29" spans="1:14" x14ac:dyDescent="0.2">
      <c r="B29" s="364"/>
      <c r="C29" s="304" t="s">
        <v>50</v>
      </c>
      <c r="D29" s="298" t="s">
        <v>110</v>
      </c>
      <c r="E29" s="113">
        <v>0</v>
      </c>
      <c r="F29" s="315" t="s">
        <v>110</v>
      </c>
      <c r="G29" s="112">
        <v>0</v>
      </c>
      <c r="H29" s="113">
        <v>0</v>
      </c>
      <c r="I29" s="111">
        <v>0</v>
      </c>
      <c r="J29" s="111">
        <v>0</v>
      </c>
      <c r="K29" s="336" t="s">
        <v>110</v>
      </c>
      <c r="L29" s="111">
        <v>0</v>
      </c>
      <c r="M29" s="251">
        <v>0</v>
      </c>
    </row>
    <row r="30" spans="1:14" x14ac:dyDescent="0.2">
      <c r="B30" s="364"/>
      <c r="C30" s="299" t="s">
        <v>52</v>
      </c>
      <c r="D30" s="298">
        <f>SUM(E30:F30)</f>
        <v>1284831.6100000001</v>
      </c>
      <c r="E30" s="337">
        <v>0</v>
      </c>
      <c r="F30" s="318">
        <v>1284831.6100000001</v>
      </c>
      <c r="G30" s="83">
        <v>0</v>
      </c>
      <c r="H30" s="76">
        <v>0</v>
      </c>
      <c r="I30" s="82">
        <v>0</v>
      </c>
      <c r="J30" s="82">
        <v>0</v>
      </c>
      <c r="K30" s="338">
        <v>1897.1</v>
      </c>
      <c r="L30" s="82">
        <v>0</v>
      </c>
      <c r="M30" s="249">
        <v>0</v>
      </c>
    </row>
    <row r="31" spans="1:14" ht="13.5" thickBot="1" x14ac:dyDescent="0.25">
      <c r="B31" s="365" t="s">
        <v>36</v>
      </c>
      <c r="C31" s="366"/>
      <c r="D31" s="320" t="s">
        <v>110</v>
      </c>
      <c r="E31" s="339">
        <v>0</v>
      </c>
      <c r="F31" s="326" t="s">
        <v>110</v>
      </c>
      <c r="G31" s="340">
        <v>0</v>
      </c>
      <c r="H31" s="341">
        <v>0</v>
      </c>
      <c r="I31" s="339">
        <v>0</v>
      </c>
      <c r="J31" s="321">
        <v>0</v>
      </c>
      <c r="K31" s="321">
        <v>8435</v>
      </c>
      <c r="L31" s="339">
        <v>0</v>
      </c>
      <c r="M31" s="307">
        <v>0</v>
      </c>
      <c r="N31" s="348"/>
    </row>
    <row r="32" spans="1:14" ht="26.25" customHeight="1" thickTop="1" thickBot="1" x14ac:dyDescent="0.25">
      <c r="B32" s="367" t="s">
        <v>64</v>
      </c>
      <c r="C32" s="368"/>
      <c r="D32" s="342" t="s">
        <v>110</v>
      </c>
      <c r="E32" s="343" t="s">
        <v>111</v>
      </c>
      <c r="F32" s="344" t="s">
        <v>110</v>
      </c>
      <c r="G32" s="343">
        <v>388352.75</v>
      </c>
      <c r="H32" s="345">
        <v>37395.65</v>
      </c>
      <c r="I32" s="346">
        <v>27896.75</v>
      </c>
      <c r="J32" s="346">
        <v>401759.14</v>
      </c>
      <c r="K32" s="346" t="s">
        <v>110</v>
      </c>
      <c r="L32" s="346">
        <v>918.8</v>
      </c>
      <c r="M32" s="347" t="s">
        <v>110</v>
      </c>
    </row>
    <row r="33" spans="2:3" s="350" customFormat="1" ht="13.5" thickTop="1" x14ac:dyDescent="0.2"/>
    <row r="34" spans="2:3" s="350" customFormat="1" x14ac:dyDescent="0.2">
      <c r="B34" s="353" t="s">
        <v>65</v>
      </c>
      <c r="C34" s="127"/>
    </row>
    <row r="35" spans="2:3" s="350" customFormat="1" x14ac:dyDescent="0.2">
      <c r="B35" s="289" t="s">
        <v>66</v>
      </c>
      <c r="C35" s="127"/>
    </row>
    <row r="36" spans="2:3" s="350" customFormat="1" x14ac:dyDescent="0.2">
      <c r="B36" s="289" t="s">
        <v>67</v>
      </c>
      <c r="C36" s="127"/>
    </row>
    <row r="37" spans="2:3" s="350" customFormat="1" x14ac:dyDescent="0.2">
      <c r="B37" s="289" t="s">
        <v>68</v>
      </c>
      <c r="C37" s="127"/>
    </row>
    <row r="38" spans="2:3" s="350" customFormat="1" x14ac:dyDescent="0.2">
      <c r="B38" s="289" t="s">
        <v>69</v>
      </c>
      <c r="C38" s="127"/>
    </row>
    <row r="39" spans="2:3" s="350" customFormat="1" x14ac:dyDescent="0.2">
      <c r="B39" s="289" t="s">
        <v>70</v>
      </c>
      <c r="C39" s="127"/>
    </row>
    <row r="40" spans="2:3" s="350" customFormat="1" x14ac:dyDescent="0.2">
      <c r="B40" s="289" t="s">
        <v>71</v>
      </c>
      <c r="C40" s="127"/>
    </row>
    <row r="41" spans="2:3" s="350" customFormat="1" x14ac:dyDescent="0.2">
      <c r="B41" s="289" t="s">
        <v>109</v>
      </c>
    </row>
    <row r="42" spans="2:3" s="350" customFormat="1" x14ac:dyDescent="0.2"/>
  </sheetData>
  <mergeCells count="14">
    <mergeCell ref="B5:B10"/>
    <mergeCell ref="B1:M1"/>
    <mergeCell ref="B3:B4"/>
    <mergeCell ref="C3:C4"/>
    <mergeCell ref="D3:F3"/>
    <mergeCell ref="G3:M3"/>
    <mergeCell ref="B31:C31"/>
    <mergeCell ref="B32:C32"/>
    <mergeCell ref="B12:B15"/>
    <mergeCell ref="B16:C16"/>
    <mergeCell ref="B17:B23"/>
    <mergeCell ref="B24:C24"/>
    <mergeCell ref="B26:C26"/>
    <mergeCell ref="B27:B30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0" man="1"/>
  </colBreaks>
  <ignoredErrors>
    <ignoredError sqref="D5:M3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showGridLines="0" zoomScale="85" zoomScaleNormal="85" workbookViewId="0"/>
  </sheetViews>
  <sheetFormatPr baseColWidth="10" defaultColWidth="16.140625" defaultRowHeight="12.75" x14ac:dyDescent="0.2"/>
  <cols>
    <col min="1" max="1" width="2" style="292" customWidth="1"/>
    <col min="2" max="2" width="22" style="294" customWidth="1"/>
    <col min="3" max="3" width="31.42578125" style="294" customWidth="1"/>
    <col min="4" max="4" width="18.42578125" style="294" bestFit="1" customWidth="1"/>
    <col min="5" max="5" width="17.5703125" style="294" bestFit="1" customWidth="1"/>
    <col min="6" max="6" width="19.42578125" style="294" bestFit="1" customWidth="1"/>
    <col min="7" max="10" width="16.28515625" style="294" bestFit="1" customWidth="1"/>
    <col min="11" max="11" width="19.140625" style="294" bestFit="1" customWidth="1"/>
    <col min="12" max="13" width="16.28515625" style="294" bestFit="1" customWidth="1"/>
    <col min="14" max="35" width="16.140625" style="292"/>
    <col min="36" max="256" width="16.140625" style="294"/>
    <col min="257" max="257" width="2" style="294" customWidth="1"/>
    <col min="258" max="258" width="22" style="294" customWidth="1"/>
    <col min="259" max="259" width="31.42578125" style="294" customWidth="1"/>
    <col min="260" max="260" width="18.42578125" style="294" bestFit="1" customWidth="1"/>
    <col min="261" max="261" width="17.5703125" style="294" bestFit="1" customWidth="1"/>
    <col min="262" max="262" width="19.42578125" style="294" bestFit="1" customWidth="1"/>
    <col min="263" max="266" width="16.28515625" style="294" bestFit="1" customWidth="1"/>
    <col min="267" max="267" width="19.140625" style="294" bestFit="1" customWidth="1"/>
    <col min="268" max="269" width="16.28515625" style="294" bestFit="1" customWidth="1"/>
    <col min="270" max="512" width="16.140625" style="294"/>
    <col min="513" max="513" width="2" style="294" customWidth="1"/>
    <col min="514" max="514" width="22" style="294" customWidth="1"/>
    <col min="515" max="515" width="31.42578125" style="294" customWidth="1"/>
    <col min="516" max="516" width="18.42578125" style="294" bestFit="1" customWidth="1"/>
    <col min="517" max="517" width="17.5703125" style="294" bestFit="1" customWidth="1"/>
    <col min="518" max="518" width="19.42578125" style="294" bestFit="1" customWidth="1"/>
    <col min="519" max="522" width="16.28515625" style="294" bestFit="1" customWidth="1"/>
    <col min="523" max="523" width="19.140625" style="294" bestFit="1" customWidth="1"/>
    <col min="524" max="525" width="16.28515625" style="294" bestFit="1" customWidth="1"/>
    <col min="526" max="768" width="16.140625" style="294"/>
    <col min="769" max="769" width="2" style="294" customWidth="1"/>
    <col min="770" max="770" width="22" style="294" customWidth="1"/>
    <col min="771" max="771" width="31.42578125" style="294" customWidth="1"/>
    <col min="772" max="772" width="18.42578125" style="294" bestFit="1" customWidth="1"/>
    <col min="773" max="773" width="17.5703125" style="294" bestFit="1" customWidth="1"/>
    <col min="774" max="774" width="19.42578125" style="294" bestFit="1" customWidth="1"/>
    <col min="775" max="778" width="16.28515625" style="294" bestFit="1" customWidth="1"/>
    <col min="779" max="779" width="19.140625" style="294" bestFit="1" customWidth="1"/>
    <col min="780" max="781" width="16.28515625" style="294" bestFit="1" customWidth="1"/>
    <col min="782" max="1024" width="16.140625" style="294"/>
    <col min="1025" max="1025" width="2" style="294" customWidth="1"/>
    <col min="1026" max="1026" width="22" style="294" customWidth="1"/>
    <col min="1027" max="1027" width="31.42578125" style="294" customWidth="1"/>
    <col min="1028" max="1028" width="18.42578125" style="294" bestFit="1" customWidth="1"/>
    <col min="1029" max="1029" width="17.5703125" style="294" bestFit="1" customWidth="1"/>
    <col min="1030" max="1030" width="19.42578125" style="294" bestFit="1" customWidth="1"/>
    <col min="1031" max="1034" width="16.28515625" style="294" bestFit="1" customWidth="1"/>
    <col min="1035" max="1035" width="19.140625" style="294" bestFit="1" customWidth="1"/>
    <col min="1036" max="1037" width="16.28515625" style="294" bestFit="1" customWidth="1"/>
    <col min="1038" max="1280" width="16.140625" style="294"/>
    <col min="1281" max="1281" width="2" style="294" customWidth="1"/>
    <col min="1282" max="1282" width="22" style="294" customWidth="1"/>
    <col min="1283" max="1283" width="31.42578125" style="294" customWidth="1"/>
    <col min="1284" max="1284" width="18.42578125" style="294" bestFit="1" customWidth="1"/>
    <col min="1285" max="1285" width="17.5703125" style="294" bestFit="1" customWidth="1"/>
    <col min="1286" max="1286" width="19.42578125" style="294" bestFit="1" customWidth="1"/>
    <col min="1287" max="1290" width="16.28515625" style="294" bestFit="1" customWidth="1"/>
    <col min="1291" max="1291" width="19.140625" style="294" bestFit="1" customWidth="1"/>
    <col min="1292" max="1293" width="16.28515625" style="294" bestFit="1" customWidth="1"/>
    <col min="1294" max="1536" width="16.140625" style="294"/>
    <col min="1537" max="1537" width="2" style="294" customWidth="1"/>
    <col min="1538" max="1538" width="22" style="294" customWidth="1"/>
    <col min="1539" max="1539" width="31.42578125" style="294" customWidth="1"/>
    <col min="1540" max="1540" width="18.42578125" style="294" bestFit="1" customWidth="1"/>
    <col min="1541" max="1541" width="17.5703125" style="294" bestFit="1" customWidth="1"/>
    <col min="1542" max="1542" width="19.42578125" style="294" bestFit="1" customWidth="1"/>
    <col min="1543" max="1546" width="16.28515625" style="294" bestFit="1" customWidth="1"/>
    <col min="1547" max="1547" width="19.140625" style="294" bestFit="1" customWidth="1"/>
    <col min="1548" max="1549" width="16.28515625" style="294" bestFit="1" customWidth="1"/>
    <col min="1550" max="1792" width="16.140625" style="294"/>
    <col min="1793" max="1793" width="2" style="294" customWidth="1"/>
    <col min="1794" max="1794" width="22" style="294" customWidth="1"/>
    <col min="1795" max="1795" width="31.42578125" style="294" customWidth="1"/>
    <col min="1796" max="1796" width="18.42578125" style="294" bestFit="1" customWidth="1"/>
    <col min="1797" max="1797" width="17.5703125" style="294" bestFit="1" customWidth="1"/>
    <col min="1798" max="1798" width="19.42578125" style="294" bestFit="1" customWidth="1"/>
    <col min="1799" max="1802" width="16.28515625" style="294" bestFit="1" customWidth="1"/>
    <col min="1803" max="1803" width="19.140625" style="294" bestFit="1" customWidth="1"/>
    <col min="1804" max="1805" width="16.28515625" style="294" bestFit="1" customWidth="1"/>
    <col min="1806" max="2048" width="16.140625" style="294"/>
    <col min="2049" max="2049" width="2" style="294" customWidth="1"/>
    <col min="2050" max="2050" width="22" style="294" customWidth="1"/>
    <col min="2051" max="2051" width="31.42578125" style="294" customWidth="1"/>
    <col min="2052" max="2052" width="18.42578125" style="294" bestFit="1" customWidth="1"/>
    <col min="2053" max="2053" width="17.5703125" style="294" bestFit="1" customWidth="1"/>
    <col min="2054" max="2054" width="19.42578125" style="294" bestFit="1" customWidth="1"/>
    <col min="2055" max="2058" width="16.28515625" style="294" bestFit="1" customWidth="1"/>
    <col min="2059" max="2059" width="19.140625" style="294" bestFit="1" customWidth="1"/>
    <col min="2060" max="2061" width="16.28515625" style="294" bestFit="1" customWidth="1"/>
    <col min="2062" max="2304" width="16.140625" style="294"/>
    <col min="2305" max="2305" width="2" style="294" customWidth="1"/>
    <col min="2306" max="2306" width="22" style="294" customWidth="1"/>
    <col min="2307" max="2307" width="31.42578125" style="294" customWidth="1"/>
    <col min="2308" max="2308" width="18.42578125" style="294" bestFit="1" customWidth="1"/>
    <col min="2309" max="2309" width="17.5703125" style="294" bestFit="1" customWidth="1"/>
    <col min="2310" max="2310" width="19.42578125" style="294" bestFit="1" customWidth="1"/>
    <col min="2311" max="2314" width="16.28515625" style="294" bestFit="1" customWidth="1"/>
    <col min="2315" max="2315" width="19.140625" style="294" bestFit="1" customWidth="1"/>
    <col min="2316" max="2317" width="16.28515625" style="294" bestFit="1" customWidth="1"/>
    <col min="2318" max="2560" width="16.140625" style="294"/>
    <col min="2561" max="2561" width="2" style="294" customWidth="1"/>
    <col min="2562" max="2562" width="22" style="294" customWidth="1"/>
    <col min="2563" max="2563" width="31.42578125" style="294" customWidth="1"/>
    <col min="2564" max="2564" width="18.42578125" style="294" bestFit="1" customWidth="1"/>
    <col min="2565" max="2565" width="17.5703125" style="294" bestFit="1" customWidth="1"/>
    <col min="2566" max="2566" width="19.42578125" style="294" bestFit="1" customWidth="1"/>
    <col min="2567" max="2570" width="16.28515625" style="294" bestFit="1" customWidth="1"/>
    <col min="2571" max="2571" width="19.140625" style="294" bestFit="1" customWidth="1"/>
    <col min="2572" max="2573" width="16.28515625" style="294" bestFit="1" customWidth="1"/>
    <col min="2574" max="2816" width="16.140625" style="294"/>
    <col min="2817" max="2817" width="2" style="294" customWidth="1"/>
    <col min="2818" max="2818" width="22" style="294" customWidth="1"/>
    <col min="2819" max="2819" width="31.42578125" style="294" customWidth="1"/>
    <col min="2820" max="2820" width="18.42578125" style="294" bestFit="1" customWidth="1"/>
    <col min="2821" max="2821" width="17.5703125" style="294" bestFit="1" customWidth="1"/>
    <col min="2822" max="2822" width="19.42578125" style="294" bestFit="1" customWidth="1"/>
    <col min="2823" max="2826" width="16.28515625" style="294" bestFit="1" customWidth="1"/>
    <col min="2827" max="2827" width="19.140625" style="294" bestFit="1" customWidth="1"/>
    <col min="2828" max="2829" width="16.28515625" style="294" bestFit="1" customWidth="1"/>
    <col min="2830" max="3072" width="16.140625" style="294"/>
    <col min="3073" max="3073" width="2" style="294" customWidth="1"/>
    <col min="3074" max="3074" width="22" style="294" customWidth="1"/>
    <col min="3075" max="3075" width="31.42578125" style="294" customWidth="1"/>
    <col min="3076" max="3076" width="18.42578125" style="294" bestFit="1" customWidth="1"/>
    <col min="3077" max="3077" width="17.5703125" style="294" bestFit="1" customWidth="1"/>
    <col min="3078" max="3078" width="19.42578125" style="294" bestFit="1" customWidth="1"/>
    <col min="3079" max="3082" width="16.28515625" style="294" bestFit="1" customWidth="1"/>
    <col min="3083" max="3083" width="19.140625" style="294" bestFit="1" customWidth="1"/>
    <col min="3084" max="3085" width="16.28515625" style="294" bestFit="1" customWidth="1"/>
    <col min="3086" max="3328" width="16.140625" style="294"/>
    <col min="3329" max="3329" width="2" style="294" customWidth="1"/>
    <col min="3330" max="3330" width="22" style="294" customWidth="1"/>
    <col min="3331" max="3331" width="31.42578125" style="294" customWidth="1"/>
    <col min="3332" max="3332" width="18.42578125" style="294" bestFit="1" customWidth="1"/>
    <col min="3333" max="3333" width="17.5703125" style="294" bestFit="1" customWidth="1"/>
    <col min="3334" max="3334" width="19.42578125" style="294" bestFit="1" customWidth="1"/>
    <col min="3335" max="3338" width="16.28515625" style="294" bestFit="1" customWidth="1"/>
    <col min="3339" max="3339" width="19.140625" style="294" bestFit="1" customWidth="1"/>
    <col min="3340" max="3341" width="16.28515625" style="294" bestFit="1" customWidth="1"/>
    <col min="3342" max="3584" width="16.140625" style="294"/>
    <col min="3585" max="3585" width="2" style="294" customWidth="1"/>
    <col min="3586" max="3586" width="22" style="294" customWidth="1"/>
    <col min="3587" max="3587" width="31.42578125" style="294" customWidth="1"/>
    <col min="3588" max="3588" width="18.42578125" style="294" bestFit="1" customWidth="1"/>
    <col min="3589" max="3589" width="17.5703125" style="294" bestFit="1" customWidth="1"/>
    <col min="3590" max="3590" width="19.42578125" style="294" bestFit="1" customWidth="1"/>
    <col min="3591" max="3594" width="16.28515625" style="294" bestFit="1" customWidth="1"/>
    <col min="3595" max="3595" width="19.140625" style="294" bestFit="1" customWidth="1"/>
    <col min="3596" max="3597" width="16.28515625" style="294" bestFit="1" customWidth="1"/>
    <col min="3598" max="3840" width="16.140625" style="294"/>
    <col min="3841" max="3841" width="2" style="294" customWidth="1"/>
    <col min="3842" max="3842" width="22" style="294" customWidth="1"/>
    <col min="3843" max="3843" width="31.42578125" style="294" customWidth="1"/>
    <col min="3844" max="3844" width="18.42578125" style="294" bestFit="1" customWidth="1"/>
    <col min="3845" max="3845" width="17.5703125" style="294" bestFit="1" customWidth="1"/>
    <col min="3846" max="3846" width="19.42578125" style="294" bestFit="1" customWidth="1"/>
    <col min="3847" max="3850" width="16.28515625" style="294" bestFit="1" customWidth="1"/>
    <col min="3851" max="3851" width="19.140625" style="294" bestFit="1" customWidth="1"/>
    <col min="3852" max="3853" width="16.28515625" style="294" bestFit="1" customWidth="1"/>
    <col min="3854" max="4096" width="16.140625" style="294"/>
    <col min="4097" max="4097" width="2" style="294" customWidth="1"/>
    <col min="4098" max="4098" width="22" style="294" customWidth="1"/>
    <col min="4099" max="4099" width="31.42578125" style="294" customWidth="1"/>
    <col min="4100" max="4100" width="18.42578125" style="294" bestFit="1" customWidth="1"/>
    <col min="4101" max="4101" width="17.5703125" style="294" bestFit="1" customWidth="1"/>
    <col min="4102" max="4102" width="19.42578125" style="294" bestFit="1" customWidth="1"/>
    <col min="4103" max="4106" width="16.28515625" style="294" bestFit="1" customWidth="1"/>
    <col min="4107" max="4107" width="19.140625" style="294" bestFit="1" customWidth="1"/>
    <col min="4108" max="4109" width="16.28515625" style="294" bestFit="1" customWidth="1"/>
    <col min="4110" max="4352" width="16.140625" style="294"/>
    <col min="4353" max="4353" width="2" style="294" customWidth="1"/>
    <col min="4354" max="4354" width="22" style="294" customWidth="1"/>
    <col min="4355" max="4355" width="31.42578125" style="294" customWidth="1"/>
    <col min="4356" max="4356" width="18.42578125" style="294" bestFit="1" customWidth="1"/>
    <col min="4357" max="4357" width="17.5703125" style="294" bestFit="1" customWidth="1"/>
    <col min="4358" max="4358" width="19.42578125" style="294" bestFit="1" customWidth="1"/>
    <col min="4359" max="4362" width="16.28515625" style="294" bestFit="1" customWidth="1"/>
    <col min="4363" max="4363" width="19.140625" style="294" bestFit="1" customWidth="1"/>
    <col min="4364" max="4365" width="16.28515625" style="294" bestFit="1" customWidth="1"/>
    <col min="4366" max="4608" width="16.140625" style="294"/>
    <col min="4609" max="4609" width="2" style="294" customWidth="1"/>
    <col min="4610" max="4610" width="22" style="294" customWidth="1"/>
    <col min="4611" max="4611" width="31.42578125" style="294" customWidth="1"/>
    <col min="4612" max="4612" width="18.42578125" style="294" bestFit="1" customWidth="1"/>
    <col min="4613" max="4613" width="17.5703125" style="294" bestFit="1" customWidth="1"/>
    <col min="4614" max="4614" width="19.42578125" style="294" bestFit="1" customWidth="1"/>
    <col min="4615" max="4618" width="16.28515625" style="294" bestFit="1" customWidth="1"/>
    <col min="4619" max="4619" width="19.140625" style="294" bestFit="1" customWidth="1"/>
    <col min="4620" max="4621" width="16.28515625" style="294" bestFit="1" customWidth="1"/>
    <col min="4622" max="4864" width="16.140625" style="294"/>
    <col min="4865" max="4865" width="2" style="294" customWidth="1"/>
    <col min="4866" max="4866" width="22" style="294" customWidth="1"/>
    <col min="4867" max="4867" width="31.42578125" style="294" customWidth="1"/>
    <col min="4868" max="4868" width="18.42578125" style="294" bestFit="1" customWidth="1"/>
    <col min="4869" max="4869" width="17.5703125" style="294" bestFit="1" customWidth="1"/>
    <col min="4870" max="4870" width="19.42578125" style="294" bestFit="1" customWidth="1"/>
    <col min="4871" max="4874" width="16.28515625" style="294" bestFit="1" customWidth="1"/>
    <col min="4875" max="4875" width="19.140625" style="294" bestFit="1" customWidth="1"/>
    <col min="4876" max="4877" width="16.28515625" style="294" bestFit="1" customWidth="1"/>
    <col min="4878" max="5120" width="16.140625" style="294"/>
    <col min="5121" max="5121" width="2" style="294" customWidth="1"/>
    <col min="5122" max="5122" width="22" style="294" customWidth="1"/>
    <col min="5123" max="5123" width="31.42578125" style="294" customWidth="1"/>
    <col min="5124" max="5124" width="18.42578125" style="294" bestFit="1" customWidth="1"/>
    <col min="5125" max="5125" width="17.5703125" style="294" bestFit="1" customWidth="1"/>
    <col min="5126" max="5126" width="19.42578125" style="294" bestFit="1" customWidth="1"/>
    <col min="5127" max="5130" width="16.28515625" style="294" bestFit="1" customWidth="1"/>
    <col min="5131" max="5131" width="19.140625" style="294" bestFit="1" customWidth="1"/>
    <col min="5132" max="5133" width="16.28515625" style="294" bestFit="1" customWidth="1"/>
    <col min="5134" max="5376" width="16.140625" style="294"/>
    <col min="5377" max="5377" width="2" style="294" customWidth="1"/>
    <col min="5378" max="5378" width="22" style="294" customWidth="1"/>
    <col min="5379" max="5379" width="31.42578125" style="294" customWidth="1"/>
    <col min="5380" max="5380" width="18.42578125" style="294" bestFit="1" customWidth="1"/>
    <col min="5381" max="5381" width="17.5703125" style="294" bestFit="1" customWidth="1"/>
    <col min="5382" max="5382" width="19.42578125" style="294" bestFit="1" customWidth="1"/>
    <col min="5383" max="5386" width="16.28515625" style="294" bestFit="1" customWidth="1"/>
    <col min="5387" max="5387" width="19.140625" style="294" bestFit="1" customWidth="1"/>
    <col min="5388" max="5389" width="16.28515625" style="294" bestFit="1" customWidth="1"/>
    <col min="5390" max="5632" width="16.140625" style="294"/>
    <col min="5633" max="5633" width="2" style="294" customWidth="1"/>
    <col min="5634" max="5634" width="22" style="294" customWidth="1"/>
    <col min="5635" max="5635" width="31.42578125" style="294" customWidth="1"/>
    <col min="5636" max="5636" width="18.42578125" style="294" bestFit="1" customWidth="1"/>
    <col min="5637" max="5637" width="17.5703125" style="294" bestFit="1" customWidth="1"/>
    <col min="5638" max="5638" width="19.42578125" style="294" bestFit="1" customWidth="1"/>
    <col min="5639" max="5642" width="16.28515625" style="294" bestFit="1" customWidth="1"/>
    <col min="5643" max="5643" width="19.140625" style="294" bestFit="1" customWidth="1"/>
    <col min="5644" max="5645" width="16.28515625" style="294" bestFit="1" customWidth="1"/>
    <col min="5646" max="5888" width="16.140625" style="294"/>
    <col min="5889" max="5889" width="2" style="294" customWidth="1"/>
    <col min="5890" max="5890" width="22" style="294" customWidth="1"/>
    <col min="5891" max="5891" width="31.42578125" style="294" customWidth="1"/>
    <col min="5892" max="5892" width="18.42578125" style="294" bestFit="1" customWidth="1"/>
    <col min="5893" max="5893" width="17.5703125" style="294" bestFit="1" customWidth="1"/>
    <col min="5894" max="5894" width="19.42578125" style="294" bestFit="1" customWidth="1"/>
    <col min="5895" max="5898" width="16.28515625" style="294" bestFit="1" customWidth="1"/>
    <col min="5899" max="5899" width="19.140625" style="294" bestFit="1" customWidth="1"/>
    <col min="5900" max="5901" width="16.28515625" style="294" bestFit="1" customWidth="1"/>
    <col min="5902" max="6144" width="16.140625" style="294"/>
    <col min="6145" max="6145" width="2" style="294" customWidth="1"/>
    <col min="6146" max="6146" width="22" style="294" customWidth="1"/>
    <col min="6147" max="6147" width="31.42578125" style="294" customWidth="1"/>
    <col min="6148" max="6148" width="18.42578125" style="294" bestFit="1" customWidth="1"/>
    <col min="6149" max="6149" width="17.5703125" style="294" bestFit="1" customWidth="1"/>
    <col min="6150" max="6150" width="19.42578125" style="294" bestFit="1" customWidth="1"/>
    <col min="6151" max="6154" width="16.28515625" style="294" bestFit="1" customWidth="1"/>
    <col min="6155" max="6155" width="19.140625" style="294" bestFit="1" customWidth="1"/>
    <col min="6156" max="6157" width="16.28515625" style="294" bestFit="1" customWidth="1"/>
    <col min="6158" max="6400" width="16.140625" style="294"/>
    <col min="6401" max="6401" width="2" style="294" customWidth="1"/>
    <col min="6402" max="6402" width="22" style="294" customWidth="1"/>
    <col min="6403" max="6403" width="31.42578125" style="294" customWidth="1"/>
    <col min="6404" max="6404" width="18.42578125" style="294" bestFit="1" customWidth="1"/>
    <col min="6405" max="6405" width="17.5703125" style="294" bestFit="1" customWidth="1"/>
    <col min="6406" max="6406" width="19.42578125" style="294" bestFit="1" customWidth="1"/>
    <col min="6407" max="6410" width="16.28515625" style="294" bestFit="1" customWidth="1"/>
    <col min="6411" max="6411" width="19.140625" style="294" bestFit="1" customWidth="1"/>
    <col min="6412" max="6413" width="16.28515625" style="294" bestFit="1" customWidth="1"/>
    <col min="6414" max="6656" width="16.140625" style="294"/>
    <col min="6657" max="6657" width="2" style="294" customWidth="1"/>
    <col min="6658" max="6658" width="22" style="294" customWidth="1"/>
    <col min="6659" max="6659" width="31.42578125" style="294" customWidth="1"/>
    <col min="6660" max="6660" width="18.42578125" style="294" bestFit="1" customWidth="1"/>
    <col min="6661" max="6661" width="17.5703125" style="294" bestFit="1" customWidth="1"/>
    <col min="6662" max="6662" width="19.42578125" style="294" bestFit="1" customWidth="1"/>
    <col min="6663" max="6666" width="16.28515625" style="294" bestFit="1" customWidth="1"/>
    <col min="6667" max="6667" width="19.140625" style="294" bestFit="1" customWidth="1"/>
    <col min="6668" max="6669" width="16.28515625" style="294" bestFit="1" customWidth="1"/>
    <col min="6670" max="6912" width="16.140625" style="294"/>
    <col min="6913" max="6913" width="2" style="294" customWidth="1"/>
    <col min="6914" max="6914" width="22" style="294" customWidth="1"/>
    <col min="6915" max="6915" width="31.42578125" style="294" customWidth="1"/>
    <col min="6916" max="6916" width="18.42578125" style="294" bestFit="1" customWidth="1"/>
    <col min="6917" max="6917" width="17.5703125" style="294" bestFit="1" customWidth="1"/>
    <col min="6918" max="6918" width="19.42578125" style="294" bestFit="1" customWidth="1"/>
    <col min="6919" max="6922" width="16.28515625" style="294" bestFit="1" customWidth="1"/>
    <col min="6923" max="6923" width="19.140625" style="294" bestFit="1" customWidth="1"/>
    <col min="6924" max="6925" width="16.28515625" style="294" bestFit="1" customWidth="1"/>
    <col min="6926" max="7168" width="16.140625" style="294"/>
    <col min="7169" max="7169" width="2" style="294" customWidth="1"/>
    <col min="7170" max="7170" width="22" style="294" customWidth="1"/>
    <col min="7171" max="7171" width="31.42578125" style="294" customWidth="1"/>
    <col min="7172" max="7172" width="18.42578125" style="294" bestFit="1" customWidth="1"/>
    <col min="7173" max="7173" width="17.5703125" style="294" bestFit="1" customWidth="1"/>
    <col min="7174" max="7174" width="19.42578125" style="294" bestFit="1" customWidth="1"/>
    <col min="7175" max="7178" width="16.28515625" style="294" bestFit="1" customWidth="1"/>
    <col min="7179" max="7179" width="19.140625" style="294" bestFit="1" customWidth="1"/>
    <col min="7180" max="7181" width="16.28515625" style="294" bestFit="1" customWidth="1"/>
    <col min="7182" max="7424" width="16.140625" style="294"/>
    <col min="7425" max="7425" width="2" style="294" customWidth="1"/>
    <col min="7426" max="7426" width="22" style="294" customWidth="1"/>
    <col min="7427" max="7427" width="31.42578125" style="294" customWidth="1"/>
    <col min="7428" max="7428" width="18.42578125" style="294" bestFit="1" customWidth="1"/>
    <col min="7429" max="7429" width="17.5703125" style="294" bestFit="1" customWidth="1"/>
    <col min="7430" max="7430" width="19.42578125" style="294" bestFit="1" customWidth="1"/>
    <col min="7431" max="7434" width="16.28515625" style="294" bestFit="1" customWidth="1"/>
    <col min="7435" max="7435" width="19.140625" style="294" bestFit="1" customWidth="1"/>
    <col min="7436" max="7437" width="16.28515625" style="294" bestFit="1" customWidth="1"/>
    <col min="7438" max="7680" width="16.140625" style="294"/>
    <col min="7681" max="7681" width="2" style="294" customWidth="1"/>
    <col min="7682" max="7682" width="22" style="294" customWidth="1"/>
    <col min="7683" max="7683" width="31.42578125" style="294" customWidth="1"/>
    <col min="7684" max="7684" width="18.42578125" style="294" bestFit="1" customWidth="1"/>
    <col min="7685" max="7685" width="17.5703125" style="294" bestFit="1" customWidth="1"/>
    <col min="7686" max="7686" width="19.42578125" style="294" bestFit="1" customWidth="1"/>
    <col min="7687" max="7690" width="16.28515625" style="294" bestFit="1" customWidth="1"/>
    <col min="7691" max="7691" width="19.140625" style="294" bestFit="1" customWidth="1"/>
    <col min="7692" max="7693" width="16.28515625" style="294" bestFit="1" customWidth="1"/>
    <col min="7694" max="7936" width="16.140625" style="294"/>
    <col min="7937" max="7937" width="2" style="294" customWidth="1"/>
    <col min="7938" max="7938" width="22" style="294" customWidth="1"/>
    <col min="7939" max="7939" width="31.42578125" style="294" customWidth="1"/>
    <col min="7940" max="7940" width="18.42578125" style="294" bestFit="1" customWidth="1"/>
    <col min="7941" max="7941" width="17.5703125" style="294" bestFit="1" customWidth="1"/>
    <col min="7942" max="7942" width="19.42578125" style="294" bestFit="1" customWidth="1"/>
    <col min="7943" max="7946" width="16.28515625" style="294" bestFit="1" customWidth="1"/>
    <col min="7947" max="7947" width="19.140625" style="294" bestFit="1" customWidth="1"/>
    <col min="7948" max="7949" width="16.28515625" style="294" bestFit="1" customWidth="1"/>
    <col min="7950" max="8192" width="16.140625" style="294"/>
    <col min="8193" max="8193" width="2" style="294" customWidth="1"/>
    <col min="8194" max="8194" width="22" style="294" customWidth="1"/>
    <col min="8195" max="8195" width="31.42578125" style="294" customWidth="1"/>
    <col min="8196" max="8196" width="18.42578125" style="294" bestFit="1" customWidth="1"/>
    <col min="8197" max="8197" width="17.5703125" style="294" bestFit="1" customWidth="1"/>
    <col min="8198" max="8198" width="19.42578125" style="294" bestFit="1" customWidth="1"/>
    <col min="8199" max="8202" width="16.28515625" style="294" bestFit="1" customWidth="1"/>
    <col min="8203" max="8203" width="19.140625" style="294" bestFit="1" customWidth="1"/>
    <col min="8204" max="8205" width="16.28515625" style="294" bestFit="1" customWidth="1"/>
    <col min="8206" max="8448" width="16.140625" style="294"/>
    <col min="8449" max="8449" width="2" style="294" customWidth="1"/>
    <col min="8450" max="8450" width="22" style="294" customWidth="1"/>
    <col min="8451" max="8451" width="31.42578125" style="294" customWidth="1"/>
    <col min="8452" max="8452" width="18.42578125" style="294" bestFit="1" customWidth="1"/>
    <col min="8453" max="8453" width="17.5703125" style="294" bestFit="1" customWidth="1"/>
    <col min="8454" max="8454" width="19.42578125" style="294" bestFit="1" customWidth="1"/>
    <col min="8455" max="8458" width="16.28515625" style="294" bestFit="1" customWidth="1"/>
    <col min="8459" max="8459" width="19.140625" style="294" bestFit="1" customWidth="1"/>
    <col min="8460" max="8461" width="16.28515625" style="294" bestFit="1" customWidth="1"/>
    <col min="8462" max="8704" width="16.140625" style="294"/>
    <col min="8705" max="8705" width="2" style="294" customWidth="1"/>
    <col min="8706" max="8706" width="22" style="294" customWidth="1"/>
    <col min="8707" max="8707" width="31.42578125" style="294" customWidth="1"/>
    <col min="8708" max="8708" width="18.42578125" style="294" bestFit="1" customWidth="1"/>
    <col min="8709" max="8709" width="17.5703125" style="294" bestFit="1" customWidth="1"/>
    <col min="8710" max="8710" width="19.42578125" style="294" bestFit="1" customWidth="1"/>
    <col min="8711" max="8714" width="16.28515625" style="294" bestFit="1" customWidth="1"/>
    <col min="8715" max="8715" width="19.140625" style="294" bestFit="1" customWidth="1"/>
    <col min="8716" max="8717" width="16.28515625" style="294" bestFit="1" customWidth="1"/>
    <col min="8718" max="8960" width="16.140625" style="294"/>
    <col min="8961" max="8961" width="2" style="294" customWidth="1"/>
    <col min="8962" max="8962" width="22" style="294" customWidth="1"/>
    <col min="8963" max="8963" width="31.42578125" style="294" customWidth="1"/>
    <col min="8964" max="8964" width="18.42578125" style="294" bestFit="1" customWidth="1"/>
    <col min="8965" max="8965" width="17.5703125" style="294" bestFit="1" customWidth="1"/>
    <col min="8966" max="8966" width="19.42578125" style="294" bestFit="1" customWidth="1"/>
    <col min="8967" max="8970" width="16.28515625" style="294" bestFit="1" customWidth="1"/>
    <col min="8971" max="8971" width="19.140625" style="294" bestFit="1" customWidth="1"/>
    <col min="8972" max="8973" width="16.28515625" style="294" bestFit="1" customWidth="1"/>
    <col min="8974" max="9216" width="16.140625" style="294"/>
    <col min="9217" max="9217" width="2" style="294" customWidth="1"/>
    <col min="9218" max="9218" width="22" style="294" customWidth="1"/>
    <col min="9219" max="9219" width="31.42578125" style="294" customWidth="1"/>
    <col min="9220" max="9220" width="18.42578125" style="294" bestFit="1" customWidth="1"/>
    <col min="9221" max="9221" width="17.5703125" style="294" bestFit="1" customWidth="1"/>
    <col min="9222" max="9222" width="19.42578125" style="294" bestFit="1" customWidth="1"/>
    <col min="9223" max="9226" width="16.28515625" style="294" bestFit="1" customWidth="1"/>
    <col min="9227" max="9227" width="19.140625" style="294" bestFit="1" customWidth="1"/>
    <col min="9228" max="9229" width="16.28515625" style="294" bestFit="1" customWidth="1"/>
    <col min="9230" max="9472" width="16.140625" style="294"/>
    <col min="9473" max="9473" width="2" style="294" customWidth="1"/>
    <col min="9474" max="9474" width="22" style="294" customWidth="1"/>
    <col min="9475" max="9475" width="31.42578125" style="294" customWidth="1"/>
    <col min="9476" max="9476" width="18.42578125" style="294" bestFit="1" customWidth="1"/>
    <col min="9477" max="9477" width="17.5703125" style="294" bestFit="1" customWidth="1"/>
    <col min="9478" max="9478" width="19.42578125" style="294" bestFit="1" customWidth="1"/>
    <col min="9479" max="9482" width="16.28515625" style="294" bestFit="1" customWidth="1"/>
    <col min="9483" max="9483" width="19.140625" style="294" bestFit="1" customWidth="1"/>
    <col min="9484" max="9485" width="16.28515625" style="294" bestFit="1" customWidth="1"/>
    <col min="9486" max="9728" width="16.140625" style="294"/>
    <col min="9729" max="9729" width="2" style="294" customWidth="1"/>
    <col min="9730" max="9730" width="22" style="294" customWidth="1"/>
    <col min="9731" max="9731" width="31.42578125" style="294" customWidth="1"/>
    <col min="9732" max="9732" width="18.42578125" style="294" bestFit="1" customWidth="1"/>
    <col min="9733" max="9733" width="17.5703125" style="294" bestFit="1" customWidth="1"/>
    <col min="9734" max="9734" width="19.42578125" style="294" bestFit="1" customWidth="1"/>
    <col min="9735" max="9738" width="16.28515625" style="294" bestFit="1" customWidth="1"/>
    <col min="9739" max="9739" width="19.140625" style="294" bestFit="1" customWidth="1"/>
    <col min="9740" max="9741" width="16.28515625" style="294" bestFit="1" customWidth="1"/>
    <col min="9742" max="9984" width="16.140625" style="294"/>
    <col min="9985" max="9985" width="2" style="294" customWidth="1"/>
    <col min="9986" max="9986" width="22" style="294" customWidth="1"/>
    <col min="9987" max="9987" width="31.42578125" style="294" customWidth="1"/>
    <col min="9988" max="9988" width="18.42578125" style="294" bestFit="1" customWidth="1"/>
    <col min="9989" max="9989" width="17.5703125" style="294" bestFit="1" customWidth="1"/>
    <col min="9990" max="9990" width="19.42578125" style="294" bestFit="1" customWidth="1"/>
    <col min="9991" max="9994" width="16.28515625" style="294" bestFit="1" customWidth="1"/>
    <col min="9995" max="9995" width="19.140625" style="294" bestFit="1" customWidth="1"/>
    <col min="9996" max="9997" width="16.28515625" style="294" bestFit="1" customWidth="1"/>
    <col min="9998" max="10240" width="16.140625" style="294"/>
    <col min="10241" max="10241" width="2" style="294" customWidth="1"/>
    <col min="10242" max="10242" width="22" style="294" customWidth="1"/>
    <col min="10243" max="10243" width="31.42578125" style="294" customWidth="1"/>
    <col min="10244" max="10244" width="18.42578125" style="294" bestFit="1" customWidth="1"/>
    <col min="10245" max="10245" width="17.5703125" style="294" bestFit="1" customWidth="1"/>
    <col min="10246" max="10246" width="19.42578125" style="294" bestFit="1" customWidth="1"/>
    <col min="10247" max="10250" width="16.28515625" style="294" bestFit="1" customWidth="1"/>
    <col min="10251" max="10251" width="19.140625" style="294" bestFit="1" customWidth="1"/>
    <col min="10252" max="10253" width="16.28515625" style="294" bestFit="1" customWidth="1"/>
    <col min="10254" max="10496" width="16.140625" style="294"/>
    <col min="10497" max="10497" width="2" style="294" customWidth="1"/>
    <col min="10498" max="10498" width="22" style="294" customWidth="1"/>
    <col min="10499" max="10499" width="31.42578125" style="294" customWidth="1"/>
    <col min="10500" max="10500" width="18.42578125" style="294" bestFit="1" customWidth="1"/>
    <col min="10501" max="10501" width="17.5703125" style="294" bestFit="1" customWidth="1"/>
    <col min="10502" max="10502" width="19.42578125" style="294" bestFit="1" customWidth="1"/>
    <col min="10503" max="10506" width="16.28515625" style="294" bestFit="1" customWidth="1"/>
    <col min="10507" max="10507" width="19.140625" style="294" bestFit="1" customWidth="1"/>
    <col min="10508" max="10509" width="16.28515625" style="294" bestFit="1" customWidth="1"/>
    <col min="10510" max="10752" width="16.140625" style="294"/>
    <col min="10753" max="10753" width="2" style="294" customWidth="1"/>
    <col min="10754" max="10754" width="22" style="294" customWidth="1"/>
    <col min="10755" max="10755" width="31.42578125" style="294" customWidth="1"/>
    <col min="10756" max="10756" width="18.42578125" style="294" bestFit="1" customWidth="1"/>
    <col min="10757" max="10757" width="17.5703125" style="294" bestFit="1" customWidth="1"/>
    <col min="10758" max="10758" width="19.42578125" style="294" bestFit="1" customWidth="1"/>
    <col min="10759" max="10762" width="16.28515625" style="294" bestFit="1" customWidth="1"/>
    <col min="10763" max="10763" width="19.140625" style="294" bestFit="1" customWidth="1"/>
    <col min="10764" max="10765" width="16.28515625" style="294" bestFit="1" customWidth="1"/>
    <col min="10766" max="11008" width="16.140625" style="294"/>
    <col min="11009" max="11009" width="2" style="294" customWidth="1"/>
    <col min="11010" max="11010" width="22" style="294" customWidth="1"/>
    <col min="11011" max="11011" width="31.42578125" style="294" customWidth="1"/>
    <col min="11012" max="11012" width="18.42578125" style="294" bestFit="1" customWidth="1"/>
    <col min="11013" max="11013" width="17.5703125" style="294" bestFit="1" customWidth="1"/>
    <col min="11014" max="11014" width="19.42578125" style="294" bestFit="1" customWidth="1"/>
    <col min="11015" max="11018" width="16.28515625" style="294" bestFit="1" customWidth="1"/>
    <col min="11019" max="11019" width="19.140625" style="294" bestFit="1" customWidth="1"/>
    <col min="11020" max="11021" width="16.28515625" style="294" bestFit="1" customWidth="1"/>
    <col min="11022" max="11264" width="16.140625" style="294"/>
    <col min="11265" max="11265" width="2" style="294" customWidth="1"/>
    <col min="11266" max="11266" width="22" style="294" customWidth="1"/>
    <col min="11267" max="11267" width="31.42578125" style="294" customWidth="1"/>
    <col min="11268" max="11268" width="18.42578125" style="294" bestFit="1" customWidth="1"/>
    <col min="11269" max="11269" width="17.5703125" style="294" bestFit="1" customWidth="1"/>
    <col min="11270" max="11270" width="19.42578125" style="294" bestFit="1" customWidth="1"/>
    <col min="11271" max="11274" width="16.28515625" style="294" bestFit="1" customWidth="1"/>
    <col min="11275" max="11275" width="19.140625" style="294" bestFit="1" customWidth="1"/>
    <col min="11276" max="11277" width="16.28515625" style="294" bestFit="1" customWidth="1"/>
    <col min="11278" max="11520" width="16.140625" style="294"/>
    <col min="11521" max="11521" width="2" style="294" customWidth="1"/>
    <col min="11522" max="11522" width="22" style="294" customWidth="1"/>
    <col min="11523" max="11523" width="31.42578125" style="294" customWidth="1"/>
    <col min="11524" max="11524" width="18.42578125" style="294" bestFit="1" customWidth="1"/>
    <col min="11525" max="11525" width="17.5703125" style="294" bestFit="1" customWidth="1"/>
    <col min="11526" max="11526" width="19.42578125" style="294" bestFit="1" customWidth="1"/>
    <col min="11527" max="11530" width="16.28515625" style="294" bestFit="1" customWidth="1"/>
    <col min="11531" max="11531" width="19.140625" style="294" bestFit="1" customWidth="1"/>
    <col min="11532" max="11533" width="16.28515625" style="294" bestFit="1" customWidth="1"/>
    <col min="11534" max="11776" width="16.140625" style="294"/>
    <col min="11777" max="11777" width="2" style="294" customWidth="1"/>
    <col min="11778" max="11778" width="22" style="294" customWidth="1"/>
    <col min="11779" max="11779" width="31.42578125" style="294" customWidth="1"/>
    <col min="11780" max="11780" width="18.42578125" style="294" bestFit="1" customWidth="1"/>
    <col min="11781" max="11781" width="17.5703125" style="294" bestFit="1" customWidth="1"/>
    <col min="11782" max="11782" width="19.42578125" style="294" bestFit="1" customWidth="1"/>
    <col min="11783" max="11786" width="16.28515625" style="294" bestFit="1" customWidth="1"/>
    <col min="11787" max="11787" width="19.140625" style="294" bestFit="1" customWidth="1"/>
    <col min="11788" max="11789" width="16.28515625" style="294" bestFit="1" customWidth="1"/>
    <col min="11790" max="12032" width="16.140625" style="294"/>
    <col min="12033" max="12033" width="2" style="294" customWidth="1"/>
    <col min="12034" max="12034" width="22" style="294" customWidth="1"/>
    <col min="12035" max="12035" width="31.42578125" style="294" customWidth="1"/>
    <col min="12036" max="12036" width="18.42578125" style="294" bestFit="1" customWidth="1"/>
    <col min="12037" max="12037" width="17.5703125" style="294" bestFit="1" customWidth="1"/>
    <col min="12038" max="12038" width="19.42578125" style="294" bestFit="1" customWidth="1"/>
    <col min="12039" max="12042" width="16.28515625" style="294" bestFit="1" customWidth="1"/>
    <col min="12043" max="12043" width="19.140625" style="294" bestFit="1" customWidth="1"/>
    <col min="12044" max="12045" width="16.28515625" style="294" bestFit="1" customWidth="1"/>
    <col min="12046" max="12288" width="16.140625" style="294"/>
    <col min="12289" max="12289" width="2" style="294" customWidth="1"/>
    <col min="12290" max="12290" width="22" style="294" customWidth="1"/>
    <col min="12291" max="12291" width="31.42578125" style="294" customWidth="1"/>
    <col min="12292" max="12292" width="18.42578125" style="294" bestFit="1" customWidth="1"/>
    <col min="12293" max="12293" width="17.5703125" style="294" bestFit="1" customWidth="1"/>
    <col min="12294" max="12294" width="19.42578125" style="294" bestFit="1" customWidth="1"/>
    <col min="12295" max="12298" width="16.28515625" style="294" bestFit="1" customWidth="1"/>
    <col min="12299" max="12299" width="19.140625" style="294" bestFit="1" customWidth="1"/>
    <col min="12300" max="12301" width="16.28515625" style="294" bestFit="1" customWidth="1"/>
    <col min="12302" max="12544" width="16.140625" style="294"/>
    <col min="12545" max="12545" width="2" style="294" customWidth="1"/>
    <col min="12546" max="12546" width="22" style="294" customWidth="1"/>
    <col min="12547" max="12547" width="31.42578125" style="294" customWidth="1"/>
    <col min="12548" max="12548" width="18.42578125" style="294" bestFit="1" customWidth="1"/>
    <col min="12549" max="12549" width="17.5703125" style="294" bestFit="1" customWidth="1"/>
    <col min="12550" max="12550" width="19.42578125" style="294" bestFit="1" customWidth="1"/>
    <col min="12551" max="12554" width="16.28515625" style="294" bestFit="1" customWidth="1"/>
    <col min="12555" max="12555" width="19.140625" style="294" bestFit="1" customWidth="1"/>
    <col min="12556" max="12557" width="16.28515625" style="294" bestFit="1" customWidth="1"/>
    <col min="12558" max="12800" width="16.140625" style="294"/>
    <col min="12801" max="12801" width="2" style="294" customWidth="1"/>
    <col min="12802" max="12802" width="22" style="294" customWidth="1"/>
    <col min="12803" max="12803" width="31.42578125" style="294" customWidth="1"/>
    <col min="12804" max="12804" width="18.42578125" style="294" bestFit="1" customWidth="1"/>
    <col min="12805" max="12805" width="17.5703125" style="294" bestFit="1" customWidth="1"/>
    <col min="12806" max="12806" width="19.42578125" style="294" bestFit="1" customWidth="1"/>
    <col min="12807" max="12810" width="16.28515625" style="294" bestFit="1" customWidth="1"/>
    <col min="12811" max="12811" width="19.140625" style="294" bestFit="1" customWidth="1"/>
    <col min="12812" max="12813" width="16.28515625" style="294" bestFit="1" customWidth="1"/>
    <col min="12814" max="13056" width="16.140625" style="294"/>
    <col min="13057" max="13057" width="2" style="294" customWidth="1"/>
    <col min="13058" max="13058" width="22" style="294" customWidth="1"/>
    <col min="13059" max="13059" width="31.42578125" style="294" customWidth="1"/>
    <col min="13060" max="13060" width="18.42578125" style="294" bestFit="1" customWidth="1"/>
    <col min="13061" max="13061" width="17.5703125" style="294" bestFit="1" customWidth="1"/>
    <col min="13062" max="13062" width="19.42578125" style="294" bestFit="1" customWidth="1"/>
    <col min="13063" max="13066" width="16.28515625" style="294" bestFit="1" customWidth="1"/>
    <col min="13067" max="13067" width="19.140625" style="294" bestFit="1" customWidth="1"/>
    <col min="13068" max="13069" width="16.28515625" style="294" bestFit="1" customWidth="1"/>
    <col min="13070" max="13312" width="16.140625" style="294"/>
    <col min="13313" max="13313" width="2" style="294" customWidth="1"/>
    <col min="13314" max="13314" width="22" style="294" customWidth="1"/>
    <col min="13315" max="13315" width="31.42578125" style="294" customWidth="1"/>
    <col min="13316" max="13316" width="18.42578125" style="294" bestFit="1" customWidth="1"/>
    <col min="13317" max="13317" width="17.5703125" style="294" bestFit="1" customWidth="1"/>
    <col min="13318" max="13318" width="19.42578125" style="294" bestFit="1" customWidth="1"/>
    <col min="13319" max="13322" width="16.28515625" style="294" bestFit="1" customWidth="1"/>
    <col min="13323" max="13323" width="19.140625" style="294" bestFit="1" customWidth="1"/>
    <col min="13324" max="13325" width="16.28515625" style="294" bestFit="1" customWidth="1"/>
    <col min="13326" max="13568" width="16.140625" style="294"/>
    <col min="13569" max="13569" width="2" style="294" customWidth="1"/>
    <col min="13570" max="13570" width="22" style="294" customWidth="1"/>
    <col min="13571" max="13571" width="31.42578125" style="294" customWidth="1"/>
    <col min="13572" max="13572" width="18.42578125" style="294" bestFit="1" customWidth="1"/>
    <col min="13573" max="13573" width="17.5703125" style="294" bestFit="1" customWidth="1"/>
    <col min="13574" max="13574" width="19.42578125" style="294" bestFit="1" customWidth="1"/>
    <col min="13575" max="13578" width="16.28515625" style="294" bestFit="1" customWidth="1"/>
    <col min="13579" max="13579" width="19.140625" style="294" bestFit="1" customWidth="1"/>
    <col min="13580" max="13581" width="16.28515625" style="294" bestFit="1" customWidth="1"/>
    <col min="13582" max="13824" width="16.140625" style="294"/>
    <col min="13825" max="13825" width="2" style="294" customWidth="1"/>
    <col min="13826" max="13826" width="22" style="294" customWidth="1"/>
    <col min="13827" max="13827" width="31.42578125" style="294" customWidth="1"/>
    <col min="13828" max="13828" width="18.42578125" style="294" bestFit="1" customWidth="1"/>
    <col min="13829" max="13829" width="17.5703125" style="294" bestFit="1" customWidth="1"/>
    <col min="13830" max="13830" width="19.42578125" style="294" bestFit="1" customWidth="1"/>
    <col min="13831" max="13834" width="16.28515625" style="294" bestFit="1" customWidth="1"/>
    <col min="13835" max="13835" width="19.140625" style="294" bestFit="1" customWidth="1"/>
    <col min="13836" max="13837" width="16.28515625" style="294" bestFit="1" customWidth="1"/>
    <col min="13838" max="14080" width="16.140625" style="294"/>
    <col min="14081" max="14081" width="2" style="294" customWidth="1"/>
    <col min="14082" max="14082" width="22" style="294" customWidth="1"/>
    <col min="14083" max="14083" width="31.42578125" style="294" customWidth="1"/>
    <col min="14084" max="14084" width="18.42578125" style="294" bestFit="1" customWidth="1"/>
    <col min="14085" max="14085" width="17.5703125" style="294" bestFit="1" customWidth="1"/>
    <col min="14086" max="14086" width="19.42578125" style="294" bestFit="1" customWidth="1"/>
    <col min="14087" max="14090" width="16.28515625" style="294" bestFit="1" customWidth="1"/>
    <col min="14091" max="14091" width="19.140625" style="294" bestFit="1" customWidth="1"/>
    <col min="14092" max="14093" width="16.28515625" style="294" bestFit="1" customWidth="1"/>
    <col min="14094" max="14336" width="16.140625" style="294"/>
    <col min="14337" max="14337" width="2" style="294" customWidth="1"/>
    <col min="14338" max="14338" width="22" style="294" customWidth="1"/>
    <col min="14339" max="14339" width="31.42578125" style="294" customWidth="1"/>
    <col min="14340" max="14340" width="18.42578125" style="294" bestFit="1" customWidth="1"/>
    <col min="14341" max="14341" width="17.5703125" style="294" bestFit="1" customWidth="1"/>
    <col min="14342" max="14342" width="19.42578125" style="294" bestFit="1" customWidth="1"/>
    <col min="14343" max="14346" width="16.28515625" style="294" bestFit="1" customWidth="1"/>
    <col min="14347" max="14347" width="19.140625" style="294" bestFit="1" customWidth="1"/>
    <col min="14348" max="14349" width="16.28515625" style="294" bestFit="1" customWidth="1"/>
    <col min="14350" max="14592" width="16.140625" style="294"/>
    <col min="14593" max="14593" width="2" style="294" customWidth="1"/>
    <col min="14594" max="14594" width="22" style="294" customWidth="1"/>
    <col min="14595" max="14595" width="31.42578125" style="294" customWidth="1"/>
    <col min="14596" max="14596" width="18.42578125" style="294" bestFit="1" customWidth="1"/>
    <col min="14597" max="14597" width="17.5703125" style="294" bestFit="1" customWidth="1"/>
    <col min="14598" max="14598" width="19.42578125" style="294" bestFit="1" customWidth="1"/>
    <col min="14599" max="14602" width="16.28515625" style="294" bestFit="1" customWidth="1"/>
    <col min="14603" max="14603" width="19.140625" style="294" bestFit="1" customWidth="1"/>
    <col min="14604" max="14605" width="16.28515625" style="294" bestFit="1" customWidth="1"/>
    <col min="14606" max="14848" width="16.140625" style="294"/>
    <col min="14849" max="14849" width="2" style="294" customWidth="1"/>
    <col min="14850" max="14850" width="22" style="294" customWidth="1"/>
    <col min="14851" max="14851" width="31.42578125" style="294" customWidth="1"/>
    <col min="14852" max="14852" width="18.42578125" style="294" bestFit="1" customWidth="1"/>
    <col min="14853" max="14853" width="17.5703125" style="294" bestFit="1" customWidth="1"/>
    <col min="14854" max="14854" width="19.42578125" style="294" bestFit="1" customWidth="1"/>
    <col min="14855" max="14858" width="16.28515625" style="294" bestFit="1" customWidth="1"/>
    <col min="14859" max="14859" width="19.140625" style="294" bestFit="1" customWidth="1"/>
    <col min="14860" max="14861" width="16.28515625" style="294" bestFit="1" customWidth="1"/>
    <col min="14862" max="15104" width="16.140625" style="294"/>
    <col min="15105" max="15105" width="2" style="294" customWidth="1"/>
    <col min="15106" max="15106" width="22" style="294" customWidth="1"/>
    <col min="15107" max="15107" width="31.42578125" style="294" customWidth="1"/>
    <col min="15108" max="15108" width="18.42578125" style="294" bestFit="1" customWidth="1"/>
    <col min="15109" max="15109" width="17.5703125" style="294" bestFit="1" customWidth="1"/>
    <col min="15110" max="15110" width="19.42578125" style="294" bestFit="1" customWidth="1"/>
    <col min="15111" max="15114" width="16.28515625" style="294" bestFit="1" customWidth="1"/>
    <col min="15115" max="15115" width="19.140625" style="294" bestFit="1" customWidth="1"/>
    <col min="15116" max="15117" width="16.28515625" style="294" bestFit="1" customWidth="1"/>
    <col min="15118" max="15360" width="16.140625" style="294"/>
    <col min="15361" max="15361" width="2" style="294" customWidth="1"/>
    <col min="15362" max="15362" width="22" style="294" customWidth="1"/>
    <col min="15363" max="15363" width="31.42578125" style="294" customWidth="1"/>
    <col min="15364" max="15364" width="18.42578125" style="294" bestFit="1" customWidth="1"/>
    <col min="15365" max="15365" width="17.5703125" style="294" bestFit="1" customWidth="1"/>
    <col min="15366" max="15366" width="19.42578125" style="294" bestFit="1" customWidth="1"/>
    <col min="15367" max="15370" width="16.28515625" style="294" bestFit="1" customWidth="1"/>
    <col min="15371" max="15371" width="19.140625" style="294" bestFit="1" customWidth="1"/>
    <col min="15372" max="15373" width="16.28515625" style="294" bestFit="1" customWidth="1"/>
    <col min="15374" max="15616" width="16.140625" style="294"/>
    <col min="15617" max="15617" width="2" style="294" customWidth="1"/>
    <col min="15618" max="15618" width="22" style="294" customWidth="1"/>
    <col min="15619" max="15619" width="31.42578125" style="294" customWidth="1"/>
    <col min="15620" max="15620" width="18.42578125" style="294" bestFit="1" customWidth="1"/>
    <col min="15621" max="15621" width="17.5703125" style="294" bestFit="1" customWidth="1"/>
    <col min="15622" max="15622" width="19.42578125" style="294" bestFit="1" customWidth="1"/>
    <col min="15623" max="15626" width="16.28515625" style="294" bestFit="1" customWidth="1"/>
    <col min="15627" max="15627" width="19.140625" style="294" bestFit="1" customWidth="1"/>
    <col min="15628" max="15629" width="16.28515625" style="294" bestFit="1" customWidth="1"/>
    <col min="15630" max="15872" width="16.140625" style="294"/>
    <col min="15873" max="15873" width="2" style="294" customWidth="1"/>
    <col min="15874" max="15874" width="22" style="294" customWidth="1"/>
    <col min="15875" max="15875" width="31.42578125" style="294" customWidth="1"/>
    <col min="15876" max="15876" width="18.42578125" style="294" bestFit="1" customWidth="1"/>
    <col min="15877" max="15877" width="17.5703125" style="294" bestFit="1" customWidth="1"/>
    <col min="15878" max="15878" width="19.42578125" style="294" bestFit="1" customWidth="1"/>
    <col min="15879" max="15882" width="16.28515625" style="294" bestFit="1" customWidth="1"/>
    <col min="15883" max="15883" width="19.140625" style="294" bestFit="1" customWidth="1"/>
    <col min="15884" max="15885" width="16.28515625" style="294" bestFit="1" customWidth="1"/>
    <col min="15886" max="16128" width="16.140625" style="294"/>
    <col min="16129" max="16129" width="2" style="294" customWidth="1"/>
    <col min="16130" max="16130" width="22" style="294" customWidth="1"/>
    <col min="16131" max="16131" width="31.42578125" style="294" customWidth="1"/>
    <col min="16132" max="16132" width="18.42578125" style="294" bestFit="1" customWidth="1"/>
    <col min="16133" max="16133" width="17.5703125" style="294" bestFit="1" customWidth="1"/>
    <col min="16134" max="16134" width="19.42578125" style="294" bestFit="1" customWidth="1"/>
    <col min="16135" max="16138" width="16.28515625" style="294" bestFit="1" customWidth="1"/>
    <col min="16139" max="16139" width="19.140625" style="294" bestFit="1" customWidth="1"/>
    <col min="16140" max="16141" width="16.28515625" style="294" bestFit="1" customWidth="1"/>
    <col min="16142" max="16384" width="16.140625" style="294"/>
  </cols>
  <sheetData>
    <row r="1" spans="1:35" s="291" customFormat="1" ht="26.25" customHeight="1" x14ac:dyDescent="0.2">
      <c r="A1" s="290"/>
      <c r="B1" s="374" t="s">
        <v>96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</row>
    <row r="2" spans="1:35" s="292" customFormat="1" ht="14.25" customHeight="1" thickBot="1" x14ac:dyDescent="0.25">
      <c r="B2" s="11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292" customFormat="1" ht="15" customHeight="1" thickTop="1" x14ac:dyDescent="0.2">
      <c r="B5" s="385" t="s">
        <v>46</v>
      </c>
      <c r="C5" s="297" t="s">
        <v>51</v>
      </c>
      <c r="D5" s="298">
        <f>SUM(E5:F5)</f>
        <v>89053975.078599989</v>
      </c>
      <c r="E5" s="76">
        <v>1042382.3499999999</v>
      </c>
      <c r="F5" s="313">
        <v>88011592.728599995</v>
      </c>
      <c r="G5" s="76"/>
      <c r="H5" s="76">
        <v>3051.64</v>
      </c>
      <c r="I5" s="82"/>
      <c r="J5" s="82"/>
      <c r="K5" s="314">
        <v>14373191.467</v>
      </c>
      <c r="L5" s="82"/>
      <c r="M5" s="249" t="s">
        <v>108</v>
      </c>
    </row>
    <row r="6" spans="1:35" s="292" customFormat="1" ht="15" customHeight="1" x14ac:dyDescent="0.2">
      <c r="B6" s="386"/>
      <c r="C6" s="299" t="s">
        <v>49</v>
      </c>
      <c r="D6" s="298">
        <f>SUM(E6:F6)</f>
        <v>116644263.626</v>
      </c>
      <c r="E6" s="107">
        <v>597950.39</v>
      </c>
      <c r="F6" s="315">
        <v>116046313.236</v>
      </c>
      <c r="G6" s="107"/>
      <c r="H6" s="107">
        <v>24249.759999999998</v>
      </c>
      <c r="I6" s="82"/>
      <c r="J6" s="101"/>
      <c r="K6" s="316">
        <v>11154832.417999998</v>
      </c>
      <c r="L6" s="101"/>
      <c r="M6" s="248"/>
    </row>
    <row r="7" spans="1:35" s="292" customFormat="1" ht="15" customHeight="1" x14ac:dyDescent="0.2">
      <c r="B7" s="386"/>
      <c r="C7" s="299" t="s">
        <v>53</v>
      </c>
      <c r="D7" s="298">
        <f>SUM(E7:F7)</f>
        <v>0</v>
      </c>
      <c r="E7" s="82"/>
      <c r="F7" s="317"/>
      <c r="G7" s="112">
        <v>1875.25</v>
      </c>
      <c r="H7" s="82"/>
      <c r="I7" s="82">
        <v>1813.18</v>
      </c>
      <c r="J7" s="82">
        <v>17118.488000000001</v>
      </c>
      <c r="K7" s="316">
        <v>5061.7</v>
      </c>
      <c r="L7" s="82">
        <v>238.42339999999999</v>
      </c>
      <c r="M7" s="249">
        <v>16.545000000000002</v>
      </c>
    </row>
    <row r="8" spans="1:35" s="292" customFormat="1" ht="15" customHeight="1" x14ac:dyDescent="0.2">
      <c r="B8" s="386"/>
      <c r="C8" s="299" t="s">
        <v>50</v>
      </c>
      <c r="D8" s="298">
        <f>SUM(E8:F8)</f>
        <v>201669760.09539992</v>
      </c>
      <c r="E8" s="82">
        <v>1684012.2299999595</v>
      </c>
      <c r="F8" s="318">
        <v>199985747.86539996</v>
      </c>
      <c r="G8" s="83"/>
      <c r="H8" s="107" t="s">
        <v>108</v>
      </c>
      <c r="I8" s="101"/>
      <c r="J8" s="82">
        <v>3717.4989999999998</v>
      </c>
      <c r="K8" s="316">
        <v>32077840.585000001</v>
      </c>
      <c r="L8" s="111"/>
      <c r="M8" s="248" t="s">
        <v>108</v>
      </c>
    </row>
    <row r="9" spans="1:35" s="292" customFormat="1" ht="15" customHeight="1" x14ac:dyDescent="0.2">
      <c r="B9" s="386"/>
      <c r="C9" s="299" t="s">
        <v>52</v>
      </c>
      <c r="D9" s="298">
        <f>SUM(E9:F9)</f>
        <v>154806184.85000002</v>
      </c>
      <c r="E9" s="107">
        <v>61305490.969999999</v>
      </c>
      <c r="F9" s="315">
        <f>93500633.68+60.2</f>
        <v>93500693.88000001</v>
      </c>
      <c r="G9" s="83">
        <v>334022.90000000002</v>
      </c>
      <c r="H9" s="82">
        <v>7657</v>
      </c>
      <c r="I9" s="111">
        <v>22853.13</v>
      </c>
      <c r="J9" s="82">
        <v>183684.85</v>
      </c>
      <c r="K9" s="316">
        <v>15788692.960000001</v>
      </c>
      <c r="L9" s="82">
        <v>151.44999999999999</v>
      </c>
      <c r="M9" s="251" t="s">
        <v>108</v>
      </c>
    </row>
    <row r="10" spans="1:35" s="292" customFormat="1" ht="15" customHeight="1" x14ac:dyDescent="0.2">
      <c r="B10" s="387"/>
      <c r="C10" s="300" t="s">
        <v>47</v>
      </c>
      <c r="D10" s="298" t="s">
        <v>108</v>
      </c>
      <c r="E10" s="89"/>
      <c r="F10" s="319" t="s">
        <v>108</v>
      </c>
      <c r="G10" s="107"/>
      <c r="H10" s="89"/>
      <c r="I10" s="89"/>
      <c r="J10" s="101"/>
      <c r="K10" s="314" t="s">
        <v>108</v>
      </c>
      <c r="L10" s="89"/>
      <c r="M10" s="254"/>
    </row>
    <row r="11" spans="1:35" s="292" customFormat="1" ht="12.75" customHeight="1" x14ac:dyDescent="0.2">
      <c r="B11" s="255"/>
      <c r="C11" s="307" t="s">
        <v>36</v>
      </c>
      <c r="D11" s="320" t="s">
        <v>108</v>
      </c>
      <c r="E11" s="321">
        <v>64629835.93999996</v>
      </c>
      <c r="F11" s="322" t="s">
        <v>108</v>
      </c>
      <c r="G11" s="308">
        <v>335898.15</v>
      </c>
      <c r="H11" s="321" t="s">
        <v>108</v>
      </c>
      <c r="I11" s="321">
        <v>24666.31</v>
      </c>
      <c r="J11" s="321">
        <v>204520.837</v>
      </c>
      <c r="K11" s="321" t="s">
        <v>108</v>
      </c>
      <c r="L11" s="321">
        <v>389.87339999999995</v>
      </c>
      <c r="M11" s="307">
        <v>176.02200000000002</v>
      </c>
      <c r="N11" s="290"/>
    </row>
    <row r="12" spans="1:35" x14ac:dyDescent="0.2">
      <c r="B12" s="369" t="s">
        <v>55</v>
      </c>
      <c r="C12" s="301" t="s">
        <v>51</v>
      </c>
      <c r="D12" s="323">
        <f>SUM(E12:F12)</f>
        <v>1314022.0796999999</v>
      </c>
      <c r="E12" s="99"/>
      <c r="F12" s="324">
        <v>1314022.0796999999</v>
      </c>
      <c r="G12" s="104"/>
      <c r="H12" s="104"/>
      <c r="I12" s="99"/>
      <c r="J12" s="99"/>
      <c r="K12" s="325">
        <v>246002.67</v>
      </c>
      <c r="L12" s="262"/>
      <c r="M12" s="263"/>
    </row>
    <row r="13" spans="1:35" x14ac:dyDescent="0.2">
      <c r="B13" s="364"/>
      <c r="C13" s="299" t="s">
        <v>53</v>
      </c>
      <c r="D13" s="323">
        <f>SUM(E13:F13)</f>
        <v>0</v>
      </c>
      <c r="E13" s="101"/>
      <c r="F13" s="264"/>
      <c r="G13" s="107"/>
      <c r="H13" s="107"/>
      <c r="I13" s="101" t="s">
        <v>108</v>
      </c>
      <c r="J13" s="101" t="s">
        <v>108</v>
      </c>
      <c r="K13" s="82" t="s">
        <v>108</v>
      </c>
      <c r="L13" s="111"/>
      <c r="M13" s="248" t="s">
        <v>108</v>
      </c>
    </row>
    <row r="14" spans="1:35" x14ac:dyDescent="0.2">
      <c r="B14" s="364"/>
      <c r="C14" s="299" t="s">
        <v>50</v>
      </c>
      <c r="D14" s="298">
        <f>SUM(E14:F14)</f>
        <v>25506.310299999997</v>
      </c>
      <c r="E14" s="82"/>
      <c r="F14" s="318">
        <v>25506.310299999997</v>
      </c>
      <c r="G14" s="83"/>
      <c r="H14" s="107"/>
      <c r="I14" s="101"/>
      <c r="J14" s="82"/>
      <c r="K14" s="316">
        <v>3143.93</v>
      </c>
      <c r="L14" s="111"/>
      <c r="M14" s="85"/>
    </row>
    <row r="15" spans="1:35" x14ac:dyDescent="0.2">
      <c r="B15" s="364"/>
      <c r="C15" s="299" t="s">
        <v>52</v>
      </c>
      <c r="D15" s="298" t="s">
        <v>108</v>
      </c>
      <c r="E15" s="107" t="s">
        <v>108</v>
      </c>
      <c r="F15" s="315" t="s">
        <v>108</v>
      </c>
      <c r="G15" s="83"/>
      <c r="H15" s="82"/>
      <c r="I15" s="111"/>
      <c r="J15" s="82" t="s">
        <v>108</v>
      </c>
      <c r="K15" s="316" t="s">
        <v>108</v>
      </c>
      <c r="L15" s="82"/>
      <c r="M15" s="251"/>
    </row>
    <row r="16" spans="1:35" x14ac:dyDescent="0.2">
      <c r="B16" s="309"/>
      <c r="C16" s="300" t="s">
        <v>47</v>
      </c>
      <c r="D16" s="298" t="s">
        <v>108</v>
      </c>
      <c r="E16" s="89"/>
      <c r="F16" s="319" t="s">
        <v>108</v>
      </c>
      <c r="G16" s="107"/>
      <c r="H16" s="89"/>
      <c r="I16" s="89"/>
      <c r="J16" s="101"/>
      <c r="K16" s="314" t="s">
        <v>108</v>
      </c>
      <c r="L16" s="89"/>
      <c r="M16" s="254"/>
    </row>
    <row r="17" spans="1:14" x14ac:dyDescent="0.2">
      <c r="B17" s="370" t="s">
        <v>36</v>
      </c>
      <c r="C17" s="371"/>
      <c r="D17" s="320" t="s">
        <v>108</v>
      </c>
      <c r="E17" s="308" t="s">
        <v>108</v>
      </c>
      <c r="F17" s="326">
        <v>1370659.39</v>
      </c>
      <c r="G17" s="308">
        <v>0</v>
      </c>
      <c r="H17" s="321">
        <v>0</v>
      </c>
      <c r="I17" s="321" t="s">
        <v>108</v>
      </c>
      <c r="J17" s="308">
        <v>844.50300000000004</v>
      </c>
      <c r="K17" s="321">
        <v>251622.9</v>
      </c>
      <c r="L17" s="321">
        <v>0</v>
      </c>
      <c r="M17" s="307" t="s">
        <v>108</v>
      </c>
      <c r="N17" s="290"/>
    </row>
    <row r="18" spans="1:14" x14ac:dyDescent="0.2">
      <c r="B18" s="369" t="s">
        <v>57</v>
      </c>
      <c r="C18" s="297" t="s">
        <v>48</v>
      </c>
      <c r="D18" s="298">
        <f>SUM(E18:F18)</f>
        <v>59755663.671600685</v>
      </c>
      <c r="E18" s="76"/>
      <c r="F18" s="327">
        <v>59755663.671600685</v>
      </c>
      <c r="G18" s="76"/>
      <c r="H18" s="76"/>
      <c r="I18" s="82"/>
      <c r="J18" s="82"/>
      <c r="K18" s="314">
        <v>108023083.64159992</v>
      </c>
      <c r="L18" s="82"/>
      <c r="M18" s="249"/>
    </row>
    <row r="19" spans="1:14" x14ac:dyDescent="0.2">
      <c r="B19" s="364"/>
      <c r="C19" s="302" t="s">
        <v>51</v>
      </c>
      <c r="D19" s="298">
        <f t="shared" ref="D19:D24" si="0">SUM(E19:F19)</f>
        <v>1399782.0845999999</v>
      </c>
      <c r="E19" s="76"/>
      <c r="F19" s="328">
        <v>1399782.0845999999</v>
      </c>
      <c r="G19" s="76"/>
      <c r="H19" s="76"/>
      <c r="I19" s="82"/>
      <c r="J19" s="82"/>
      <c r="K19" s="316">
        <v>640755.19800000021</v>
      </c>
      <c r="L19" s="82"/>
      <c r="M19" s="249"/>
    </row>
    <row r="20" spans="1:14" x14ac:dyDescent="0.2">
      <c r="B20" s="364"/>
      <c r="C20" s="299" t="s">
        <v>49</v>
      </c>
      <c r="D20" s="298">
        <f t="shared" si="0"/>
        <v>5325716.2935000071</v>
      </c>
      <c r="E20" s="76"/>
      <c r="F20" s="327">
        <v>5325716.2935000071</v>
      </c>
      <c r="G20" s="76"/>
      <c r="H20" s="76"/>
      <c r="I20" s="82"/>
      <c r="J20" s="82"/>
      <c r="K20" s="316">
        <v>4945707.0992000476</v>
      </c>
      <c r="L20" s="82"/>
      <c r="M20" s="249"/>
    </row>
    <row r="21" spans="1:14" x14ac:dyDescent="0.2">
      <c r="B21" s="364"/>
      <c r="C21" s="299" t="s">
        <v>53</v>
      </c>
      <c r="D21" s="298">
        <f t="shared" si="0"/>
        <v>0</v>
      </c>
      <c r="E21" s="76"/>
      <c r="F21" s="328"/>
      <c r="G21" s="107"/>
      <c r="H21" s="82"/>
      <c r="I21" s="82"/>
      <c r="J21" s="101" t="s">
        <v>108</v>
      </c>
      <c r="K21" s="316">
        <v>10260.25</v>
      </c>
      <c r="L21" s="82">
        <v>40.6</v>
      </c>
      <c r="M21" s="249"/>
    </row>
    <row r="22" spans="1:14" x14ac:dyDescent="0.2">
      <c r="B22" s="364"/>
      <c r="C22" s="299" t="s">
        <v>50</v>
      </c>
      <c r="D22" s="298" t="s">
        <v>108</v>
      </c>
      <c r="E22" s="76" t="s">
        <v>108</v>
      </c>
      <c r="F22" s="315">
        <v>75349352.508300111</v>
      </c>
      <c r="G22" s="112"/>
      <c r="H22" s="82"/>
      <c r="I22" s="82" t="s">
        <v>108</v>
      </c>
      <c r="J22" s="82"/>
      <c r="K22" s="329">
        <v>130637522.51079963</v>
      </c>
      <c r="L22" s="101"/>
      <c r="M22" s="243"/>
    </row>
    <row r="23" spans="1:14" x14ac:dyDescent="0.2">
      <c r="B23" s="364"/>
      <c r="C23" s="299" t="s">
        <v>52</v>
      </c>
      <c r="D23" s="298">
        <f t="shared" si="0"/>
        <v>2946515.0196000002</v>
      </c>
      <c r="E23" s="76">
        <v>2534638.37</v>
      </c>
      <c r="F23" s="315">
        <v>411876.64960000006</v>
      </c>
      <c r="G23" s="83"/>
      <c r="H23" s="82"/>
      <c r="I23" s="82" t="s">
        <v>108</v>
      </c>
      <c r="J23" s="82">
        <v>311825.554</v>
      </c>
      <c r="K23" s="316">
        <v>41482.888000000006</v>
      </c>
      <c r="L23" s="82"/>
      <c r="M23" s="248"/>
    </row>
    <row r="24" spans="1:14" x14ac:dyDescent="0.2">
      <c r="B24" s="372"/>
      <c r="C24" s="300" t="s">
        <v>47</v>
      </c>
      <c r="D24" s="298">
        <f t="shared" si="0"/>
        <v>8018449.8323999625</v>
      </c>
      <c r="E24" s="76"/>
      <c r="F24" s="328">
        <v>8018449.8323999625</v>
      </c>
      <c r="G24" s="91"/>
      <c r="H24" s="82"/>
      <c r="I24" s="82"/>
      <c r="J24" s="92"/>
      <c r="K24" s="314">
        <v>887867.76239998883</v>
      </c>
      <c r="L24" s="92"/>
      <c r="M24" s="254"/>
    </row>
    <row r="25" spans="1:14" x14ac:dyDescent="0.2">
      <c r="A25" s="295"/>
      <c r="B25" s="373" t="s">
        <v>36</v>
      </c>
      <c r="C25" s="371"/>
      <c r="D25" s="320" t="s">
        <v>108</v>
      </c>
      <c r="E25" s="330" t="s">
        <v>108</v>
      </c>
      <c r="F25" s="322">
        <v>150260841.04000077</v>
      </c>
      <c r="G25" s="330">
        <v>0</v>
      </c>
      <c r="H25" s="330">
        <v>0</v>
      </c>
      <c r="I25" s="330">
        <v>8036</v>
      </c>
      <c r="J25" s="330" t="s">
        <v>108</v>
      </c>
      <c r="K25" s="330">
        <v>245186679.34999964</v>
      </c>
      <c r="L25" s="330">
        <v>40.6</v>
      </c>
      <c r="M25" s="307">
        <v>0</v>
      </c>
      <c r="N25" s="290"/>
    </row>
    <row r="26" spans="1:14" x14ac:dyDescent="0.2">
      <c r="B26" s="369" t="s">
        <v>59</v>
      </c>
      <c r="C26" s="299" t="s">
        <v>53</v>
      </c>
      <c r="D26" s="298">
        <f>SUM(E26:F26)</f>
        <v>0</v>
      </c>
      <c r="E26" s="76"/>
      <c r="F26" s="327"/>
      <c r="G26" s="76"/>
      <c r="H26" s="76"/>
      <c r="I26" s="82"/>
      <c r="J26" s="316" t="s">
        <v>108</v>
      </c>
      <c r="K26" s="316"/>
      <c r="L26" s="82"/>
      <c r="M26" s="249"/>
    </row>
    <row r="27" spans="1:14" x14ac:dyDescent="0.2">
      <c r="B27" s="364"/>
      <c r="C27" s="299" t="s">
        <v>50</v>
      </c>
      <c r="D27" s="331" t="s">
        <v>108</v>
      </c>
      <c r="E27" s="113"/>
      <c r="F27" s="332" t="s">
        <v>108</v>
      </c>
      <c r="G27" s="76"/>
      <c r="H27" s="76"/>
      <c r="I27" s="82"/>
      <c r="J27" s="316"/>
      <c r="K27" s="316" t="s">
        <v>108</v>
      </c>
      <c r="L27" s="82"/>
      <c r="M27" s="249"/>
    </row>
    <row r="28" spans="1:14" x14ac:dyDescent="0.2">
      <c r="B28" s="364"/>
      <c r="C28" s="299" t="s">
        <v>52</v>
      </c>
      <c r="D28" s="333" t="s">
        <v>108</v>
      </c>
      <c r="E28" s="141"/>
      <c r="F28" s="334" t="s">
        <v>108</v>
      </c>
      <c r="G28" s="76"/>
      <c r="H28" s="76"/>
      <c r="I28" s="82"/>
      <c r="J28" s="316"/>
      <c r="K28" s="316" t="s">
        <v>108</v>
      </c>
      <c r="L28" s="82"/>
      <c r="M28" s="249"/>
    </row>
    <row r="29" spans="1:14" x14ac:dyDescent="0.2">
      <c r="B29" s="370" t="s">
        <v>36</v>
      </c>
      <c r="C29" s="371"/>
      <c r="D29" s="320" t="s">
        <v>108</v>
      </c>
      <c r="E29" s="321">
        <v>0</v>
      </c>
      <c r="F29" s="322" t="s">
        <v>108</v>
      </c>
      <c r="G29" s="308">
        <v>0</v>
      </c>
      <c r="H29" s="321">
        <v>0</v>
      </c>
      <c r="I29" s="308">
        <v>0</v>
      </c>
      <c r="J29" s="321">
        <v>20</v>
      </c>
      <c r="K29" s="308">
        <v>394.79999999999995</v>
      </c>
      <c r="L29" s="321">
        <v>0</v>
      </c>
      <c r="M29" s="307">
        <v>0</v>
      </c>
    </row>
    <row r="30" spans="1:14" x14ac:dyDescent="0.2">
      <c r="B30" s="364" t="s">
        <v>90</v>
      </c>
      <c r="C30" s="304" t="s">
        <v>51</v>
      </c>
      <c r="D30" s="305">
        <f>SUM(E30:F30)</f>
        <v>640655.19839999999</v>
      </c>
      <c r="E30" s="113"/>
      <c r="F30" s="335">
        <v>640655.19839999999</v>
      </c>
      <c r="G30" s="113"/>
      <c r="H30" s="113"/>
      <c r="I30" s="111"/>
      <c r="J30" s="111"/>
      <c r="K30" s="316">
        <v>750.51999999999987</v>
      </c>
      <c r="L30" s="111"/>
      <c r="M30" s="251"/>
    </row>
    <row r="31" spans="1:14" x14ac:dyDescent="0.2">
      <c r="B31" s="364"/>
      <c r="C31" s="304" t="s">
        <v>53</v>
      </c>
      <c r="D31" s="298">
        <f>SUM(E31:F31)</f>
        <v>0</v>
      </c>
      <c r="E31" s="113"/>
      <c r="F31" s="314"/>
      <c r="G31" s="112"/>
      <c r="H31" s="113"/>
      <c r="I31" s="111"/>
      <c r="J31" s="111"/>
      <c r="K31" s="329" t="s">
        <v>108</v>
      </c>
      <c r="L31" s="111"/>
      <c r="M31" s="251"/>
    </row>
    <row r="32" spans="1:14" x14ac:dyDescent="0.2">
      <c r="B32" s="364"/>
      <c r="C32" s="304" t="s">
        <v>50</v>
      </c>
      <c r="D32" s="298" t="s">
        <v>108</v>
      </c>
      <c r="E32" s="113"/>
      <c r="F32" s="315" t="s">
        <v>108</v>
      </c>
      <c r="G32" s="112"/>
      <c r="H32" s="113"/>
      <c r="I32" s="111"/>
      <c r="J32" s="111"/>
      <c r="K32" s="336" t="s">
        <v>108</v>
      </c>
      <c r="L32" s="111"/>
      <c r="M32" s="251"/>
    </row>
    <row r="33" spans="2:14" x14ac:dyDescent="0.2">
      <c r="B33" s="364"/>
      <c r="C33" s="299" t="s">
        <v>52</v>
      </c>
      <c r="D33" s="298">
        <f>SUM(E33:F33)</f>
        <v>1313494.8816</v>
      </c>
      <c r="E33" s="337"/>
      <c r="F33" s="318">
        <v>1313494.8816</v>
      </c>
      <c r="G33" s="83"/>
      <c r="H33" s="76"/>
      <c r="I33" s="82"/>
      <c r="J33" s="82"/>
      <c r="K33" s="338">
        <v>1838.8600000000001</v>
      </c>
      <c r="L33" s="82"/>
      <c r="M33" s="249"/>
    </row>
    <row r="34" spans="2:14" ht="13.5" thickBot="1" x14ac:dyDescent="0.25">
      <c r="B34" s="365" t="s">
        <v>36</v>
      </c>
      <c r="C34" s="366"/>
      <c r="D34" s="320" t="s">
        <v>108</v>
      </c>
      <c r="E34" s="339">
        <v>0</v>
      </c>
      <c r="F34" s="326" t="s">
        <v>108</v>
      </c>
      <c r="G34" s="340">
        <v>0</v>
      </c>
      <c r="H34" s="341">
        <v>0</v>
      </c>
      <c r="I34" s="339">
        <v>0</v>
      </c>
      <c r="J34" s="321">
        <v>0</v>
      </c>
      <c r="K34" s="321">
        <v>10418.94</v>
      </c>
      <c r="L34" s="339">
        <v>0</v>
      </c>
      <c r="M34" s="307">
        <v>0</v>
      </c>
      <c r="N34" s="290"/>
    </row>
    <row r="35" spans="2:14" ht="26.25" customHeight="1" thickTop="1" thickBot="1" x14ac:dyDescent="0.25">
      <c r="B35" s="367" t="s">
        <v>64</v>
      </c>
      <c r="C35" s="368"/>
      <c r="D35" s="342">
        <v>719315462.93000066</v>
      </c>
      <c r="E35" s="343">
        <v>67209674.309999958</v>
      </c>
      <c r="F35" s="344">
        <v>652105788.6200006</v>
      </c>
      <c r="G35" s="343">
        <v>335898.15</v>
      </c>
      <c r="H35" s="345" t="s">
        <v>108</v>
      </c>
      <c r="I35" s="346" t="s">
        <v>108</v>
      </c>
      <c r="J35" s="346" t="s">
        <v>108</v>
      </c>
      <c r="K35" s="346" t="s">
        <v>108</v>
      </c>
      <c r="L35" s="346">
        <v>430.47339999999997</v>
      </c>
      <c r="M35" s="347" t="s">
        <v>108</v>
      </c>
    </row>
    <row r="36" spans="2:14" ht="13.5" thickTop="1" x14ac:dyDescent="0.2"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</row>
    <row r="37" spans="2:14" x14ac:dyDescent="0.2">
      <c r="B37" s="296" t="s">
        <v>65</v>
      </c>
      <c r="C37" s="127"/>
      <c r="D37" s="292"/>
      <c r="E37" s="292"/>
      <c r="F37" s="292"/>
      <c r="G37" s="292"/>
      <c r="H37" s="292"/>
      <c r="I37" s="292"/>
      <c r="J37" s="292"/>
      <c r="K37" s="292"/>
      <c r="L37" s="292"/>
      <c r="M37" s="292"/>
    </row>
    <row r="38" spans="2:14" x14ac:dyDescent="0.2">
      <c r="B38" s="289" t="s">
        <v>66</v>
      </c>
      <c r="C38" s="127"/>
      <c r="D38" s="292"/>
      <c r="E38" s="292"/>
      <c r="F38" s="292"/>
      <c r="G38" s="292"/>
      <c r="H38" s="292"/>
      <c r="I38" s="292"/>
      <c r="J38" s="292"/>
      <c r="K38" s="292"/>
      <c r="L38" s="292"/>
      <c r="M38" s="292"/>
    </row>
    <row r="39" spans="2:14" x14ac:dyDescent="0.2">
      <c r="B39" s="289" t="s">
        <v>67</v>
      </c>
      <c r="C39" s="127"/>
      <c r="D39" s="292"/>
      <c r="E39" s="292"/>
      <c r="F39" s="292"/>
      <c r="G39" s="292"/>
      <c r="H39" s="292"/>
      <c r="I39" s="292"/>
      <c r="J39" s="292"/>
      <c r="K39" s="292"/>
      <c r="L39" s="292"/>
      <c r="M39" s="292"/>
    </row>
    <row r="40" spans="2:14" x14ac:dyDescent="0.2">
      <c r="B40" s="289" t="s">
        <v>68</v>
      </c>
      <c r="C40" s="127"/>
      <c r="D40" s="292"/>
      <c r="E40" s="292"/>
      <c r="F40" s="292"/>
      <c r="G40" s="292"/>
      <c r="H40" s="292"/>
      <c r="I40" s="292"/>
      <c r="J40" s="292"/>
      <c r="K40" s="292"/>
      <c r="L40" s="292"/>
      <c r="M40" s="292"/>
    </row>
    <row r="41" spans="2:14" x14ac:dyDescent="0.2">
      <c r="B41" s="289" t="s">
        <v>69</v>
      </c>
      <c r="C41" s="127"/>
      <c r="D41" s="292"/>
      <c r="E41" s="292"/>
      <c r="F41" s="292"/>
      <c r="G41" s="292"/>
      <c r="H41" s="292"/>
      <c r="I41" s="292"/>
      <c r="J41" s="292"/>
      <c r="K41" s="292"/>
      <c r="L41" s="292"/>
      <c r="M41" s="292"/>
    </row>
    <row r="42" spans="2:14" x14ac:dyDescent="0.2">
      <c r="B42" s="289" t="s">
        <v>70</v>
      </c>
      <c r="C42" s="127"/>
      <c r="D42" s="292"/>
      <c r="E42" s="292"/>
      <c r="F42" s="292"/>
      <c r="G42" s="292"/>
      <c r="H42" s="292"/>
      <c r="I42" s="292"/>
      <c r="J42" s="292"/>
      <c r="K42" s="292"/>
      <c r="L42" s="292"/>
      <c r="M42" s="292"/>
    </row>
    <row r="43" spans="2:14" x14ac:dyDescent="0.2">
      <c r="B43" s="289" t="s">
        <v>71</v>
      </c>
      <c r="C43" s="127"/>
      <c r="D43" s="292"/>
      <c r="E43" s="292"/>
      <c r="F43" s="292"/>
      <c r="G43" s="292"/>
      <c r="H43" s="292"/>
      <c r="I43" s="292"/>
      <c r="J43" s="292"/>
      <c r="K43" s="292"/>
      <c r="L43" s="292"/>
      <c r="M43" s="292"/>
    </row>
    <row r="44" spans="2:14" x14ac:dyDescent="0.2">
      <c r="B44" s="289" t="s">
        <v>109</v>
      </c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</row>
    <row r="45" spans="2:14" x14ac:dyDescent="0.2"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</row>
  </sheetData>
  <mergeCells count="15">
    <mergeCell ref="B5:B10"/>
    <mergeCell ref="B1:M1"/>
    <mergeCell ref="B3:B4"/>
    <mergeCell ref="C3:C4"/>
    <mergeCell ref="D3:F3"/>
    <mergeCell ref="G3:M3"/>
    <mergeCell ref="B30:B33"/>
    <mergeCell ref="B34:C34"/>
    <mergeCell ref="B35:C35"/>
    <mergeCell ref="B12:B15"/>
    <mergeCell ref="B17:C17"/>
    <mergeCell ref="B18:B24"/>
    <mergeCell ref="B25:C25"/>
    <mergeCell ref="B26:B28"/>
    <mergeCell ref="B29:C29"/>
  </mergeCells>
  <printOptions horizontalCentered="1"/>
  <pageMargins left="0.74803149606299213" right="0.74803149606299213" top="0.98425196850393704" bottom="0.98425196850393704" header="0" footer="0"/>
  <pageSetup paperSize="9" scale="57" orientation="landscape" verticalDpi="300" r:id="rId1"/>
  <headerFooter alignWithMargins="0"/>
  <colBreaks count="1" manualBreakCount="1">
    <brk id="13" max="43" man="1"/>
  </colBreaks>
  <ignoredErrors>
    <ignoredError sqref="D7:M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zoomScale="70" zoomScaleNormal="70" zoomScaleSheetLayoutView="85" workbookViewId="0"/>
  </sheetViews>
  <sheetFormatPr baseColWidth="10" defaultColWidth="16.140625" defaultRowHeight="12.75" x14ac:dyDescent="0.2"/>
  <cols>
    <col min="1" max="1" width="2" style="234" customWidth="1"/>
    <col min="2" max="2" width="22" style="236" customWidth="1"/>
    <col min="3" max="3" width="31.42578125" style="236" customWidth="1"/>
    <col min="4" max="13" width="16.140625" style="236" customWidth="1"/>
    <col min="14" max="35" width="16.140625" style="234"/>
    <col min="36" max="256" width="16.140625" style="236"/>
    <col min="257" max="257" width="2" style="236" customWidth="1"/>
    <col min="258" max="258" width="22" style="236" customWidth="1"/>
    <col min="259" max="259" width="31.42578125" style="236" customWidth="1"/>
    <col min="260" max="260" width="18.42578125" style="236" bestFit="1" customWidth="1"/>
    <col min="261" max="261" width="17.5703125" style="236" bestFit="1" customWidth="1"/>
    <col min="262" max="262" width="19.42578125" style="236" bestFit="1" customWidth="1"/>
    <col min="263" max="266" width="16.28515625" style="236" bestFit="1" customWidth="1"/>
    <col min="267" max="267" width="19.140625" style="236" bestFit="1" customWidth="1"/>
    <col min="268" max="269" width="16.28515625" style="236" bestFit="1" customWidth="1"/>
    <col min="270" max="512" width="16.140625" style="236"/>
    <col min="513" max="513" width="2" style="236" customWidth="1"/>
    <col min="514" max="514" width="22" style="236" customWidth="1"/>
    <col min="515" max="515" width="31.42578125" style="236" customWidth="1"/>
    <col min="516" max="516" width="18.42578125" style="236" bestFit="1" customWidth="1"/>
    <col min="517" max="517" width="17.5703125" style="236" bestFit="1" customWidth="1"/>
    <col min="518" max="518" width="19.42578125" style="236" bestFit="1" customWidth="1"/>
    <col min="519" max="522" width="16.28515625" style="236" bestFit="1" customWidth="1"/>
    <col min="523" max="523" width="19.140625" style="236" bestFit="1" customWidth="1"/>
    <col min="524" max="525" width="16.28515625" style="236" bestFit="1" customWidth="1"/>
    <col min="526" max="768" width="16.140625" style="236"/>
    <col min="769" max="769" width="2" style="236" customWidth="1"/>
    <col min="770" max="770" width="22" style="236" customWidth="1"/>
    <col min="771" max="771" width="31.42578125" style="236" customWidth="1"/>
    <col min="772" max="772" width="18.42578125" style="236" bestFit="1" customWidth="1"/>
    <col min="773" max="773" width="17.5703125" style="236" bestFit="1" customWidth="1"/>
    <col min="774" max="774" width="19.42578125" style="236" bestFit="1" customWidth="1"/>
    <col min="775" max="778" width="16.28515625" style="236" bestFit="1" customWidth="1"/>
    <col min="779" max="779" width="19.140625" style="236" bestFit="1" customWidth="1"/>
    <col min="780" max="781" width="16.28515625" style="236" bestFit="1" customWidth="1"/>
    <col min="782" max="1024" width="16.140625" style="236"/>
    <col min="1025" max="1025" width="2" style="236" customWidth="1"/>
    <col min="1026" max="1026" width="22" style="236" customWidth="1"/>
    <col min="1027" max="1027" width="31.42578125" style="236" customWidth="1"/>
    <col min="1028" max="1028" width="18.42578125" style="236" bestFit="1" customWidth="1"/>
    <col min="1029" max="1029" width="17.5703125" style="236" bestFit="1" customWidth="1"/>
    <col min="1030" max="1030" width="19.42578125" style="236" bestFit="1" customWidth="1"/>
    <col min="1031" max="1034" width="16.28515625" style="236" bestFit="1" customWidth="1"/>
    <col min="1035" max="1035" width="19.140625" style="236" bestFit="1" customWidth="1"/>
    <col min="1036" max="1037" width="16.28515625" style="236" bestFit="1" customWidth="1"/>
    <col min="1038" max="1280" width="16.140625" style="236"/>
    <col min="1281" max="1281" width="2" style="236" customWidth="1"/>
    <col min="1282" max="1282" width="22" style="236" customWidth="1"/>
    <col min="1283" max="1283" width="31.42578125" style="236" customWidth="1"/>
    <col min="1284" max="1284" width="18.42578125" style="236" bestFit="1" customWidth="1"/>
    <col min="1285" max="1285" width="17.5703125" style="236" bestFit="1" customWidth="1"/>
    <col min="1286" max="1286" width="19.42578125" style="236" bestFit="1" customWidth="1"/>
    <col min="1287" max="1290" width="16.28515625" style="236" bestFit="1" customWidth="1"/>
    <col min="1291" max="1291" width="19.140625" style="236" bestFit="1" customWidth="1"/>
    <col min="1292" max="1293" width="16.28515625" style="236" bestFit="1" customWidth="1"/>
    <col min="1294" max="1536" width="16.140625" style="236"/>
    <col min="1537" max="1537" width="2" style="236" customWidth="1"/>
    <col min="1538" max="1538" width="22" style="236" customWidth="1"/>
    <col min="1539" max="1539" width="31.42578125" style="236" customWidth="1"/>
    <col min="1540" max="1540" width="18.42578125" style="236" bestFit="1" customWidth="1"/>
    <col min="1541" max="1541" width="17.5703125" style="236" bestFit="1" customWidth="1"/>
    <col min="1542" max="1542" width="19.42578125" style="236" bestFit="1" customWidth="1"/>
    <col min="1543" max="1546" width="16.28515625" style="236" bestFit="1" customWidth="1"/>
    <col min="1547" max="1547" width="19.140625" style="236" bestFit="1" customWidth="1"/>
    <col min="1548" max="1549" width="16.28515625" style="236" bestFit="1" customWidth="1"/>
    <col min="1550" max="1792" width="16.140625" style="236"/>
    <col min="1793" max="1793" width="2" style="236" customWidth="1"/>
    <col min="1794" max="1794" width="22" style="236" customWidth="1"/>
    <col min="1795" max="1795" width="31.42578125" style="236" customWidth="1"/>
    <col min="1796" max="1796" width="18.42578125" style="236" bestFit="1" customWidth="1"/>
    <col min="1797" max="1797" width="17.5703125" style="236" bestFit="1" customWidth="1"/>
    <col min="1798" max="1798" width="19.42578125" style="236" bestFit="1" customWidth="1"/>
    <col min="1799" max="1802" width="16.28515625" style="236" bestFit="1" customWidth="1"/>
    <col min="1803" max="1803" width="19.140625" style="236" bestFit="1" customWidth="1"/>
    <col min="1804" max="1805" width="16.28515625" style="236" bestFit="1" customWidth="1"/>
    <col min="1806" max="2048" width="16.140625" style="236"/>
    <col min="2049" max="2049" width="2" style="236" customWidth="1"/>
    <col min="2050" max="2050" width="22" style="236" customWidth="1"/>
    <col min="2051" max="2051" width="31.42578125" style="236" customWidth="1"/>
    <col min="2052" max="2052" width="18.42578125" style="236" bestFit="1" customWidth="1"/>
    <col min="2053" max="2053" width="17.5703125" style="236" bestFit="1" customWidth="1"/>
    <col min="2054" max="2054" width="19.42578125" style="236" bestFit="1" customWidth="1"/>
    <col min="2055" max="2058" width="16.28515625" style="236" bestFit="1" customWidth="1"/>
    <col min="2059" max="2059" width="19.140625" style="236" bestFit="1" customWidth="1"/>
    <col min="2060" max="2061" width="16.28515625" style="236" bestFit="1" customWidth="1"/>
    <col min="2062" max="2304" width="16.140625" style="236"/>
    <col min="2305" max="2305" width="2" style="236" customWidth="1"/>
    <col min="2306" max="2306" width="22" style="236" customWidth="1"/>
    <col min="2307" max="2307" width="31.42578125" style="236" customWidth="1"/>
    <col min="2308" max="2308" width="18.42578125" style="236" bestFit="1" customWidth="1"/>
    <col min="2309" max="2309" width="17.5703125" style="236" bestFit="1" customWidth="1"/>
    <col min="2310" max="2310" width="19.42578125" style="236" bestFit="1" customWidth="1"/>
    <col min="2311" max="2314" width="16.28515625" style="236" bestFit="1" customWidth="1"/>
    <col min="2315" max="2315" width="19.140625" style="236" bestFit="1" customWidth="1"/>
    <col min="2316" max="2317" width="16.28515625" style="236" bestFit="1" customWidth="1"/>
    <col min="2318" max="2560" width="16.140625" style="236"/>
    <col min="2561" max="2561" width="2" style="236" customWidth="1"/>
    <col min="2562" max="2562" width="22" style="236" customWidth="1"/>
    <col min="2563" max="2563" width="31.42578125" style="236" customWidth="1"/>
    <col min="2564" max="2564" width="18.42578125" style="236" bestFit="1" customWidth="1"/>
    <col min="2565" max="2565" width="17.5703125" style="236" bestFit="1" customWidth="1"/>
    <col min="2566" max="2566" width="19.42578125" style="236" bestFit="1" customWidth="1"/>
    <col min="2567" max="2570" width="16.28515625" style="236" bestFit="1" customWidth="1"/>
    <col min="2571" max="2571" width="19.140625" style="236" bestFit="1" customWidth="1"/>
    <col min="2572" max="2573" width="16.28515625" style="236" bestFit="1" customWidth="1"/>
    <col min="2574" max="2816" width="16.140625" style="236"/>
    <col min="2817" max="2817" width="2" style="236" customWidth="1"/>
    <col min="2818" max="2818" width="22" style="236" customWidth="1"/>
    <col min="2819" max="2819" width="31.42578125" style="236" customWidth="1"/>
    <col min="2820" max="2820" width="18.42578125" style="236" bestFit="1" customWidth="1"/>
    <col min="2821" max="2821" width="17.5703125" style="236" bestFit="1" customWidth="1"/>
    <col min="2822" max="2822" width="19.42578125" style="236" bestFit="1" customWidth="1"/>
    <col min="2823" max="2826" width="16.28515625" style="236" bestFit="1" customWidth="1"/>
    <col min="2827" max="2827" width="19.140625" style="236" bestFit="1" customWidth="1"/>
    <col min="2828" max="2829" width="16.28515625" style="236" bestFit="1" customWidth="1"/>
    <col min="2830" max="3072" width="16.140625" style="236"/>
    <col min="3073" max="3073" width="2" style="236" customWidth="1"/>
    <col min="3074" max="3074" width="22" style="236" customWidth="1"/>
    <col min="3075" max="3075" width="31.42578125" style="236" customWidth="1"/>
    <col min="3076" max="3076" width="18.42578125" style="236" bestFit="1" customWidth="1"/>
    <col min="3077" max="3077" width="17.5703125" style="236" bestFit="1" customWidth="1"/>
    <col min="3078" max="3078" width="19.42578125" style="236" bestFit="1" customWidth="1"/>
    <col min="3079" max="3082" width="16.28515625" style="236" bestFit="1" customWidth="1"/>
    <col min="3083" max="3083" width="19.140625" style="236" bestFit="1" customWidth="1"/>
    <col min="3084" max="3085" width="16.28515625" style="236" bestFit="1" customWidth="1"/>
    <col min="3086" max="3328" width="16.140625" style="236"/>
    <col min="3329" max="3329" width="2" style="236" customWidth="1"/>
    <col min="3330" max="3330" width="22" style="236" customWidth="1"/>
    <col min="3331" max="3331" width="31.42578125" style="236" customWidth="1"/>
    <col min="3332" max="3332" width="18.42578125" style="236" bestFit="1" customWidth="1"/>
    <col min="3333" max="3333" width="17.5703125" style="236" bestFit="1" customWidth="1"/>
    <col min="3334" max="3334" width="19.42578125" style="236" bestFit="1" customWidth="1"/>
    <col min="3335" max="3338" width="16.28515625" style="236" bestFit="1" customWidth="1"/>
    <col min="3339" max="3339" width="19.140625" style="236" bestFit="1" customWidth="1"/>
    <col min="3340" max="3341" width="16.28515625" style="236" bestFit="1" customWidth="1"/>
    <col min="3342" max="3584" width="16.140625" style="236"/>
    <col min="3585" max="3585" width="2" style="236" customWidth="1"/>
    <col min="3586" max="3586" width="22" style="236" customWidth="1"/>
    <col min="3587" max="3587" width="31.42578125" style="236" customWidth="1"/>
    <col min="3588" max="3588" width="18.42578125" style="236" bestFit="1" customWidth="1"/>
    <col min="3589" max="3589" width="17.5703125" style="236" bestFit="1" customWidth="1"/>
    <col min="3590" max="3590" width="19.42578125" style="236" bestFit="1" customWidth="1"/>
    <col min="3591" max="3594" width="16.28515625" style="236" bestFit="1" customWidth="1"/>
    <col min="3595" max="3595" width="19.140625" style="236" bestFit="1" customWidth="1"/>
    <col min="3596" max="3597" width="16.28515625" style="236" bestFit="1" customWidth="1"/>
    <col min="3598" max="3840" width="16.140625" style="236"/>
    <col min="3841" max="3841" width="2" style="236" customWidth="1"/>
    <col min="3842" max="3842" width="22" style="236" customWidth="1"/>
    <col min="3843" max="3843" width="31.42578125" style="236" customWidth="1"/>
    <col min="3844" max="3844" width="18.42578125" style="236" bestFit="1" customWidth="1"/>
    <col min="3845" max="3845" width="17.5703125" style="236" bestFit="1" customWidth="1"/>
    <col min="3846" max="3846" width="19.42578125" style="236" bestFit="1" customWidth="1"/>
    <col min="3847" max="3850" width="16.28515625" style="236" bestFit="1" customWidth="1"/>
    <col min="3851" max="3851" width="19.140625" style="236" bestFit="1" customWidth="1"/>
    <col min="3852" max="3853" width="16.28515625" style="236" bestFit="1" customWidth="1"/>
    <col min="3854" max="4096" width="16.140625" style="236"/>
    <col min="4097" max="4097" width="2" style="236" customWidth="1"/>
    <col min="4098" max="4098" width="22" style="236" customWidth="1"/>
    <col min="4099" max="4099" width="31.42578125" style="236" customWidth="1"/>
    <col min="4100" max="4100" width="18.42578125" style="236" bestFit="1" customWidth="1"/>
    <col min="4101" max="4101" width="17.5703125" style="236" bestFit="1" customWidth="1"/>
    <col min="4102" max="4102" width="19.42578125" style="236" bestFit="1" customWidth="1"/>
    <col min="4103" max="4106" width="16.28515625" style="236" bestFit="1" customWidth="1"/>
    <col min="4107" max="4107" width="19.140625" style="236" bestFit="1" customWidth="1"/>
    <col min="4108" max="4109" width="16.28515625" style="236" bestFit="1" customWidth="1"/>
    <col min="4110" max="4352" width="16.140625" style="236"/>
    <col min="4353" max="4353" width="2" style="236" customWidth="1"/>
    <col min="4354" max="4354" width="22" style="236" customWidth="1"/>
    <col min="4355" max="4355" width="31.42578125" style="236" customWidth="1"/>
    <col min="4356" max="4356" width="18.42578125" style="236" bestFit="1" customWidth="1"/>
    <col min="4357" max="4357" width="17.5703125" style="236" bestFit="1" customWidth="1"/>
    <col min="4358" max="4358" width="19.42578125" style="236" bestFit="1" customWidth="1"/>
    <col min="4359" max="4362" width="16.28515625" style="236" bestFit="1" customWidth="1"/>
    <col min="4363" max="4363" width="19.140625" style="236" bestFit="1" customWidth="1"/>
    <col min="4364" max="4365" width="16.28515625" style="236" bestFit="1" customWidth="1"/>
    <col min="4366" max="4608" width="16.140625" style="236"/>
    <col min="4609" max="4609" width="2" style="236" customWidth="1"/>
    <col min="4610" max="4610" width="22" style="236" customWidth="1"/>
    <col min="4611" max="4611" width="31.42578125" style="236" customWidth="1"/>
    <col min="4612" max="4612" width="18.42578125" style="236" bestFit="1" customWidth="1"/>
    <col min="4613" max="4613" width="17.5703125" style="236" bestFit="1" customWidth="1"/>
    <col min="4614" max="4614" width="19.42578125" style="236" bestFit="1" customWidth="1"/>
    <col min="4615" max="4618" width="16.28515625" style="236" bestFit="1" customWidth="1"/>
    <col min="4619" max="4619" width="19.140625" style="236" bestFit="1" customWidth="1"/>
    <col min="4620" max="4621" width="16.28515625" style="236" bestFit="1" customWidth="1"/>
    <col min="4622" max="4864" width="16.140625" style="236"/>
    <col min="4865" max="4865" width="2" style="236" customWidth="1"/>
    <col min="4866" max="4866" width="22" style="236" customWidth="1"/>
    <col min="4867" max="4867" width="31.42578125" style="236" customWidth="1"/>
    <col min="4868" max="4868" width="18.42578125" style="236" bestFit="1" customWidth="1"/>
    <col min="4869" max="4869" width="17.5703125" style="236" bestFit="1" customWidth="1"/>
    <col min="4870" max="4870" width="19.42578125" style="236" bestFit="1" customWidth="1"/>
    <col min="4871" max="4874" width="16.28515625" style="236" bestFit="1" customWidth="1"/>
    <col min="4875" max="4875" width="19.140625" style="236" bestFit="1" customWidth="1"/>
    <col min="4876" max="4877" width="16.28515625" style="236" bestFit="1" customWidth="1"/>
    <col min="4878" max="5120" width="16.140625" style="236"/>
    <col min="5121" max="5121" width="2" style="236" customWidth="1"/>
    <col min="5122" max="5122" width="22" style="236" customWidth="1"/>
    <col min="5123" max="5123" width="31.42578125" style="236" customWidth="1"/>
    <col min="5124" max="5124" width="18.42578125" style="236" bestFit="1" customWidth="1"/>
    <col min="5125" max="5125" width="17.5703125" style="236" bestFit="1" customWidth="1"/>
    <col min="5126" max="5126" width="19.42578125" style="236" bestFit="1" customWidth="1"/>
    <col min="5127" max="5130" width="16.28515625" style="236" bestFit="1" customWidth="1"/>
    <col min="5131" max="5131" width="19.140625" style="236" bestFit="1" customWidth="1"/>
    <col min="5132" max="5133" width="16.28515625" style="236" bestFit="1" customWidth="1"/>
    <col min="5134" max="5376" width="16.140625" style="236"/>
    <col min="5377" max="5377" width="2" style="236" customWidth="1"/>
    <col min="5378" max="5378" width="22" style="236" customWidth="1"/>
    <col min="5379" max="5379" width="31.42578125" style="236" customWidth="1"/>
    <col min="5380" max="5380" width="18.42578125" style="236" bestFit="1" customWidth="1"/>
    <col min="5381" max="5381" width="17.5703125" style="236" bestFit="1" customWidth="1"/>
    <col min="5382" max="5382" width="19.42578125" style="236" bestFit="1" customWidth="1"/>
    <col min="5383" max="5386" width="16.28515625" style="236" bestFit="1" customWidth="1"/>
    <col min="5387" max="5387" width="19.140625" style="236" bestFit="1" customWidth="1"/>
    <col min="5388" max="5389" width="16.28515625" style="236" bestFit="1" customWidth="1"/>
    <col min="5390" max="5632" width="16.140625" style="236"/>
    <col min="5633" max="5633" width="2" style="236" customWidth="1"/>
    <col min="5634" max="5634" width="22" style="236" customWidth="1"/>
    <col min="5635" max="5635" width="31.42578125" style="236" customWidth="1"/>
    <col min="5636" max="5636" width="18.42578125" style="236" bestFit="1" customWidth="1"/>
    <col min="5637" max="5637" width="17.5703125" style="236" bestFit="1" customWidth="1"/>
    <col min="5638" max="5638" width="19.42578125" style="236" bestFit="1" customWidth="1"/>
    <col min="5639" max="5642" width="16.28515625" style="236" bestFit="1" customWidth="1"/>
    <col min="5643" max="5643" width="19.140625" style="236" bestFit="1" customWidth="1"/>
    <col min="5644" max="5645" width="16.28515625" style="236" bestFit="1" customWidth="1"/>
    <col min="5646" max="5888" width="16.140625" style="236"/>
    <col min="5889" max="5889" width="2" style="236" customWidth="1"/>
    <col min="5890" max="5890" width="22" style="236" customWidth="1"/>
    <col min="5891" max="5891" width="31.42578125" style="236" customWidth="1"/>
    <col min="5892" max="5892" width="18.42578125" style="236" bestFit="1" customWidth="1"/>
    <col min="5893" max="5893" width="17.5703125" style="236" bestFit="1" customWidth="1"/>
    <col min="5894" max="5894" width="19.42578125" style="236" bestFit="1" customWidth="1"/>
    <col min="5895" max="5898" width="16.28515625" style="236" bestFit="1" customWidth="1"/>
    <col min="5899" max="5899" width="19.140625" style="236" bestFit="1" customWidth="1"/>
    <col min="5900" max="5901" width="16.28515625" style="236" bestFit="1" customWidth="1"/>
    <col min="5902" max="6144" width="16.140625" style="236"/>
    <col min="6145" max="6145" width="2" style="236" customWidth="1"/>
    <col min="6146" max="6146" width="22" style="236" customWidth="1"/>
    <col min="6147" max="6147" width="31.42578125" style="236" customWidth="1"/>
    <col min="6148" max="6148" width="18.42578125" style="236" bestFit="1" customWidth="1"/>
    <col min="6149" max="6149" width="17.5703125" style="236" bestFit="1" customWidth="1"/>
    <col min="6150" max="6150" width="19.42578125" style="236" bestFit="1" customWidth="1"/>
    <col min="6151" max="6154" width="16.28515625" style="236" bestFit="1" customWidth="1"/>
    <col min="6155" max="6155" width="19.140625" style="236" bestFit="1" customWidth="1"/>
    <col min="6156" max="6157" width="16.28515625" style="236" bestFit="1" customWidth="1"/>
    <col min="6158" max="6400" width="16.140625" style="236"/>
    <col min="6401" max="6401" width="2" style="236" customWidth="1"/>
    <col min="6402" max="6402" width="22" style="236" customWidth="1"/>
    <col min="6403" max="6403" width="31.42578125" style="236" customWidth="1"/>
    <col min="6404" max="6404" width="18.42578125" style="236" bestFit="1" customWidth="1"/>
    <col min="6405" max="6405" width="17.5703125" style="236" bestFit="1" customWidth="1"/>
    <col min="6406" max="6406" width="19.42578125" style="236" bestFit="1" customWidth="1"/>
    <col min="6407" max="6410" width="16.28515625" style="236" bestFit="1" customWidth="1"/>
    <col min="6411" max="6411" width="19.140625" style="236" bestFit="1" customWidth="1"/>
    <col min="6412" max="6413" width="16.28515625" style="236" bestFit="1" customWidth="1"/>
    <col min="6414" max="6656" width="16.140625" style="236"/>
    <col min="6657" max="6657" width="2" style="236" customWidth="1"/>
    <col min="6658" max="6658" width="22" style="236" customWidth="1"/>
    <col min="6659" max="6659" width="31.42578125" style="236" customWidth="1"/>
    <col min="6660" max="6660" width="18.42578125" style="236" bestFit="1" customWidth="1"/>
    <col min="6661" max="6661" width="17.5703125" style="236" bestFit="1" customWidth="1"/>
    <col min="6662" max="6662" width="19.42578125" style="236" bestFit="1" customWidth="1"/>
    <col min="6663" max="6666" width="16.28515625" style="236" bestFit="1" customWidth="1"/>
    <col min="6667" max="6667" width="19.140625" style="236" bestFit="1" customWidth="1"/>
    <col min="6668" max="6669" width="16.28515625" style="236" bestFit="1" customWidth="1"/>
    <col min="6670" max="6912" width="16.140625" style="236"/>
    <col min="6913" max="6913" width="2" style="236" customWidth="1"/>
    <col min="6914" max="6914" width="22" style="236" customWidth="1"/>
    <col min="6915" max="6915" width="31.42578125" style="236" customWidth="1"/>
    <col min="6916" max="6916" width="18.42578125" style="236" bestFit="1" customWidth="1"/>
    <col min="6917" max="6917" width="17.5703125" style="236" bestFit="1" customWidth="1"/>
    <col min="6918" max="6918" width="19.42578125" style="236" bestFit="1" customWidth="1"/>
    <col min="6919" max="6922" width="16.28515625" style="236" bestFit="1" customWidth="1"/>
    <col min="6923" max="6923" width="19.140625" style="236" bestFit="1" customWidth="1"/>
    <col min="6924" max="6925" width="16.28515625" style="236" bestFit="1" customWidth="1"/>
    <col min="6926" max="7168" width="16.140625" style="236"/>
    <col min="7169" max="7169" width="2" style="236" customWidth="1"/>
    <col min="7170" max="7170" width="22" style="236" customWidth="1"/>
    <col min="7171" max="7171" width="31.42578125" style="236" customWidth="1"/>
    <col min="7172" max="7172" width="18.42578125" style="236" bestFit="1" customWidth="1"/>
    <col min="7173" max="7173" width="17.5703125" style="236" bestFit="1" customWidth="1"/>
    <col min="7174" max="7174" width="19.42578125" style="236" bestFit="1" customWidth="1"/>
    <col min="7175" max="7178" width="16.28515625" style="236" bestFit="1" customWidth="1"/>
    <col min="7179" max="7179" width="19.140625" style="236" bestFit="1" customWidth="1"/>
    <col min="7180" max="7181" width="16.28515625" style="236" bestFit="1" customWidth="1"/>
    <col min="7182" max="7424" width="16.140625" style="236"/>
    <col min="7425" max="7425" width="2" style="236" customWidth="1"/>
    <col min="7426" max="7426" width="22" style="236" customWidth="1"/>
    <col min="7427" max="7427" width="31.42578125" style="236" customWidth="1"/>
    <col min="7428" max="7428" width="18.42578125" style="236" bestFit="1" customWidth="1"/>
    <col min="7429" max="7429" width="17.5703125" style="236" bestFit="1" customWidth="1"/>
    <col min="7430" max="7430" width="19.42578125" style="236" bestFit="1" customWidth="1"/>
    <col min="7431" max="7434" width="16.28515625" style="236" bestFit="1" customWidth="1"/>
    <col min="7435" max="7435" width="19.140625" style="236" bestFit="1" customWidth="1"/>
    <col min="7436" max="7437" width="16.28515625" style="236" bestFit="1" customWidth="1"/>
    <col min="7438" max="7680" width="16.140625" style="236"/>
    <col min="7681" max="7681" width="2" style="236" customWidth="1"/>
    <col min="7682" max="7682" width="22" style="236" customWidth="1"/>
    <col min="7683" max="7683" width="31.42578125" style="236" customWidth="1"/>
    <col min="7684" max="7684" width="18.42578125" style="236" bestFit="1" customWidth="1"/>
    <col min="7685" max="7685" width="17.5703125" style="236" bestFit="1" customWidth="1"/>
    <col min="7686" max="7686" width="19.42578125" style="236" bestFit="1" customWidth="1"/>
    <col min="7687" max="7690" width="16.28515625" style="236" bestFit="1" customWidth="1"/>
    <col min="7691" max="7691" width="19.140625" style="236" bestFit="1" customWidth="1"/>
    <col min="7692" max="7693" width="16.28515625" style="236" bestFit="1" customWidth="1"/>
    <col min="7694" max="7936" width="16.140625" style="236"/>
    <col min="7937" max="7937" width="2" style="236" customWidth="1"/>
    <col min="7938" max="7938" width="22" style="236" customWidth="1"/>
    <col min="7939" max="7939" width="31.42578125" style="236" customWidth="1"/>
    <col min="7940" max="7940" width="18.42578125" style="236" bestFit="1" customWidth="1"/>
    <col min="7941" max="7941" width="17.5703125" style="236" bestFit="1" customWidth="1"/>
    <col min="7942" max="7942" width="19.42578125" style="236" bestFit="1" customWidth="1"/>
    <col min="7943" max="7946" width="16.28515625" style="236" bestFit="1" customWidth="1"/>
    <col min="7947" max="7947" width="19.140625" style="236" bestFit="1" customWidth="1"/>
    <col min="7948" max="7949" width="16.28515625" style="236" bestFit="1" customWidth="1"/>
    <col min="7950" max="8192" width="16.140625" style="236"/>
    <col min="8193" max="8193" width="2" style="236" customWidth="1"/>
    <col min="8194" max="8194" width="22" style="236" customWidth="1"/>
    <col min="8195" max="8195" width="31.42578125" style="236" customWidth="1"/>
    <col min="8196" max="8196" width="18.42578125" style="236" bestFit="1" customWidth="1"/>
    <col min="8197" max="8197" width="17.5703125" style="236" bestFit="1" customWidth="1"/>
    <col min="8198" max="8198" width="19.42578125" style="236" bestFit="1" customWidth="1"/>
    <col min="8199" max="8202" width="16.28515625" style="236" bestFit="1" customWidth="1"/>
    <col min="8203" max="8203" width="19.140625" style="236" bestFit="1" customWidth="1"/>
    <col min="8204" max="8205" width="16.28515625" style="236" bestFit="1" customWidth="1"/>
    <col min="8206" max="8448" width="16.140625" style="236"/>
    <col min="8449" max="8449" width="2" style="236" customWidth="1"/>
    <col min="8450" max="8450" width="22" style="236" customWidth="1"/>
    <col min="8451" max="8451" width="31.42578125" style="236" customWidth="1"/>
    <col min="8452" max="8452" width="18.42578125" style="236" bestFit="1" customWidth="1"/>
    <col min="8453" max="8453" width="17.5703125" style="236" bestFit="1" customWidth="1"/>
    <col min="8454" max="8454" width="19.42578125" style="236" bestFit="1" customWidth="1"/>
    <col min="8455" max="8458" width="16.28515625" style="236" bestFit="1" customWidth="1"/>
    <col min="8459" max="8459" width="19.140625" style="236" bestFit="1" customWidth="1"/>
    <col min="8460" max="8461" width="16.28515625" style="236" bestFit="1" customWidth="1"/>
    <col min="8462" max="8704" width="16.140625" style="236"/>
    <col min="8705" max="8705" width="2" style="236" customWidth="1"/>
    <col min="8706" max="8706" width="22" style="236" customWidth="1"/>
    <col min="8707" max="8707" width="31.42578125" style="236" customWidth="1"/>
    <col min="8708" max="8708" width="18.42578125" style="236" bestFit="1" customWidth="1"/>
    <col min="8709" max="8709" width="17.5703125" style="236" bestFit="1" customWidth="1"/>
    <col min="8710" max="8710" width="19.42578125" style="236" bestFit="1" customWidth="1"/>
    <col min="8711" max="8714" width="16.28515625" style="236" bestFit="1" customWidth="1"/>
    <col min="8715" max="8715" width="19.140625" style="236" bestFit="1" customWidth="1"/>
    <col min="8716" max="8717" width="16.28515625" style="236" bestFit="1" customWidth="1"/>
    <col min="8718" max="8960" width="16.140625" style="236"/>
    <col min="8961" max="8961" width="2" style="236" customWidth="1"/>
    <col min="8962" max="8962" width="22" style="236" customWidth="1"/>
    <col min="8963" max="8963" width="31.42578125" style="236" customWidth="1"/>
    <col min="8964" max="8964" width="18.42578125" style="236" bestFit="1" customWidth="1"/>
    <col min="8965" max="8965" width="17.5703125" style="236" bestFit="1" customWidth="1"/>
    <col min="8966" max="8966" width="19.42578125" style="236" bestFit="1" customWidth="1"/>
    <col min="8967" max="8970" width="16.28515625" style="236" bestFit="1" customWidth="1"/>
    <col min="8971" max="8971" width="19.140625" style="236" bestFit="1" customWidth="1"/>
    <col min="8972" max="8973" width="16.28515625" style="236" bestFit="1" customWidth="1"/>
    <col min="8974" max="9216" width="16.140625" style="236"/>
    <col min="9217" max="9217" width="2" style="236" customWidth="1"/>
    <col min="9218" max="9218" width="22" style="236" customWidth="1"/>
    <col min="9219" max="9219" width="31.42578125" style="236" customWidth="1"/>
    <col min="9220" max="9220" width="18.42578125" style="236" bestFit="1" customWidth="1"/>
    <col min="9221" max="9221" width="17.5703125" style="236" bestFit="1" customWidth="1"/>
    <col min="9222" max="9222" width="19.42578125" style="236" bestFit="1" customWidth="1"/>
    <col min="9223" max="9226" width="16.28515625" style="236" bestFit="1" customWidth="1"/>
    <col min="9227" max="9227" width="19.140625" style="236" bestFit="1" customWidth="1"/>
    <col min="9228" max="9229" width="16.28515625" style="236" bestFit="1" customWidth="1"/>
    <col min="9230" max="9472" width="16.140625" style="236"/>
    <col min="9473" max="9473" width="2" style="236" customWidth="1"/>
    <col min="9474" max="9474" width="22" style="236" customWidth="1"/>
    <col min="9475" max="9475" width="31.42578125" style="236" customWidth="1"/>
    <col min="9476" max="9476" width="18.42578125" style="236" bestFit="1" customWidth="1"/>
    <col min="9477" max="9477" width="17.5703125" style="236" bestFit="1" customWidth="1"/>
    <col min="9478" max="9478" width="19.42578125" style="236" bestFit="1" customWidth="1"/>
    <col min="9479" max="9482" width="16.28515625" style="236" bestFit="1" customWidth="1"/>
    <col min="9483" max="9483" width="19.140625" style="236" bestFit="1" customWidth="1"/>
    <col min="9484" max="9485" width="16.28515625" style="236" bestFit="1" customWidth="1"/>
    <col min="9486" max="9728" width="16.140625" style="236"/>
    <col min="9729" max="9729" width="2" style="236" customWidth="1"/>
    <col min="9730" max="9730" width="22" style="236" customWidth="1"/>
    <col min="9731" max="9731" width="31.42578125" style="236" customWidth="1"/>
    <col min="9732" max="9732" width="18.42578125" style="236" bestFit="1" customWidth="1"/>
    <col min="9733" max="9733" width="17.5703125" style="236" bestFit="1" customWidth="1"/>
    <col min="9734" max="9734" width="19.42578125" style="236" bestFit="1" customWidth="1"/>
    <col min="9735" max="9738" width="16.28515625" style="236" bestFit="1" customWidth="1"/>
    <col min="9739" max="9739" width="19.140625" style="236" bestFit="1" customWidth="1"/>
    <col min="9740" max="9741" width="16.28515625" style="236" bestFit="1" customWidth="1"/>
    <col min="9742" max="9984" width="16.140625" style="236"/>
    <col min="9985" max="9985" width="2" style="236" customWidth="1"/>
    <col min="9986" max="9986" width="22" style="236" customWidth="1"/>
    <col min="9987" max="9987" width="31.42578125" style="236" customWidth="1"/>
    <col min="9988" max="9988" width="18.42578125" style="236" bestFit="1" customWidth="1"/>
    <col min="9989" max="9989" width="17.5703125" style="236" bestFit="1" customWidth="1"/>
    <col min="9990" max="9990" width="19.42578125" style="236" bestFit="1" customWidth="1"/>
    <col min="9991" max="9994" width="16.28515625" style="236" bestFit="1" customWidth="1"/>
    <col min="9995" max="9995" width="19.140625" style="236" bestFit="1" customWidth="1"/>
    <col min="9996" max="9997" width="16.28515625" style="236" bestFit="1" customWidth="1"/>
    <col min="9998" max="10240" width="16.140625" style="236"/>
    <col min="10241" max="10241" width="2" style="236" customWidth="1"/>
    <col min="10242" max="10242" width="22" style="236" customWidth="1"/>
    <col min="10243" max="10243" width="31.42578125" style="236" customWidth="1"/>
    <col min="10244" max="10244" width="18.42578125" style="236" bestFit="1" customWidth="1"/>
    <col min="10245" max="10245" width="17.5703125" style="236" bestFit="1" customWidth="1"/>
    <col min="10246" max="10246" width="19.42578125" style="236" bestFit="1" customWidth="1"/>
    <col min="10247" max="10250" width="16.28515625" style="236" bestFit="1" customWidth="1"/>
    <col min="10251" max="10251" width="19.140625" style="236" bestFit="1" customWidth="1"/>
    <col min="10252" max="10253" width="16.28515625" style="236" bestFit="1" customWidth="1"/>
    <col min="10254" max="10496" width="16.140625" style="236"/>
    <col min="10497" max="10497" width="2" style="236" customWidth="1"/>
    <col min="10498" max="10498" width="22" style="236" customWidth="1"/>
    <col min="10499" max="10499" width="31.42578125" style="236" customWidth="1"/>
    <col min="10500" max="10500" width="18.42578125" style="236" bestFit="1" customWidth="1"/>
    <col min="10501" max="10501" width="17.5703125" style="236" bestFit="1" customWidth="1"/>
    <col min="10502" max="10502" width="19.42578125" style="236" bestFit="1" customWidth="1"/>
    <col min="10503" max="10506" width="16.28515625" style="236" bestFit="1" customWidth="1"/>
    <col min="10507" max="10507" width="19.140625" style="236" bestFit="1" customWidth="1"/>
    <col min="10508" max="10509" width="16.28515625" style="236" bestFit="1" customWidth="1"/>
    <col min="10510" max="10752" width="16.140625" style="236"/>
    <col min="10753" max="10753" width="2" style="236" customWidth="1"/>
    <col min="10754" max="10754" width="22" style="236" customWidth="1"/>
    <col min="10755" max="10755" width="31.42578125" style="236" customWidth="1"/>
    <col min="10756" max="10756" width="18.42578125" style="236" bestFit="1" customWidth="1"/>
    <col min="10757" max="10757" width="17.5703125" style="236" bestFit="1" customWidth="1"/>
    <col min="10758" max="10758" width="19.42578125" style="236" bestFit="1" customWidth="1"/>
    <col min="10759" max="10762" width="16.28515625" style="236" bestFit="1" customWidth="1"/>
    <col min="10763" max="10763" width="19.140625" style="236" bestFit="1" customWidth="1"/>
    <col min="10764" max="10765" width="16.28515625" style="236" bestFit="1" customWidth="1"/>
    <col min="10766" max="11008" width="16.140625" style="236"/>
    <col min="11009" max="11009" width="2" style="236" customWidth="1"/>
    <col min="11010" max="11010" width="22" style="236" customWidth="1"/>
    <col min="11011" max="11011" width="31.42578125" style="236" customWidth="1"/>
    <col min="11012" max="11012" width="18.42578125" style="236" bestFit="1" customWidth="1"/>
    <col min="11013" max="11013" width="17.5703125" style="236" bestFit="1" customWidth="1"/>
    <col min="11014" max="11014" width="19.42578125" style="236" bestFit="1" customWidth="1"/>
    <col min="11015" max="11018" width="16.28515625" style="236" bestFit="1" customWidth="1"/>
    <col min="11019" max="11019" width="19.140625" style="236" bestFit="1" customWidth="1"/>
    <col min="11020" max="11021" width="16.28515625" style="236" bestFit="1" customWidth="1"/>
    <col min="11022" max="11264" width="16.140625" style="236"/>
    <col min="11265" max="11265" width="2" style="236" customWidth="1"/>
    <col min="11266" max="11266" width="22" style="236" customWidth="1"/>
    <col min="11267" max="11267" width="31.42578125" style="236" customWidth="1"/>
    <col min="11268" max="11268" width="18.42578125" style="236" bestFit="1" customWidth="1"/>
    <col min="11269" max="11269" width="17.5703125" style="236" bestFit="1" customWidth="1"/>
    <col min="11270" max="11270" width="19.42578125" style="236" bestFit="1" customWidth="1"/>
    <col min="11271" max="11274" width="16.28515625" style="236" bestFit="1" customWidth="1"/>
    <col min="11275" max="11275" width="19.140625" style="236" bestFit="1" customWidth="1"/>
    <col min="11276" max="11277" width="16.28515625" style="236" bestFit="1" customWidth="1"/>
    <col min="11278" max="11520" width="16.140625" style="236"/>
    <col min="11521" max="11521" width="2" style="236" customWidth="1"/>
    <col min="11522" max="11522" width="22" style="236" customWidth="1"/>
    <col min="11523" max="11523" width="31.42578125" style="236" customWidth="1"/>
    <col min="11524" max="11524" width="18.42578125" style="236" bestFit="1" customWidth="1"/>
    <col min="11525" max="11525" width="17.5703125" style="236" bestFit="1" customWidth="1"/>
    <col min="11526" max="11526" width="19.42578125" style="236" bestFit="1" customWidth="1"/>
    <col min="11527" max="11530" width="16.28515625" style="236" bestFit="1" customWidth="1"/>
    <col min="11531" max="11531" width="19.140625" style="236" bestFit="1" customWidth="1"/>
    <col min="11532" max="11533" width="16.28515625" style="236" bestFit="1" customWidth="1"/>
    <col min="11534" max="11776" width="16.140625" style="236"/>
    <col min="11777" max="11777" width="2" style="236" customWidth="1"/>
    <col min="11778" max="11778" width="22" style="236" customWidth="1"/>
    <col min="11779" max="11779" width="31.42578125" style="236" customWidth="1"/>
    <col min="11780" max="11780" width="18.42578125" style="236" bestFit="1" customWidth="1"/>
    <col min="11781" max="11781" width="17.5703125" style="236" bestFit="1" customWidth="1"/>
    <col min="11782" max="11782" width="19.42578125" style="236" bestFit="1" customWidth="1"/>
    <col min="11783" max="11786" width="16.28515625" style="236" bestFit="1" customWidth="1"/>
    <col min="11787" max="11787" width="19.140625" style="236" bestFit="1" customWidth="1"/>
    <col min="11788" max="11789" width="16.28515625" style="236" bestFit="1" customWidth="1"/>
    <col min="11790" max="12032" width="16.140625" style="236"/>
    <col min="12033" max="12033" width="2" style="236" customWidth="1"/>
    <col min="12034" max="12034" width="22" style="236" customWidth="1"/>
    <col min="12035" max="12035" width="31.42578125" style="236" customWidth="1"/>
    <col min="12036" max="12036" width="18.42578125" style="236" bestFit="1" customWidth="1"/>
    <col min="12037" max="12037" width="17.5703125" style="236" bestFit="1" customWidth="1"/>
    <col min="12038" max="12038" width="19.42578125" style="236" bestFit="1" customWidth="1"/>
    <col min="12039" max="12042" width="16.28515625" style="236" bestFit="1" customWidth="1"/>
    <col min="12043" max="12043" width="19.140625" style="236" bestFit="1" customWidth="1"/>
    <col min="12044" max="12045" width="16.28515625" style="236" bestFit="1" customWidth="1"/>
    <col min="12046" max="12288" width="16.140625" style="236"/>
    <col min="12289" max="12289" width="2" style="236" customWidth="1"/>
    <col min="12290" max="12290" width="22" style="236" customWidth="1"/>
    <col min="12291" max="12291" width="31.42578125" style="236" customWidth="1"/>
    <col min="12292" max="12292" width="18.42578125" style="236" bestFit="1" customWidth="1"/>
    <col min="12293" max="12293" width="17.5703125" style="236" bestFit="1" customWidth="1"/>
    <col min="12294" max="12294" width="19.42578125" style="236" bestFit="1" customWidth="1"/>
    <col min="12295" max="12298" width="16.28515625" style="236" bestFit="1" customWidth="1"/>
    <col min="12299" max="12299" width="19.140625" style="236" bestFit="1" customWidth="1"/>
    <col min="12300" max="12301" width="16.28515625" style="236" bestFit="1" customWidth="1"/>
    <col min="12302" max="12544" width="16.140625" style="236"/>
    <col min="12545" max="12545" width="2" style="236" customWidth="1"/>
    <col min="12546" max="12546" width="22" style="236" customWidth="1"/>
    <col min="12547" max="12547" width="31.42578125" style="236" customWidth="1"/>
    <col min="12548" max="12548" width="18.42578125" style="236" bestFit="1" customWidth="1"/>
    <col min="12549" max="12549" width="17.5703125" style="236" bestFit="1" customWidth="1"/>
    <col min="12550" max="12550" width="19.42578125" style="236" bestFit="1" customWidth="1"/>
    <col min="12551" max="12554" width="16.28515625" style="236" bestFit="1" customWidth="1"/>
    <col min="12555" max="12555" width="19.140625" style="236" bestFit="1" customWidth="1"/>
    <col min="12556" max="12557" width="16.28515625" style="236" bestFit="1" customWidth="1"/>
    <col min="12558" max="12800" width="16.140625" style="236"/>
    <col min="12801" max="12801" width="2" style="236" customWidth="1"/>
    <col min="12802" max="12802" width="22" style="236" customWidth="1"/>
    <col min="12803" max="12803" width="31.42578125" style="236" customWidth="1"/>
    <col min="12804" max="12804" width="18.42578125" style="236" bestFit="1" customWidth="1"/>
    <col min="12805" max="12805" width="17.5703125" style="236" bestFit="1" customWidth="1"/>
    <col min="12806" max="12806" width="19.42578125" style="236" bestFit="1" customWidth="1"/>
    <col min="12807" max="12810" width="16.28515625" style="236" bestFit="1" customWidth="1"/>
    <col min="12811" max="12811" width="19.140625" style="236" bestFit="1" customWidth="1"/>
    <col min="12812" max="12813" width="16.28515625" style="236" bestFit="1" customWidth="1"/>
    <col min="12814" max="13056" width="16.140625" style="236"/>
    <col min="13057" max="13057" width="2" style="236" customWidth="1"/>
    <col min="13058" max="13058" width="22" style="236" customWidth="1"/>
    <col min="13059" max="13059" width="31.42578125" style="236" customWidth="1"/>
    <col min="13060" max="13060" width="18.42578125" style="236" bestFit="1" customWidth="1"/>
    <col min="13061" max="13061" width="17.5703125" style="236" bestFit="1" customWidth="1"/>
    <col min="13062" max="13062" width="19.42578125" style="236" bestFit="1" customWidth="1"/>
    <col min="13063" max="13066" width="16.28515625" style="236" bestFit="1" customWidth="1"/>
    <col min="13067" max="13067" width="19.140625" style="236" bestFit="1" customWidth="1"/>
    <col min="13068" max="13069" width="16.28515625" style="236" bestFit="1" customWidth="1"/>
    <col min="13070" max="13312" width="16.140625" style="236"/>
    <col min="13313" max="13313" width="2" style="236" customWidth="1"/>
    <col min="13314" max="13314" width="22" style="236" customWidth="1"/>
    <col min="13315" max="13315" width="31.42578125" style="236" customWidth="1"/>
    <col min="13316" max="13316" width="18.42578125" style="236" bestFit="1" customWidth="1"/>
    <col min="13317" max="13317" width="17.5703125" style="236" bestFit="1" customWidth="1"/>
    <col min="13318" max="13318" width="19.42578125" style="236" bestFit="1" customWidth="1"/>
    <col min="13319" max="13322" width="16.28515625" style="236" bestFit="1" customWidth="1"/>
    <col min="13323" max="13323" width="19.140625" style="236" bestFit="1" customWidth="1"/>
    <col min="13324" max="13325" width="16.28515625" style="236" bestFit="1" customWidth="1"/>
    <col min="13326" max="13568" width="16.140625" style="236"/>
    <col min="13569" max="13569" width="2" style="236" customWidth="1"/>
    <col min="13570" max="13570" width="22" style="236" customWidth="1"/>
    <col min="13571" max="13571" width="31.42578125" style="236" customWidth="1"/>
    <col min="13572" max="13572" width="18.42578125" style="236" bestFit="1" customWidth="1"/>
    <col min="13573" max="13573" width="17.5703125" style="236" bestFit="1" customWidth="1"/>
    <col min="13574" max="13574" width="19.42578125" style="236" bestFit="1" customWidth="1"/>
    <col min="13575" max="13578" width="16.28515625" style="236" bestFit="1" customWidth="1"/>
    <col min="13579" max="13579" width="19.140625" style="236" bestFit="1" customWidth="1"/>
    <col min="13580" max="13581" width="16.28515625" style="236" bestFit="1" customWidth="1"/>
    <col min="13582" max="13824" width="16.140625" style="236"/>
    <col min="13825" max="13825" width="2" style="236" customWidth="1"/>
    <col min="13826" max="13826" width="22" style="236" customWidth="1"/>
    <col min="13827" max="13827" width="31.42578125" style="236" customWidth="1"/>
    <col min="13828" max="13828" width="18.42578125" style="236" bestFit="1" customWidth="1"/>
    <col min="13829" max="13829" width="17.5703125" style="236" bestFit="1" customWidth="1"/>
    <col min="13830" max="13830" width="19.42578125" style="236" bestFit="1" customWidth="1"/>
    <col min="13831" max="13834" width="16.28515625" style="236" bestFit="1" customWidth="1"/>
    <col min="13835" max="13835" width="19.140625" style="236" bestFit="1" customWidth="1"/>
    <col min="13836" max="13837" width="16.28515625" style="236" bestFit="1" customWidth="1"/>
    <col min="13838" max="14080" width="16.140625" style="236"/>
    <col min="14081" max="14081" width="2" style="236" customWidth="1"/>
    <col min="14082" max="14082" width="22" style="236" customWidth="1"/>
    <col min="14083" max="14083" width="31.42578125" style="236" customWidth="1"/>
    <col min="14084" max="14084" width="18.42578125" style="236" bestFit="1" customWidth="1"/>
    <col min="14085" max="14085" width="17.5703125" style="236" bestFit="1" customWidth="1"/>
    <col min="14086" max="14086" width="19.42578125" style="236" bestFit="1" customWidth="1"/>
    <col min="14087" max="14090" width="16.28515625" style="236" bestFit="1" customWidth="1"/>
    <col min="14091" max="14091" width="19.140625" style="236" bestFit="1" customWidth="1"/>
    <col min="14092" max="14093" width="16.28515625" style="236" bestFit="1" customWidth="1"/>
    <col min="14094" max="14336" width="16.140625" style="236"/>
    <col min="14337" max="14337" width="2" style="236" customWidth="1"/>
    <col min="14338" max="14338" width="22" style="236" customWidth="1"/>
    <col min="14339" max="14339" width="31.42578125" style="236" customWidth="1"/>
    <col min="14340" max="14340" width="18.42578125" style="236" bestFit="1" customWidth="1"/>
    <col min="14341" max="14341" width="17.5703125" style="236" bestFit="1" customWidth="1"/>
    <col min="14342" max="14342" width="19.42578125" style="236" bestFit="1" customWidth="1"/>
    <col min="14343" max="14346" width="16.28515625" style="236" bestFit="1" customWidth="1"/>
    <col min="14347" max="14347" width="19.140625" style="236" bestFit="1" customWidth="1"/>
    <col min="14348" max="14349" width="16.28515625" style="236" bestFit="1" customWidth="1"/>
    <col min="14350" max="14592" width="16.140625" style="236"/>
    <col min="14593" max="14593" width="2" style="236" customWidth="1"/>
    <col min="14594" max="14594" width="22" style="236" customWidth="1"/>
    <col min="14595" max="14595" width="31.42578125" style="236" customWidth="1"/>
    <col min="14596" max="14596" width="18.42578125" style="236" bestFit="1" customWidth="1"/>
    <col min="14597" max="14597" width="17.5703125" style="236" bestFit="1" customWidth="1"/>
    <col min="14598" max="14598" width="19.42578125" style="236" bestFit="1" customWidth="1"/>
    <col min="14599" max="14602" width="16.28515625" style="236" bestFit="1" customWidth="1"/>
    <col min="14603" max="14603" width="19.140625" style="236" bestFit="1" customWidth="1"/>
    <col min="14604" max="14605" width="16.28515625" style="236" bestFit="1" customWidth="1"/>
    <col min="14606" max="14848" width="16.140625" style="236"/>
    <col min="14849" max="14849" width="2" style="236" customWidth="1"/>
    <col min="14850" max="14850" width="22" style="236" customWidth="1"/>
    <col min="14851" max="14851" width="31.42578125" style="236" customWidth="1"/>
    <col min="14852" max="14852" width="18.42578125" style="236" bestFit="1" customWidth="1"/>
    <col min="14853" max="14853" width="17.5703125" style="236" bestFit="1" customWidth="1"/>
    <col min="14854" max="14854" width="19.42578125" style="236" bestFit="1" customWidth="1"/>
    <col min="14855" max="14858" width="16.28515625" style="236" bestFit="1" customWidth="1"/>
    <col min="14859" max="14859" width="19.140625" style="236" bestFit="1" customWidth="1"/>
    <col min="14860" max="14861" width="16.28515625" style="236" bestFit="1" customWidth="1"/>
    <col min="14862" max="15104" width="16.140625" style="236"/>
    <col min="15105" max="15105" width="2" style="236" customWidth="1"/>
    <col min="15106" max="15106" width="22" style="236" customWidth="1"/>
    <col min="15107" max="15107" width="31.42578125" style="236" customWidth="1"/>
    <col min="15108" max="15108" width="18.42578125" style="236" bestFit="1" customWidth="1"/>
    <col min="15109" max="15109" width="17.5703125" style="236" bestFit="1" customWidth="1"/>
    <col min="15110" max="15110" width="19.42578125" style="236" bestFit="1" customWidth="1"/>
    <col min="15111" max="15114" width="16.28515625" style="236" bestFit="1" customWidth="1"/>
    <col min="15115" max="15115" width="19.140625" style="236" bestFit="1" customWidth="1"/>
    <col min="15116" max="15117" width="16.28515625" style="236" bestFit="1" customWidth="1"/>
    <col min="15118" max="15360" width="16.140625" style="236"/>
    <col min="15361" max="15361" width="2" style="236" customWidth="1"/>
    <col min="15362" max="15362" width="22" style="236" customWidth="1"/>
    <col min="15363" max="15363" width="31.42578125" style="236" customWidth="1"/>
    <col min="15364" max="15364" width="18.42578125" style="236" bestFit="1" customWidth="1"/>
    <col min="15365" max="15365" width="17.5703125" style="236" bestFit="1" customWidth="1"/>
    <col min="15366" max="15366" width="19.42578125" style="236" bestFit="1" customWidth="1"/>
    <col min="15367" max="15370" width="16.28515625" style="236" bestFit="1" customWidth="1"/>
    <col min="15371" max="15371" width="19.140625" style="236" bestFit="1" customWidth="1"/>
    <col min="15372" max="15373" width="16.28515625" style="236" bestFit="1" customWidth="1"/>
    <col min="15374" max="15616" width="16.140625" style="236"/>
    <col min="15617" max="15617" width="2" style="236" customWidth="1"/>
    <col min="15618" max="15618" width="22" style="236" customWidth="1"/>
    <col min="15619" max="15619" width="31.42578125" style="236" customWidth="1"/>
    <col min="15620" max="15620" width="18.42578125" style="236" bestFit="1" customWidth="1"/>
    <col min="15621" max="15621" width="17.5703125" style="236" bestFit="1" customWidth="1"/>
    <col min="15622" max="15622" width="19.42578125" style="236" bestFit="1" customWidth="1"/>
    <col min="15623" max="15626" width="16.28515625" style="236" bestFit="1" customWidth="1"/>
    <col min="15627" max="15627" width="19.140625" style="236" bestFit="1" customWidth="1"/>
    <col min="15628" max="15629" width="16.28515625" style="236" bestFit="1" customWidth="1"/>
    <col min="15630" max="15872" width="16.140625" style="236"/>
    <col min="15873" max="15873" width="2" style="236" customWidth="1"/>
    <col min="15874" max="15874" width="22" style="236" customWidth="1"/>
    <col min="15875" max="15875" width="31.42578125" style="236" customWidth="1"/>
    <col min="15876" max="15876" width="18.42578125" style="236" bestFit="1" customWidth="1"/>
    <col min="15877" max="15877" width="17.5703125" style="236" bestFit="1" customWidth="1"/>
    <col min="15878" max="15878" width="19.42578125" style="236" bestFit="1" customWidth="1"/>
    <col min="15879" max="15882" width="16.28515625" style="236" bestFit="1" customWidth="1"/>
    <col min="15883" max="15883" width="19.140625" style="236" bestFit="1" customWidth="1"/>
    <col min="15884" max="15885" width="16.28515625" style="236" bestFit="1" customWidth="1"/>
    <col min="15886" max="16128" width="16.140625" style="236"/>
    <col min="16129" max="16129" width="2" style="236" customWidth="1"/>
    <col min="16130" max="16130" width="22" style="236" customWidth="1"/>
    <col min="16131" max="16131" width="31.42578125" style="236" customWidth="1"/>
    <col min="16132" max="16132" width="18.42578125" style="236" bestFit="1" customWidth="1"/>
    <col min="16133" max="16133" width="17.5703125" style="236" bestFit="1" customWidth="1"/>
    <col min="16134" max="16134" width="19.42578125" style="236" bestFit="1" customWidth="1"/>
    <col min="16135" max="16138" width="16.28515625" style="236" bestFit="1" customWidth="1"/>
    <col min="16139" max="16139" width="19.140625" style="236" bestFit="1" customWidth="1"/>
    <col min="16140" max="16141" width="16.28515625" style="236" bestFit="1" customWidth="1"/>
    <col min="16142" max="16384" width="16.140625" style="236"/>
  </cols>
  <sheetData>
    <row r="1" spans="1:35" s="233" customFormat="1" ht="26.25" customHeight="1" x14ac:dyDescent="0.2">
      <c r="A1" s="232"/>
      <c r="B1" s="374" t="s">
        <v>93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</row>
    <row r="2" spans="1:35" s="234" customFormat="1" ht="14.25" customHeight="1" thickBot="1" x14ac:dyDescent="0.25">
      <c r="B2" s="1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88"/>
      <c r="C4" s="389"/>
      <c r="D4" s="129" t="s">
        <v>36</v>
      </c>
      <c r="E4" s="130" t="s">
        <v>37</v>
      </c>
      <c r="F4" s="237" t="s">
        <v>76</v>
      </c>
      <c r="G4" s="238" t="s">
        <v>39</v>
      </c>
      <c r="H4" s="129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s="234" customFormat="1" ht="15" customHeight="1" thickTop="1" x14ac:dyDescent="0.2">
      <c r="B5" s="386" t="s">
        <v>46</v>
      </c>
      <c r="C5" s="239" t="s">
        <v>51</v>
      </c>
      <c r="D5" s="240">
        <f t="shared" ref="D5:D10" si="0">SUM(E5:F5)</f>
        <v>93205298.790000007</v>
      </c>
      <c r="E5" s="104">
        <v>806626.51</v>
      </c>
      <c r="F5" s="241">
        <v>92398672.280000001</v>
      </c>
      <c r="G5" s="104"/>
      <c r="H5" s="104">
        <v>2666.88</v>
      </c>
      <c r="I5" s="99"/>
      <c r="J5" s="99"/>
      <c r="K5" s="242">
        <v>15162870.59</v>
      </c>
      <c r="L5" s="99"/>
      <c r="M5" s="243">
        <v>0.02</v>
      </c>
    </row>
    <row r="6" spans="1:35" s="234" customFormat="1" ht="15" customHeight="1" x14ac:dyDescent="0.2">
      <c r="B6" s="386"/>
      <c r="C6" s="244" t="s">
        <v>49</v>
      </c>
      <c r="D6" s="245">
        <f t="shared" si="0"/>
        <v>85532507.669999987</v>
      </c>
      <c r="E6" s="107">
        <v>268502.21000000002</v>
      </c>
      <c r="F6" s="246">
        <v>85264005.459999993</v>
      </c>
      <c r="G6" s="107"/>
      <c r="H6" s="107">
        <v>18249.099999999999</v>
      </c>
      <c r="I6" s="82"/>
      <c r="J6" s="101"/>
      <c r="K6" s="247">
        <v>11073243.210000001</v>
      </c>
      <c r="L6" s="101"/>
      <c r="M6" s="248"/>
    </row>
    <row r="7" spans="1:35" s="234" customFormat="1" ht="15" customHeight="1" x14ac:dyDescent="0.2">
      <c r="B7" s="386"/>
      <c r="C7" s="244" t="s">
        <v>53</v>
      </c>
      <c r="D7" s="245">
        <f t="shared" si="0"/>
        <v>0</v>
      </c>
      <c r="E7" s="82"/>
      <c r="F7" s="241"/>
      <c r="G7" s="112">
        <v>1605.75</v>
      </c>
      <c r="H7" s="82"/>
      <c r="I7" s="82">
        <v>1309.81</v>
      </c>
      <c r="J7" s="82">
        <v>11871.77</v>
      </c>
      <c r="K7" s="247">
        <v>5796.59</v>
      </c>
      <c r="L7" s="82">
        <v>253.69</v>
      </c>
      <c r="M7" s="249">
        <v>25.75</v>
      </c>
    </row>
    <row r="8" spans="1:35" s="234" customFormat="1" ht="15" customHeight="1" x14ac:dyDescent="0.2">
      <c r="B8" s="386"/>
      <c r="C8" s="244" t="s">
        <v>50</v>
      </c>
      <c r="D8" s="245">
        <f t="shared" si="0"/>
        <v>230484290.31999999</v>
      </c>
      <c r="E8" s="82">
        <v>763063.03</v>
      </c>
      <c r="F8" s="250">
        <v>229721227.28999999</v>
      </c>
      <c r="G8" s="83"/>
      <c r="H8" s="107">
        <v>4121.22</v>
      </c>
      <c r="I8" s="101"/>
      <c r="J8" s="82">
        <v>1259.67</v>
      </c>
      <c r="K8" s="247">
        <v>40428726.369999997</v>
      </c>
      <c r="L8" s="111"/>
      <c r="M8" s="248">
        <v>0.19</v>
      </c>
    </row>
    <row r="9" spans="1:35" s="234" customFormat="1" ht="15" customHeight="1" x14ac:dyDescent="0.2">
      <c r="B9" s="386"/>
      <c r="C9" s="244" t="s">
        <v>52</v>
      </c>
      <c r="D9" s="245">
        <f t="shared" si="0"/>
        <v>70820974.060000002</v>
      </c>
      <c r="E9" s="107">
        <v>52679694.920000002</v>
      </c>
      <c r="F9" s="246">
        <v>18141279.140000001</v>
      </c>
      <c r="G9" s="83">
        <v>241822.84</v>
      </c>
      <c r="H9" s="82">
        <v>4561.7</v>
      </c>
      <c r="I9" s="111">
        <v>40486</v>
      </c>
      <c r="J9" s="82">
        <v>171542.05</v>
      </c>
      <c r="K9" s="247">
        <v>3648201.8</v>
      </c>
      <c r="L9" s="82">
        <v>127.94</v>
      </c>
      <c r="M9" s="251">
        <v>3.82</v>
      </c>
    </row>
    <row r="10" spans="1:35" s="234" customFormat="1" ht="15" customHeight="1" x14ac:dyDescent="0.2">
      <c r="B10" s="387"/>
      <c r="C10" s="252" t="s">
        <v>47</v>
      </c>
      <c r="D10" s="245">
        <f t="shared" si="0"/>
        <v>5611066.2199999997</v>
      </c>
      <c r="E10" s="89"/>
      <c r="F10" s="253">
        <v>5611066.2199999997</v>
      </c>
      <c r="G10" s="107"/>
      <c r="H10" s="89"/>
      <c r="I10" s="89"/>
      <c r="J10" s="101"/>
      <c r="K10" s="242">
        <v>378185.74</v>
      </c>
      <c r="L10" s="89"/>
      <c r="M10" s="254"/>
    </row>
    <row r="11" spans="1:35" s="234" customFormat="1" ht="12.75" customHeight="1" x14ac:dyDescent="0.2">
      <c r="B11" s="255"/>
      <c r="C11" s="256" t="s">
        <v>36</v>
      </c>
      <c r="D11" s="210">
        <f>SUM(D5:D10)</f>
        <v>485654137.06</v>
      </c>
      <c r="E11" s="67">
        <f t="shared" ref="E11:M11" si="1">SUM(E5:E10)</f>
        <v>54517886.670000002</v>
      </c>
      <c r="F11" s="257">
        <f t="shared" si="1"/>
        <v>431136250.38999999</v>
      </c>
      <c r="G11" s="68">
        <f t="shared" si="1"/>
        <v>243428.59</v>
      </c>
      <c r="H11" s="67">
        <f t="shared" si="1"/>
        <v>29598.9</v>
      </c>
      <c r="I11" s="67">
        <f t="shared" si="1"/>
        <v>41795.81</v>
      </c>
      <c r="J11" s="67">
        <f t="shared" si="1"/>
        <v>184673.49</v>
      </c>
      <c r="K11" s="67">
        <f t="shared" si="1"/>
        <v>70697024.299999997</v>
      </c>
      <c r="L11" s="67">
        <f t="shared" si="1"/>
        <v>381.63</v>
      </c>
      <c r="M11" s="70">
        <f t="shared" si="1"/>
        <v>29.78</v>
      </c>
      <c r="N11" s="232"/>
    </row>
    <row r="12" spans="1:35" x14ac:dyDescent="0.2">
      <c r="B12" s="369" t="s">
        <v>55</v>
      </c>
      <c r="C12" s="258" t="s">
        <v>51</v>
      </c>
      <c r="D12" s="259">
        <f>SUM(E12:F12)</f>
        <v>1087191.6599999999</v>
      </c>
      <c r="E12" s="99"/>
      <c r="F12" s="260">
        <v>1087191.6599999999</v>
      </c>
      <c r="G12" s="104"/>
      <c r="H12" s="104"/>
      <c r="I12" s="99"/>
      <c r="J12" s="99"/>
      <c r="K12" s="261">
        <v>195335.63</v>
      </c>
      <c r="L12" s="262"/>
      <c r="M12" s="263"/>
    </row>
    <row r="13" spans="1:35" x14ac:dyDescent="0.2">
      <c r="B13" s="364"/>
      <c r="C13" s="244" t="s">
        <v>53</v>
      </c>
      <c r="D13" s="259">
        <f>SUM(E13:F13)</f>
        <v>0</v>
      </c>
      <c r="E13" s="101"/>
      <c r="F13" s="264"/>
      <c r="G13" s="107"/>
      <c r="H13" s="107"/>
      <c r="I13" s="101">
        <v>35</v>
      </c>
      <c r="J13" s="101">
        <v>6.61</v>
      </c>
      <c r="K13" s="82">
        <v>393</v>
      </c>
      <c r="L13" s="111"/>
      <c r="M13" s="248">
        <v>31.37</v>
      </c>
    </row>
    <row r="14" spans="1:35" x14ac:dyDescent="0.2">
      <c r="B14" s="364"/>
      <c r="C14" s="244" t="s">
        <v>50</v>
      </c>
      <c r="D14" s="259">
        <f>SUM(E14:F14)</f>
        <v>23957.93</v>
      </c>
      <c r="E14" s="82"/>
      <c r="F14" s="265">
        <v>23957.93</v>
      </c>
      <c r="G14" s="76"/>
      <c r="H14" s="76"/>
      <c r="I14" s="82"/>
      <c r="J14" s="82"/>
      <c r="K14" s="266">
        <v>2967.97</v>
      </c>
      <c r="L14" s="82"/>
      <c r="M14" s="249"/>
    </row>
    <row r="15" spans="1:35" x14ac:dyDescent="0.2">
      <c r="B15" s="364"/>
      <c r="C15" s="244" t="s">
        <v>52</v>
      </c>
      <c r="D15" s="267">
        <f>SUM(E15:F15)</f>
        <v>115.2</v>
      </c>
      <c r="E15" s="43"/>
      <c r="F15" s="268">
        <v>115.2</v>
      </c>
      <c r="G15" s="76"/>
      <c r="H15" s="76"/>
      <c r="I15" s="82"/>
      <c r="J15" s="269"/>
      <c r="K15" s="270">
        <v>6.4</v>
      </c>
      <c r="L15" s="82"/>
      <c r="M15" s="249"/>
    </row>
    <row r="16" spans="1:35" x14ac:dyDescent="0.2">
      <c r="B16" s="370" t="s">
        <v>36</v>
      </c>
      <c r="C16" s="371"/>
      <c r="D16" s="210">
        <f>SUM(D12:D15)</f>
        <v>1111264.7899999998</v>
      </c>
      <c r="E16" s="68">
        <f t="shared" ref="E16:M16" si="2">SUM(E12:E15)</f>
        <v>0</v>
      </c>
      <c r="F16" s="109">
        <f t="shared" si="2"/>
        <v>1111264.7899999998</v>
      </c>
      <c r="G16" s="68">
        <f t="shared" si="2"/>
        <v>0</v>
      </c>
      <c r="H16" s="67">
        <f t="shared" si="2"/>
        <v>0</v>
      </c>
      <c r="I16" s="67">
        <f t="shared" si="2"/>
        <v>35</v>
      </c>
      <c r="J16" s="68">
        <f t="shared" si="2"/>
        <v>6.61</v>
      </c>
      <c r="K16" s="67">
        <f t="shared" si="2"/>
        <v>198703</v>
      </c>
      <c r="L16" s="67">
        <f t="shared" si="2"/>
        <v>0</v>
      </c>
      <c r="M16" s="70">
        <f t="shared" si="2"/>
        <v>31.37</v>
      </c>
      <c r="N16" s="232"/>
    </row>
    <row r="17" spans="1:14" x14ac:dyDescent="0.2">
      <c r="B17" s="369" t="s">
        <v>57</v>
      </c>
      <c r="C17" s="271" t="s">
        <v>48</v>
      </c>
      <c r="D17" s="245">
        <f>SUM(E17:F17)</f>
        <v>52198425.25</v>
      </c>
      <c r="E17" s="76"/>
      <c r="F17" s="268">
        <v>52198425.25</v>
      </c>
      <c r="G17" s="76"/>
      <c r="H17" s="76"/>
      <c r="I17" s="82"/>
      <c r="J17" s="82"/>
      <c r="K17" s="242">
        <v>102648374.02</v>
      </c>
      <c r="L17" s="82"/>
      <c r="M17" s="249"/>
    </row>
    <row r="18" spans="1:14" x14ac:dyDescent="0.2">
      <c r="B18" s="364"/>
      <c r="C18" s="272" t="s">
        <v>51</v>
      </c>
      <c r="D18" s="245">
        <f t="shared" ref="D18:D23" si="3">SUM(E18:F18)</f>
        <v>1776045.83</v>
      </c>
      <c r="E18" s="76"/>
      <c r="F18" s="273">
        <v>1776045.83</v>
      </c>
      <c r="G18" s="76"/>
      <c r="H18" s="76"/>
      <c r="I18" s="82"/>
      <c r="J18" s="82"/>
      <c r="K18" s="247">
        <v>1130051.8500000001</v>
      </c>
      <c r="L18" s="82"/>
      <c r="M18" s="249"/>
    </row>
    <row r="19" spans="1:14" x14ac:dyDescent="0.2">
      <c r="B19" s="364"/>
      <c r="C19" s="244" t="s">
        <v>49</v>
      </c>
      <c r="D19" s="245">
        <f t="shared" si="3"/>
        <v>5283564.6900000004</v>
      </c>
      <c r="E19" s="76"/>
      <c r="F19" s="268">
        <v>5283564.6900000004</v>
      </c>
      <c r="G19" s="76"/>
      <c r="H19" s="76"/>
      <c r="I19" s="82"/>
      <c r="J19" s="82"/>
      <c r="K19" s="247">
        <v>5529330.25</v>
      </c>
      <c r="L19" s="82"/>
      <c r="M19" s="249"/>
    </row>
    <row r="20" spans="1:14" x14ac:dyDescent="0.2">
      <c r="B20" s="364"/>
      <c r="C20" s="244" t="s">
        <v>53</v>
      </c>
      <c r="D20" s="245">
        <f t="shared" si="3"/>
        <v>0</v>
      </c>
      <c r="E20" s="76"/>
      <c r="F20" s="273"/>
      <c r="G20" s="107"/>
      <c r="H20" s="82"/>
      <c r="I20" s="82"/>
      <c r="J20" s="101">
        <v>449.28</v>
      </c>
      <c r="K20" s="247">
        <v>94</v>
      </c>
      <c r="L20" s="82"/>
      <c r="M20" s="249"/>
    </row>
    <row r="21" spans="1:14" x14ac:dyDescent="0.2">
      <c r="B21" s="364"/>
      <c r="C21" s="244" t="s">
        <v>50</v>
      </c>
      <c r="D21" s="245">
        <f t="shared" si="3"/>
        <v>79668318.030000001</v>
      </c>
      <c r="E21" s="76">
        <v>510936.19</v>
      </c>
      <c r="F21" s="246">
        <v>79157381.840000004</v>
      </c>
      <c r="G21" s="112"/>
      <c r="H21" s="82"/>
      <c r="I21" s="82"/>
      <c r="J21" s="82">
        <v>65596.77</v>
      </c>
      <c r="K21" s="274">
        <v>133874796.41</v>
      </c>
      <c r="L21" s="101"/>
      <c r="M21" s="243"/>
    </row>
    <row r="22" spans="1:14" x14ac:dyDescent="0.2">
      <c r="B22" s="364"/>
      <c r="C22" s="244" t="s">
        <v>52</v>
      </c>
      <c r="D22" s="245">
        <f t="shared" si="3"/>
        <v>2176589.52</v>
      </c>
      <c r="E22" s="76">
        <v>1826551.91</v>
      </c>
      <c r="F22" s="246">
        <v>350037.61</v>
      </c>
      <c r="G22" s="83"/>
      <c r="H22" s="107"/>
      <c r="I22" s="82"/>
      <c r="J22" s="82">
        <v>151066.69</v>
      </c>
      <c r="K22" s="247">
        <v>191638.45</v>
      </c>
      <c r="L22" s="82"/>
      <c r="M22" s="248"/>
    </row>
    <row r="23" spans="1:14" x14ac:dyDescent="0.2">
      <c r="B23" s="372"/>
      <c r="C23" s="252" t="s">
        <v>47</v>
      </c>
      <c r="D23" s="245">
        <f t="shared" si="3"/>
        <v>7873614.7699999996</v>
      </c>
      <c r="E23" s="76"/>
      <c r="F23" s="273">
        <v>7873614.7699999996</v>
      </c>
      <c r="G23" s="91"/>
      <c r="H23" s="89"/>
      <c r="I23" s="82"/>
      <c r="J23" s="92"/>
      <c r="K23" s="242">
        <v>858875.62</v>
      </c>
      <c r="L23" s="92"/>
      <c r="M23" s="254"/>
    </row>
    <row r="24" spans="1:14" s="234" customFormat="1" x14ac:dyDescent="0.2">
      <c r="A24" s="275"/>
      <c r="B24" s="373" t="s">
        <v>36</v>
      </c>
      <c r="C24" s="371"/>
      <c r="D24" s="210">
        <f>SUM(D17:D23)</f>
        <v>148976558.09000003</v>
      </c>
      <c r="E24" s="66">
        <f t="shared" ref="E24:M24" si="4">SUM(E17:E23)</f>
        <v>2337488.1</v>
      </c>
      <c r="F24" s="257">
        <f t="shared" si="4"/>
        <v>146639069.99000004</v>
      </c>
      <c r="G24" s="66">
        <f t="shared" si="4"/>
        <v>0</v>
      </c>
      <c r="H24" s="66">
        <f t="shared" si="4"/>
        <v>0</v>
      </c>
      <c r="I24" s="66">
        <f t="shared" si="4"/>
        <v>0</v>
      </c>
      <c r="J24" s="66">
        <f t="shared" si="4"/>
        <v>217112.74</v>
      </c>
      <c r="K24" s="66">
        <f t="shared" si="4"/>
        <v>244233160.59999996</v>
      </c>
      <c r="L24" s="66">
        <f t="shared" si="4"/>
        <v>0</v>
      </c>
      <c r="M24" s="70">
        <f t="shared" si="4"/>
        <v>0</v>
      </c>
      <c r="N24" s="232"/>
    </row>
    <row r="25" spans="1:14" s="234" customFormat="1" x14ac:dyDescent="0.2">
      <c r="B25" s="369" t="s">
        <v>59</v>
      </c>
      <c r="C25" s="258" t="s">
        <v>51</v>
      </c>
      <c r="D25" s="245">
        <f>SUM(E25:F25)</f>
        <v>21100</v>
      </c>
      <c r="E25" s="79"/>
      <c r="F25" s="273">
        <v>21100</v>
      </c>
      <c r="G25" s="79"/>
      <c r="H25" s="79"/>
      <c r="I25" s="77"/>
      <c r="J25" s="77"/>
      <c r="K25" s="242">
        <v>220</v>
      </c>
      <c r="L25" s="77"/>
      <c r="M25" s="276"/>
    </row>
    <row r="26" spans="1:14" s="234" customFormat="1" x14ac:dyDescent="0.2">
      <c r="B26" s="364"/>
      <c r="C26" s="244" t="s">
        <v>53</v>
      </c>
      <c r="D26" s="245">
        <f>SUM(E26:F26)</f>
        <v>0</v>
      </c>
      <c r="E26" s="76"/>
      <c r="F26" s="268"/>
      <c r="G26" s="76"/>
      <c r="H26" s="76"/>
      <c r="I26" s="82"/>
      <c r="J26" s="247">
        <v>12</v>
      </c>
      <c r="K26" s="247">
        <v>5</v>
      </c>
      <c r="L26" s="82"/>
      <c r="M26" s="249"/>
    </row>
    <row r="27" spans="1:14" s="234" customFormat="1" x14ac:dyDescent="0.2">
      <c r="B27" s="364"/>
      <c r="C27" s="244" t="s">
        <v>50</v>
      </c>
      <c r="D27" s="277">
        <f>SUM(E27:F27)</f>
        <v>2100</v>
      </c>
      <c r="E27" s="76"/>
      <c r="F27" s="268">
        <v>2100</v>
      </c>
      <c r="G27" s="76"/>
      <c r="H27" s="76"/>
      <c r="I27" s="82"/>
      <c r="J27" s="82"/>
      <c r="K27" s="247">
        <v>20</v>
      </c>
      <c r="L27" s="82"/>
      <c r="M27" s="249"/>
    </row>
    <row r="28" spans="1:14" s="234" customFormat="1" x14ac:dyDescent="0.2">
      <c r="B28" s="370" t="s">
        <v>36</v>
      </c>
      <c r="C28" s="371"/>
      <c r="D28" s="210">
        <f>SUM(D25:D27)</f>
        <v>23200</v>
      </c>
      <c r="E28" s="67">
        <f t="shared" ref="E28:M28" si="5">SUM(E25:E27)</f>
        <v>0</v>
      </c>
      <c r="F28" s="257">
        <f t="shared" si="5"/>
        <v>23200</v>
      </c>
      <c r="G28" s="68">
        <f t="shared" si="5"/>
        <v>0</v>
      </c>
      <c r="H28" s="67">
        <f t="shared" si="5"/>
        <v>0</v>
      </c>
      <c r="I28" s="68">
        <f t="shared" si="5"/>
        <v>0</v>
      </c>
      <c r="J28" s="67">
        <f t="shared" si="5"/>
        <v>12</v>
      </c>
      <c r="K28" s="68">
        <f t="shared" si="5"/>
        <v>245</v>
      </c>
      <c r="L28" s="67">
        <f t="shared" si="5"/>
        <v>0</v>
      </c>
      <c r="M28" s="70">
        <f t="shared" si="5"/>
        <v>0</v>
      </c>
    </row>
    <row r="29" spans="1:14" s="234" customFormat="1" x14ac:dyDescent="0.2">
      <c r="B29" s="364" t="s">
        <v>90</v>
      </c>
      <c r="C29" s="278" t="s">
        <v>51</v>
      </c>
      <c r="D29" s="279">
        <f>SUM(E29:F29)</f>
        <v>74798.210000000006</v>
      </c>
      <c r="E29" s="113"/>
      <c r="F29" s="280">
        <v>74798.210000000006</v>
      </c>
      <c r="G29" s="113"/>
      <c r="H29" s="113"/>
      <c r="I29" s="111"/>
      <c r="J29" s="111"/>
      <c r="K29" s="247">
        <v>111.87</v>
      </c>
      <c r="L29" s="111"/>
      <c r="M29" s="251"/>
    </row>
    <row r="30" spans="1:14" s="234" customFormat="1" x14ac:dyDescent="0.2">
      <c r="B30" s="364"/>
      <c r="C30" s="278" t="s">
        <v>53</v>
      </c>
      <c r="D30" s="245">
        <f>SUM(E30:F30)</f>
        <v>0</v>
      </c>
      <c r="E30" s="113"/>
      <c r="F30" s="242"/>
      <c r="G30" s="112"/>
      <c r="H30" s="113"/>
      <c r="I30" s="111"/>
      <c r="J30" s="111"/>
      <c r="K30" s="274">
        <v>5141</v>
      </c>
      <c r="L30" s="111"/>
      <c r="M30" s="251"/>
    </row>
    <row r="31" spans="1:14" s="234" customFormat="1" x14ac:dyDescent="0.2">
      <c r="B31" s="364"/>
      <c r="C31" s="278" t="s">
        <v>50</v>
      </c>
      <c r="D31" s="245">
        <f>SUM(E31:F31)</f>
        <v>40155</v>
      </c>
      <c r="E31" s="113"/>
      <c r="F31" s="246">
        <v>40155</v>
      </c>
      <c r="G31" s="112"/>
      <c r="H31" s="113"/>
      <c r="I31" s="111"/>
      <c r="J31" s="111"/>
      <c r="K31" s="43">
        <v>1467.81</v>
      </c>
      <c r="L31" s="111"/>
      <c r="M31" s="251"/>
    </row>
    <row r="32" spans="1:14" s="234" customFormat="1" x14ac:dyDescent="0.2">
      <c r="B32" s="364"/>
      <c r="C32" s="244" t="s">
        <v>52</v>
      </c>
      <c r="D32" s="245">
        <f>SUM(E32:F32)</f>
        <v>1391004.4</v>
      </c>
      <c r="E32" s="159"/>
      <c r="F32" s="250">
        <v>1391004.4</v>
      </c>
      <c r="G32" s="83"/>
      <c r="H32" s="76"/>
      <c r="I32" s="82"/>
      <c r="J32" s="82"/>
      <c r="K32" s="281">
        <v>1890.42</v>
      </c>
      <c r="L32" s="82"/>
      <c r="M32" s="249"/>
    </row>
    <row r="33" spans="2:14" s="234" customFormat="1" ht="13.5" thickBot="1" x14ac:dyDescent="0.25">
      <c r="B33" s="365" t="s">
        <v>36</v>
      </c>
      <c r="C33" s="366"/>
      <c r="D33" s="210">
        <f>SUM(D29:D32)</f>
        <v>1505957.6099999999</v>
      </c>
      <c r="E33" s="282">
        <f t="shared" ref="E33:M33" si="6">SUM(E29:E32)</f>
        <v>0</v>
      </c>
      <c r="F33" s="109">
        <f t="shared" si="6"/>
        <v>1505957.6099999999</v>
      </c>
      <c r="G33" s="283">
        <f t="shared" si="6"/>
        <v>0</v>
      </c>
      <c r="H33" s="284">
        <f t="shared" si="6"/>
        <v>0</v>
      </c>
      <c r="I33" s="282">
        <f t="shared" si="6"/>
        <v>0</v>
      </c>
      <c r="J33" s="67">
        <f t="shared" si="6"/>
        <v>0</v>
      </c>
      <c r="K33" s="67">
        <f t="shared" si="6"/>
        <v>8611.1</v>
      </c>
      <c r="L33" s="282">
        <f t="shared" si="6"/>
        <v>0</v>
      </c>
      <c r="M33" s="70">
        <f t="shared" si="6"/>
        <v>0</v>
      </c>
      <c r="N33" s="232"/>
    </row>
    <row r="34" spans="2:14" s="234" customFormat="1" ht="26.25" customHeight="1" thickTop="1" thickBot="1" x14ac:dyDescent="0.25">
      <c r="B34" s="367" t="s">
        <v>64</v>
      </c>
      <c r="C34" s="368"/>
      <c r="D34" s="223">
        <f t="shared" ref="D34:M34" si="7">SUM(D16,D24,D28,D11,D33)</f>
        <v>637271117.55000007</v>
      </c>
      <c r="E34" s="285">
        <f t="shared" si="7"/>
        <v>56855374.770000003</v>
      </c>
      <c r="F34" s="286">
        <f t="shared" si="7"/>
        <v>580415742.78000009</v>
      </c>
      <c r="G34" s="285">
        <f t="shared" si="7"/>
        <v>243428.59</v>
      </c>
      <c r="H34" s="123">
        <f t="shared" si="7"/>
        <v>29598.9</v>
      </c>
      <c r="I34" s="122">
        <f t="shared" si="7"/>
        <v>41830.81</v>
      </c>
      <c r="J34" s="122">
        <f t="shared" si="7"/>
        <v>401804.83999999997</v>
      </c>
      <c r="K34" s="122">
        <f t="shared" si="7"/>
        <v>315137744</v>
      </c>
      <c r="L34" s="122">
        <f t="shared" si="7"/>
        <v>381.63</v>
      </c>
      <c r="M34" s="287">
        <f t="shared" si="7"/>
        <v>61.150000000000006</v>
      </c>
    </row>
    <row r="35" spans="2:14" s="234" customFormat="1" ht="13.5" thickTop="1" x14ac:dyDescent="0.2"/>
    <row r="36" spans="2:14" s="234" customFormat="1" x14ac:dyDescent="0.2">
      <c r="B36" s="288" t="s">
        <v>65</v>
      </c>
      <c r="C36" s="127"/>
    </row>
    <row r="37" spans="2:14" s="234" customFormat="1" x14ac:dyDescent="0.2">
      <c r="B37" s="289" t="s">
        <v>66</v>
      </c>
      <c r="C37" s="127"/>
    </row>
    <row r="38" spans="2:14" s="234" customFormat="1" x14ac:dyDescent="0.2">
      <c r="B38" s="289" t="s">
        <v>67</v>
      </c>
      <c r="C38" s="127"/>
    </row>
    <row r="39" spans="2:14" s="234" customFormat="1" x14ac:dyDescent="0.2">
      <c r="B39" s="289" t="s">
        <v>68</v>
      </c>
      <c r="C39" s="127"/>
    </row>
    <row r="40" spans="2:14" s="234" customFormat="1" x14ac:dyDescent="0.2">
      <c r="B40" s="289" t="s">
        <v>69</v>
      </c>
      <c r="C40" s="127"/>
    </row>
    <row r="41" spans="2:14" s="234" customFormat="1" x14ac:dyDescent="0.2">
      <c r="B41" s="289" t="s">
        <v>70</v>
      </c>
      <c r="C41" s="127"/>
    </row>
    <row r="42" spans="2:14" s="234" customFormat="1" x14ac:dyDescent="0.2">
      <c r="B42" s="289" t="s">
        <v>71</v>
      </c>
      <c r="C42" s="127"/>
    </row>
    <row r="43" spans="2:14" s="234" customFormat="1" x14ac:dyDescent="0.2"/>
    <row r="44" spans="2:14" s="234" customFormat="1" x14ac:dyDescent="0.2"/>
  </sheetData>
  <mergeCells count="15">
    <mergeCell ref="B5:B10"/>
    <mergeCell ref="B1:M1"/>
    <mergeCell ref="B3:B4"/>
    <mergeCell ref="C3:C4"/>
    <mergeCell ref="D3:F3"/>
    <mergeCell ref="G3:M3"/>
    <mergeCell ref="B29:B32"/>
    <mergeCell ref="B33:C33"/>
    <mergeCell ref="B34:C34"/>
    <mergeCell ref="B12:B15"/>
    <mergeCell ref="B16:C16"/>
    <mergeCell ref="B17:B23"/>
    <mergeCell ref="B24:C24"/>
    <mergeCell ref="B25:B27"/>
    <mergeCell ref="B28:C28"/>
  </mergeCells>
  <printOptions horizontalCentered="1"/>
  <pageMargins left="0.70866141732283472" right="0.70866141732283472" top="0.74803149606299213" bottom="0.74803149606299213" header="0" footer="0"/>
  <pageSetup paperSize="9" scale="60" orientation="landscape" verticalDpi="300" r:id="rId1"/>
  <headerFooter alignWithMargins="0"/>
  <colBreaks count="1" manualBreakCount="1">
    <brk id="13" max="41" man="1"/>
  </colBreaks>
  <ignoredErrors>
    <ignoredError sqref="D7:D10 D29 D17:D23" formulaRange="1"/>
    <ignoredError sqref="D24:D28 D11:D16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90" customWidth="1"/>
    <col min="2" max="2" width="22" style="192" customWidth="1"/>
    <col min="3" max="3" width="31.42578125" style="192" customWidth="1"/>
    <col min="4" max="13" width="16.140625" style="192" customWidth="1"/>
    <col min="14" max="14" width="16.140625" style="190" customWidth="1"/>
    <col min="15" max="35" width="16.140625" style="190"/>
    <col min="36" max="256" width="16.140625" style="192"/>
    <col min="257" max="257" width="2" style="192" customWidth="1"/>
    <col min="258" max="258" width="22" style="192" customWidth="1"/>
    <col min="259" max="259" width="31.42578125" style="192" customWidth="1"/>
    <col min="260" max="260" width="18.42578125" style="192" bestFit="1" customWidth="1"/>
    <col min="261" max="261" width="17.5703125" style="192" bestFit="1" customWidth="1"/>
    <col min="262" max="262" width="19.42578125" style="192" bestFit="1" customWidth="1"/>
    <col min="263" max="266" width="16.28515625" style="192" bestFit="1" customWidth="1"/>
    <col min="267" max="267" width="19.140625" style="192" bestFit="1" customWidth="1"/>
    <col min="268" max="269" width="16.28515625" style="192" bestFit="1" customWidth="1"/>
    <col min="270" max="512" width="16.140625" style="192"/>
    <col min="513" max="513" width="2" style="192" customWidth="1"/>
    <col min="514" max="514" width="22" style="192" customWidth="1"/>
    <col min="515" max="515" width="31.42578125" style="192" customWidth="1"/>
    <col min="516" max="516" width="18.42578125" style="192" bestFit="1" customWidth="1"/>
    <col min="517" max="517" width="17.5703125" style="192" bestFit="1" customWidth="1"/>
    <col min="518" max="518" width="19.42578125" style="192" bestFit="1" customWidth="1"/>
    <col min="519" max="522" width="16.28515625" style="192" bestFit="1" customWidth="1"/>
    <col min="523" max="523" width="19.140625" style="192" bestFit="1" customWidth="1"/>
    <col min="524" max="525" width="16.28515625" style="192" bestFit="1" customWidth="1"/>
    <col min="526" max="768" width="16.140625" style="192"/>
    <col min="769" max="769" width="2" style="192" customWidth="1"/>
    <col min="770" max="770" width="22" style="192" customWidth="1"/>
    <col min="771" max="771" width="31.42578125" style="192" customWidth="1"/>
    <col min="772" max="772" width="18.42578125" style="192" bestFit="1" customWidth="1"/>
    <col min="773" max="773" width="17.5703125" style="192" bestFit="1" customWidth="1"/>
    <col min="774" max="774" width="19.42578125" style="192" bestFit="1" customWidth="1"/>
    <col min="775" max="778" width="16.28515625" style="192" bestFit="1" customWidth="1"/>
    <col min="779" max="779" width="19.140625" style="192" bestFit="1" customWidth="1"/>
    <col min="780" max="781" width="16.28515625" style="192" bestFit="1" customWidth="1"/>
    <col min="782" max="1024" width="16.140625" style="192"/>
    <col min="1025" max="1025" width="2" style="192" customWidth="1"/>
    <col min="1026" max="1026" width="22" style="192" customWidth="1"/>
    <col min="1027" max="1027" width="31.42578125" style="192" customWidth="1"/>
    <col min="1028" max="1028" width="18.42578125" style="192" bestFit="1" customWidth="1"/>
    <col min="1029" max="1029" width="17.5703125" style="192" bestFit="1" customWidth="1"/>
    <col min="1030" max="1030" width="19.42578125" style="192" bestFit="1" customWidth="1"/>
    <col min="1031" max="1034" width="16.28515625" style="192" bestFit="1" customWidth="1"/>
    <col min="1035" max="1035" width="19.140625" style="192" bestFit="1" customWidth="1"/>
    <col min="1036" max="1037" width="16.28515625" style="192" bestFit="1" customWidth="1"/>
    <col min="1038" max="1280" width="16.140625" style="192"/>
    <col min="1281" max="1281" width="2" style="192" customWidth="1"/>
    <col min="1282" max="1282" width="22" style="192" customWidth="1"/>
    <col min="1283" max="1283" width="31.42578125" style="192" customWidth="1"/>
    <col min="1284" max="1284" width="18.42578125" style="192" bestFit="1" customWidth="1"/>
    <col min="1285" max="1285" width="17.5703125" style="192" bestFit="1" customWidth="1"/>
    <col min="1286" max="1286" width="19.42578125" style="192" bestFit="1" customWidth="1"/>
    <col min="1287" max="1290" width="16.28515625" style="192" bestFit="1" customWidth="1"/>
    <col min="1291" max="1291" width="19.140625" style="192" bestFit="1" customWidth="1"/>
    <col min="1292" max="1293" width="16.28515625" style="192" bestFit="1" customWidth="1"/>
    <col min="1294" max="1536" width="16.140625" style="192"/>
    <col min="1537" max="1537" width="2" style="192" customWidth="1"/>
    <col min="1538" max="1538" width="22" style="192" customWidth="1"/>
    <col min="1539" max="1539" width="31.42578125" style="192" customWidth="1"/>
    <col min="1540" max="1540" width="18.42578125" style="192" bestFit="1" customWidth="1"/>
    <col min="1541" max="1541" width="17.5703125" style="192" bestFit="1" customWidth="1"/>
    <col min="1542" max="1542" width="19.42578125" style="192" bestFit="1" customWidth="1"/>
    <col min="1543" max="1546" width="16.28515625" style="192" bestFit="1" customWidth="1"/>
    <col min="1547" max="1547" width="19.140625" style="192" bestFit="1" customWidth="1"/>
    <col min="1548" max="1549" width="16.28515625" style="192" bestFit="1" customWidth="1"/>
    <col min="1550" max="1792" width="16.140625" style="192"/>
    <col min="1793" max="1793" width="2" style="192" customWidth="1"/>
    <col min="1794" max="1794" width="22" style="192" customWidth="1"/>
    <col min="1795" max="1795" width="31.42578125" style="192" customWidth="1"/>
    <col min="1796" max="1796" width="18.42578125" style="192" bestFit="1" customWidth="1"/>
    <col min="1797" max="1797" width="17.5703125" style="192" bestFit="1" customWidth="1"/>
    <col min="1798" max="1798" width="19.42578125" style="192" bestFit="1" customWidth="1"/>
    <col min="1799" max="1802" width="16.28515625" style="192" bestFit="1" customWidth="1"/>
    <col min="1803" max="1803" width="19.140625" style="192" bestFit="1" customWidth="1"/>
    <col min="1804" max="1805" width="16.28515625" style="192" bestFit="1" customWidth="1"/>
    <col min="1806" max="2048" width="16.140625" style="192"/>
    <col min="2049" max="2049" width="2" style="192" customWidth="1"/>
    <col min="2050" max="2050" width="22" style="192" customWidth="1"/>
    <col min="2051" max="2051" width="31.42578125" style="192" customWidth="1"/>
    <col min="2052" max="2052" width="18.42578125" style="192" bestFit="1" customWidth="1"/>
    <col min="2053" max="2053" width="17.5703125" style="192" bestFit="1" customWidth="1"/>
    <col min="2054" max="2054" width="19.42578125" style="192" bestFit="1" customWidth="1"/>
    <col min="2055" max="2058" width="16.28515625" style="192" bestFit="1" customWidth="1"/>
    <col min="2059" max="2059" width="19.140625" style="192" bestFit="1" customWidth="1"/>
    <col min="2060" max="2061" width="16.28515625" style="192" bestFit="1" customWidth="1"/>
    <col min="2062" max="2304" width="16.140625" style="192"/>
    <col min="2305" max="2305" width="2" style="192" customWidth="1"/>
    <col min="2306" max="2306" width="22" style="192" customWidth="1"/>
    <col min="2307" max="2307" width="31.42578125" style="192" customWidth="1"/>
    <col min="2308" max="2308" width="18.42578125" style="192" bestFit="1" customWidth="1"/>
    <col min="2309" max="2309" width="17.5703125" style="192" bestFit="1" customWidth="1"/>
    <col min="2310" max="2310" width="19.42578125" style="192" bestFit="1" customWidth="1"/>
    <col min="2311" max="2314" width="16.28515625" style="192" bestFit="1" customWidth="1"/>
    <col min="2315" max="2315" width="19.140625" style="192" bestFit="1" customWidth="1"/>
    <col min="2316" max="2317" width="16.28515625" style="192" bestFit="1" customWidth="1"/>
    <col min="2318" max="2560" width="16.140625" style="192"/>
    <col min="2561" max="2561" width="2" style="192" customWidth="1"/>
    <col min="2562" max="2562" width="22" style="192" customWidth="1"/>
    <col min="2563" max="2563" width="31.42578125" style="192" customWidth="1"/>
    <col min="2564" max="2564" width="18.42578125" style="192" bestFit="1" customWidth="1"/>
    <col min="2565" max="2565" width="17.5703125" style="192" bestFit="1" customWidth="1"/>
    <col min="2566" max="2566" width="19.42578125" style="192" bestFit="1" customWidth="1"/>
    <col min="2567" max="2570" width="16.28515625" style="192" bestFit="1" customWidth="1"/>
    <col min="2571" max="2571" width="19.140625" style="192" bestFit="1" customWidth="1"/>
    <col min="2572" max="2573" width="16.28515625" style="192" bestFit="1" customWidth="1"/>
    <col min="2574" max="2816" width="16.140625" style="192"/>
    <col min="2817" max="2817" width="2" style="192" customWidth="1"/>
    <col min="2818" max="2818" width="22" style="192" customWidth="1"/>
    <col min="2819" max="2819" width="31.42578125" style="192" customWidth="1"/>
    <col min="2820" max="2820" width="18.42578125" style="192" bestFit="1" customWidth="1"/>
    <col min="2821" max="2821" width="17.5703125" style="192" bestFit="1" customWidth="1"/>
    <col min="2822" max="2822" width="19.42578125" style="192" bestFit="1" customWidth="1"/>
    <col min="2823" max="2826" width="16.28515625" style="192" bestFit="1" customWidth="1"/>
    <col min="2827" max="2827" width="19.140625" style="192" bestFit="1" customWidth="1"/>
    <col min="2828" max="2829" width="16.28515625" style="192" bestFit="1" customWidth="1"/>
    <col min="2830" max="3072" width="16.140625" style="192"/>
    <col min="3073" max="3073" width="2" style="192" customWidth="1"/>
    <col min="3074" max="3074" width="22" style="192" customWidth="1"/>
    <col min="3075" max="3075" width="31.42578125" style="192" customWidth="1"/>
    <col min="3076" max="3076" width="18.42578125" style="192" bestFit="1" customWidth="1"/>
    <col min="3077" max="3077" width="17.5703125" style="192" bestFit="1" customWidth="1"/>
    <col min="3078" max="3078" width="19.42578125" style="192" bestFit="1" customWidth="1"/>
    <col min="3079" max="3082" width="16.28515625" style="192" bestFit="1" customWidth="1"/>
    <col min="3083" max="3083" width="19.140625" style="192" bestFit="1" customWidth="1"/>
    <col min="3084" max="3085" width="16.28515625" style="192" bestFit="1" customWidth="1"/>
    <col min="3086" max="3328" width="16.140625" style="192"/>
    <col min="3329" max="3329" width="2" style="192" customWidth="1"/>
    <col min="3330" max="3330" width="22" style="192" customWidth="1"/>
    <col min="3331" max="3331" width="31.42578125" style="192" customWidth="1"/>
    <col min="3332" max="3332" width="18.42578125" style="192" bestFit="1" customWidth="1"/>
    <col min="3333" max="3333" width="17.5703125" style="192" bestFit="1" customWidth="1"/>
    <col min="3334" max="3334" width="19.42578125" style="192" bestFit="1" customWidth="1"/>
    <col min="3335" max="3338" width="16.28515625" style="192" bestFit="1" customWidth="1"/>
    <col min="3339" max="3339" width="19.140625" style="192" bestFit="1" customWidth="1"/>
    <col min="3340" max="3341" width="16.28515625" style="192" bestFit="1" customWidth="1"/>
    <col min="3342" max="3584" width="16.140625" style="192"/>
    <col min="3585" max="3585" width="2" style="192" customWidth="1"/>
    <col min="3586" max="3586" width="22" style="192" customWidth="1"/>
    <col min="3587" max="3587" width="31.42578125" style="192" customWidth="1"/>
    <col min="3588" max="3588" width="18.42578125" style="192" bestFit="1" customWidth="1"/>
    <col min="3589" max="3589" width="17.5703125" style="192" bestFit="1" customWidth="1"/>
    <col min="3590" max="3590" width="19.42578125" style="192" bestFit="1" customWidth="1"/>
    <col min="3591" max="3594" width="16.28515625" style="192" bestFit="1" customWidth="1"/>
    <col min="3595" max="3595" width="19.140625" style="192" bestFit="1" customWidth="1"/>
    <col min="3596" max="3597" width="16.28515625" style="192" bestFit="1" customWidth="1"/>
    <col min="3598" max="3840" width="16.140625" style="192"/>
    <col min="3841" max="3841" width="2" style="192" customWidth="1"/>
    <col min="3842" max="3842" width="22" style="192" customWidth="1"/>
    <col min="3843" max="3843" width="31.42578125" style="192" customWidth="1"/>
    <col min="3844" max="3844" width="18.42578125" style="192" bestFit="1" customWidth="1"/>
    <col min="3845" max="3845" width="17.5703125" style="192" bestFit="1" customWidth="1"/>
    <col min="3846" max="3846" width="19.42578125" style="192" bestFit="1" customWidth="1"/>
    <col min="3847" max="3850" width="16.28515625" style="192" bestFit="1" customWidth="1"/>
    <col min="3851" max="3851" width="19.140625" style="192" bestFit="1" customWidth="1"/>
    <col min="3852" max="3853" width="16.28515625" style="192" bestFit="1" customWidth="1"/>
    <col min="3854" max="4096" width="16.140625" style="192"/>
    <col min="4097" max="4097" width="2" style="192" customWidth="1"/>
    <col min="4098" max="4098" width="22" style="192" customWidth="1"/>
    <col min="4099" max="4099" width="31.42578125" style="192" customWidth="1"/>
    <col min="4100" max="4100" width="18.42578125" style="192" bestFit="1" customWidth="1"/>
    <col min="4101" max="4101" width="17.5703125" style="192" bestFit="1" customWidth="1"/>
    <col min="4102" max="4102" width="19.42578125" style="192" bestFit="1" customWidth="1"/>
    <col min="4103" max="4106" width="16.28515625" style="192" bestFit="1" customWidth="1"/>
    <col min="4107" max="4107" width="19.140625" style="192" bestFit="1" customWidth="1"/>
    <col min="4108" max="4109" width="16.28515625" style="192" bestFit="1" customWidth="1"/>
    <col min="4110" max="4352" width="16.140625" style="192"/>
    <col min="4353" max="4353" width="2" style="192" customWidth="1"/>
    <col min="4354" max="4354" width="22" style="192" customWidth="1"/>
    <col min="4355" max="4355" width="31.42578125" style="192" customWidth="1"/>
    <col min="4356" max="4356" width="18.42578125" style="192" bestFit="1" customWidth="1"/>
    <col min="4357" max="4357" width="17.5703125" style="192" bestFit="1" customWidth="1"/>
    <col min="4358" max="4358" width="19.42578125" style="192" bestFit="1" customWidth="1"/>
    <col min="4359" max="4362" width="16.28515625" style="192" bestFit="1" customWidth="1"/>
    <col min="4363" max="4363" width="19.140625" style="192" bestFit="1" customWidth="1"/>
    <col min="4364" max="4365" width="16.28515625" style="192" bestFit="1" customWidth="1"/>
    <col min="4366" max="4608" width="16.140625" style="192"/>
    <col min="4609" max="4609" width="2" style="192" customWidth="1"/>
    <col min="4610" max="4610" width="22" style="192" customWidth="1"/>
    <col min="4611" max="4611" width="31.42578125" style="192" customWidth="1"/>
    <col min="4612" max="4612" width="18.42578125" style="192" bestFit="1" customWidth="1"/>
    <col min="4613" max="4613" width="17.5703125" style="192" bestFit="1" customWidth="1"/>
    <col min="4614" max="4614" width="19.42578125" style="192" bestFit="1" customWidth="1"/>
    <col min="4615" max="4618" width="16.28515625" style="192" bestFit="1" customWidth="1"/>
    <col min="4619" max="4619" width="19.140625" style="192" bestFit="1" customWidth="1"/>
    <col min="4620" max="4621" width="16.28515625" style="192" bestFit="1" customWidth="1"/>
    <col min="4622" max="4864" width="16.140625" style="192"/>
    <col min="4865" max="4865" width="2" style="192" customWidth="1"/>
    <col min="4866" max="4866" width="22" style="192" customWidth="1"/>
    <col min="4867" max="4867" width="31.42578125" style="192" customWidth="1"/>
    <col min="4868" max="4868" width="18.42578125" style="192" bestFit="1" customWidth="1"/>
    <col min="4869" max="4869" width="17.5703125" style="192" bestFit="1" customWidth="1"/>
    <col min="4870" max="4870" width="19.42578125" style="192" bestFit="1" customWidth="1"/>
    <col min="4871" max="4874" width="16.28515625" style="192" bestFit="1" customWidth="1"/>
    <col min="4875" max="4875" width="19.140625" style="192" bestFit="1" customWidth="1"/>
    <col min="4876" max="4877" width="16.28515625" style="192" bestFit="1" customWidth="1"/>
    <col min="4878" max="5120" width="16.140625" style="192"/>
    <col min="5121" max="5121" width="2" style="192" customWidth="1"/>
    <col min="5122" max="5122" width="22" style="192" customWidth="1"/>
    <col min="5123" max="5123" width="31.42578125" style="192" customWidth="1"/>
    <col min="5124" max="5124" width="18.42578125" style="192" bestFit="1" customWidth="1"/>
    <col min="5125" max="5125" width="17.5703125" style="192" bestFit="1" customWidth="1"/>
    <col min="5126" max="5126" width="19.42578125" style="192" bestFit="1" customWidth="1"/>
    <col min="5127" max="5130" width="16.28515625" style="192" bestFit="1" customWidth="1"/>
    <col min="5131" max="5131" width="19.140625" style="192" bestFit="1" customWidth="1"/>
    <col min="5132" max="5133" width="16.28515625" style="192" bestFit="1" customWidth="1"/>
    <col min="5134" max="5376" width="16.140625" style="192"/>
    <col min="5377" max="5377" width="2" style="192" customWidth="1"/>
    <col min="5378" max="5378" width="22" style="192" customWidth="1"/>
    <col min="5379" max="5379" width="31.42578125" style="192" customWidth="1"/>
    <col min="5380" max="5380" width="18.42578125" style="192" bestFit="1" customWidth="1"/>
    <col min="5381" max="5381" width="17.5703125" style="192" bestFit="1" customWidth="1"/>
    <col min="5382" max="5382" width="19.42578125" style="192" bestFit="1" customWidth="1"/>
    <col min="5383" max="5386" width="16.28515625" style="192" bestFit="1" customWidth="1"/>
    <col min="5387" max="5387" width="19.140625" style="192" bestFit="1" customWidth="1"/>
    <col min="5388" max="5389" width="16.28515625" style="192" bestFit="1" customWidth="1"/>
    <col min="5390" max="5632" width="16.140625" style="192"/>
    <col min="5633" max="5633" width="2" style="192" customWidth="1"/>
    <col min="5634" max="5634" width="22" style="192" customWidth="1"/>
    <col min="5635" max="5635" width="31.42578125" style="192" customWidth="1"/>
    <col min="5636" max="5636" width="18.42578125" style="192" bestFit="1" customWidth="1"/>
    <col min="5637" max="5637" width="17.5703125" style="192" bestFit="1" customWidth="1"/>
    <col min="5638" max="5638" width="19.42578125" style="192" bestFit="1" customWidth="1"/>
    <col min="5639" max="5642" width="16.28515625" style="192" bestFit="1" customWidth="1"/>
    <col min="5643" max="5643" width="19.140625" style="192" bestFit="1" customWidth="1"/>
    <col min="5644" max="5645" width="16.28515625" style="192" bestFit="1" customWidth="1"/>
    <col min="5646" max="5888" width="16.140625" style="192"/>
    <col min="5889" max="5889" width="2" style="192" customWidth="1"/>
    <col min="5890" max="5890" width="22" style="192" customWidth="1"/>
    <col min="5891" max="5891" width="31.42578125" style="192" customWidth="1"/>
    <col min="5892" max="5892" width="18.42578125" style="192" bestFit="1" customWidth="1"/>
    <col min="5893" max="5893" width="17.5703125" style="192" bestFit="1" customWidth="1"/>
    <col min="5894" max="5894" width="19.42578125" style="192" bestFit="1" customWidth="1"/>
    <col min="5895" max="5898" width="16.28515625" style="192" bestFit="1" customWidth="1"/>
    <col min="5899" max="5899" width="19.140625" style="192" bestFit="1" customWidth="1"/>
    <col min="5900" max="5901" width="16.28515625" style="192" bestFit="1" customWidth="1"/>
    <col min="5902" max="6144" width="16.140625" style="192"/>
    <col min="6145" max="6145" width="2" style="192" customWidth="1"/>
    <col min="6146" max="6146" width="22" style="192" customWidth="1"/>
    <col min="6147" max="6147" width="31.42578125" style="192" customWidth="1"/>
    <col min="6148" max="6148" width="18.42578125" style="192" bestFit="1" customWidth="1"/>
    <col min="6149" max="6149" width="17.5703125" style="192" bestFit="1" customWidth="1"/>
    <col min="6150" max="6150" width="19.42578125" style="192" bestFit="1" customWidth="1"/>
    <col min="6151" max="6154" width="16.28515625" style="192" bestFit="1" customWidth="1"/>
    <col min="6155" max="6155" width="19.140625" style="192" bestFit="1" customWidth="1"/>
    <col min="6156" max="6157" width="16.28515625" style="192" bestFit="1" customWidth="1"/>
    <col min="6158" max="6400" width="16.140625" style="192"/>
    <col min="6401" max="6401" width="2" style="192" customWidth="1"/>
    <col min="6402" max="6402" width="22" style="192" customWidth="1"/>
    <col min="6403" max="6403" width="31.42578125" style="192" customWidth="1"/>
    <col min="6404" max="6404" width="18.42578125" style="192" bestFit="1" customWidth="1"/>
    <col min="6405" max="6405" width="17.5703125" style="192" bestFit="1" customWidth="1"/>
    <col min="6406" max="6406" width="19.42578125" style="192" bestFit="1" customWidth="1"/>
    <col min="6407" max="6410" width="16.28515625" style="192" bestFit="1" customWidth="1"/>
    <col min="6411" max="6411" width="19.140625" style="192" bestFit="1" customWidth="1"/>
    <col min="6412" max="6413" width="16.28515625" style="192" bestFit="1" customWidth="1"/>
    <col min="6414" max="6656" width="16.140625" style="192"/>
    <col min="6657" max="6657" width="2" style="192" customWidth="1"/>
    <col min="6658" max="6658" width="22" style="192" customWidth="1"/>
    <col min="6659" max="6659" width="31.42578125" style="192" customWidth="1"/>
    <col min="6660" max="6660" width="18.42578125" style="192" bestFit="1" customWidth="1"/>
    <col min="6661" max="6661" width="17.5703125" style="192" bestFit="1" customWidth="1"/>
    <col min="6662" max="6662" width="19.42578125" style="192" bestFit="1" customWidth="1"/>
    <col min="6663" max="6666" width="16.28515625" style="192" bestFit="1" customWidth="1"/>
    <col min="6667" max="6667" width="19.140625" style="192" bestFit="1" customWidth="1"/>
    <col min="6668" max="6669" width="16.28515625" style="192" bestFit="1" customWidth="1"/>
    <col min="6670" max="6912" width="16.140625" style="192"/>
    <col min="6913" max="6913" width="2" style="192" customWidth="1"/>
    <col min="6914" max="6914" width="22" style="192" customWidth="1"/>
    <col min="6915" max="6915" width="31.42578125" style="192" customWidth="1"/>
    <col min="6916" max="6916" width="18.42578125" style="192" bestFit="1" customWidth="1"/>
    <col min="6917" max="6917" width="17.5703125" style="192" bestFit="1" customWidth="1"/>
    <col min="6918" max="6918" width="19.42578125" style="192" bestFit="1" customWidth="1"/>
    <col min="6919" max="6922" width="16.28515625" style="192" bestFit="1" customWidth="1"/>
    <col min="6923" max="6923" width="19.140625" style="192" bestFit="1" customWidth="1"/>
    <col min="6924" max="6925" width="16.28515625" style="192" bestFit="1" customWidth="1"/>
    <col min="6926" max="7168" width="16.140625" style="192"/>
    <col min="7169" max="7169" width="2" style="192" customWidth="1"/>
    <col min="7170" max="7170" width="22" style="192" customWidth="1"/>
    <col min="7171" max="7171" width="31.42578125" style="192" customWidth="1"/>
    <col min="7172" max="7172" width="18.42578125" style="192" bestFit="1" customWidth="1"/>
    <col min="7173" max="7173" width="17.5703125" style="192" bestFit="1" customWidth="1"/>
    <col min="7174" max="7174" width="19.42578125" style="192" bestFit="1" customWidth="1"/>
    <col min="7175" max="7178" width="16.28515625" style="192" bestFit="1" customWidth="1"/>
    <col min="7179" max="7179" width="19.140625" style="192" bestFit="1" customWidth="1"/>
    <col min="7180" max="7181" width="16.28515625" style="192" bestFit="1" customWidth="1"/>
    <col min="7182" max="7424" width="16.140625" style="192"/>
    <col min="7425" max="7425" width="2" style="192" customWidth="1"/>
    <col min="7426" max="7426" width="22" style="192" customWidth="1"/>
    <col min="7427" max="7427" width="31.42578125" style="192" customWidth="1"/>
    <col min="7428" max="7428" width="18.42578125" style="192" bestFit="1" customWidth="1"/>
    <col min="7429" max="7429" width="17.5703125" style="192" bestFit="1" customWidth="1"/>
    <col min="7430" max="7430" width="19.42578125" style="192" bestFit="1" customWidth="1"/>
    <col min="7431" max="7434" width="16.28515625" style="192" bestFit="1" customWidth="1"/>
    <col min="7435" max="7435" width="19.140625" style="192" bestFit="1" customWidth="1"/>
    <col min="7436" max="7437" width="16.28515625" style="192" bestFit="1" customWidth="1"/>
    <col min="7438" max="7680" width="16.140625" style="192"/>
    <col min="7681" max="7681" width="2" style="192" customWidth="1"/>
    <col min="7682" max="7682" width="22" style="192" customWidth="1"/>
    <col min="7683" max="7683" width="31.42578125" style="192" customWidth="1"/>
    <col min="7684" max="7684" width="18.42578125" style="192" bestFit="1" customWidth="1"/>
    <col min="7685" max="7685" width="17.5703125" style="192" bestFit="1" customWidth="1"/>
    <col min="7686" max="7686" width="19.42578125" style="192" bestFit="1" customWidth="1"/>
    <col min="7687" max="7690" width="16.28515625" style="192" bestFit="1" customWidth="1"/>
    <col min="7691" max="7691" width="19.140625" style="192" bestFit="1" customWidth="1"/>
    <col min="7692" max="7693" width="16.28515625" style="192" bestFit="1" customWidth="1"/>
    <col min="7694" max="7936" width="16.140625" style="192"/>
    <col min="7937" max="7937" width="2" style="192" customWidth="1"/>
    <col min="7938" max="7938" width="22" style="192" customWidth="1"/>
    <col min="7939" max="7939" width="31.42578125" style="192" customWidth="1"/>
    <col min="7940" max="7940" width="18.42578125" style="192" bestFit="1" customWidth="1"/>
    <col min="7941" max="7941" width="17.5703125" style="192" bestFit="1" customWidth="1"/>
    <col min="7942" max="7942" width="19.42578125" style="192" bestFit="1" customWidth="1"/>
    <col min="7943" max="7946" width="16.28515625" style="192" bestFit="1" customWidth="1"/>
    <col min="7947" max="7947" width="19.140625" style="192" bestFit="1" customWidth="1"/>
    <col min="7948" max="7949" width="16.28515625" style="192" bestFit="1" customWidth="1"/>
    <col min="7950" max="8192" width="16.140625" style="192"/>
    <col min="8193" max="8193" width="2" style="192" customWidth="1"/>
    <col min="8194" max="8194" width="22" style="192" customWidth="1"/>
    <col min="8195" max="8195" width="31.42578125" style="192" customWidth="1"/>
    <col min="8196" max="8196" width="18.42578125" style="192" bestFit="1" customWidth="1"/>
    <col min="8197" max="8197" width="17.5703125" style="192" bestFit="1" customWidth="1"/>
    <col min="8198" max="8198" width="19.42578125" style="192" bestFit="1" customWidth="1"/>
    <col min="8199" max="8202" width="16.28515625" style="192" bestFit="1" customWidth="1"/>
    <col min="8203" max="8203" width="19.140625" style="192" bestFit="1" customWidth="1"/>
    <col min="8204" max="8205" width="16.28515625" style="192" bestFit="1" customWidth="1"/>
    <col min="8206" max="8448" width="16.140625" style="192"/>
    <col min="8449" max="8449" width="2" style="192" customWidth="1"/>
    <col min="8450" max="8450" width="22" style="192" customWidth="1"/>
    <col min="8451" max="8451" width="31.42578125" style="192" customWidth="1"/>
    <col min="8452" max="8452" width="18.42578125" style="192" bestFit="1" customWidth="1"/>
    <col min="8453" max="8453" width="17.5703125" style="192" bestFit="1" customWidth="1"/>
    <col min="8454" max="8454" width="19.42578125" style="192" bestFit="1" customWidth="1"/>
    <col min="8455" max="8458" width="16.28515625" style="192" bestFit="1" customWidth="1"/>
    <col min="8459" max="8459" width="19.140625" style="192" bestFit="1" customWidth="1"/>
    <col min="8460" max="8461" width="16.28515625" style="192" bestFit="1" customWidth="1"/>
    <col min="8462" max="8704" width="16.140625" style="192"/>
    <col min="8705" max="8705" width="2" style="192" customWidth="1"/>
    <col min="8706" max="8706" width="22" style="192" customWidth="1"/>
    <col min="8707" max="8707" width="31.42578125" style="192" customWidth="1"/>
    <col min="8708" max="8708" width="18.42578125" style="192" bestFit="1" customWidth="1"/>
    <col min="8709" max="8709" width="17.5703125" style="192" bestFit="1" customWidth="1"/>
    <col min="8710" max="8710" width="19.42578125" style="192" bestFit="1" customWidth="1"/>
    <col min="8711" max="8714" width="16.28515625" style="192" bestFit="1" customWidth="1"/>
    <col min="8715" max="8715" width="19.140625" style="192" bestFit="1" customWidth="1"/>
    <col min="8716" max="8717" width="16.28515625" style="192" bestFit="1" customWidth="1"/>
    <col min="8718" max="8960" width="16.140625" style="192"/>
    <col min="8961" max="8961" width="2" style="192" customWidth="1"/>
    <col min="8962" max="8962" width="22" style="192" customWidth="1"/>
    <col min="8963" max="8963" width="31.42578125" style="192" customWidth="1"/>
    <col min="8964" max="8964" width="18.42578125" style="192" bestFit="1" customWidth="1"/>
    <col min="8965" max="8965" width="17.5703125" style="192" bestFit="1" customWidth="1"/>
    <col min="8966" max="8966" width="19.42578125" style="192" bestFit="1" customWidth="1"/>
    <col min="8967" max="8970" width="16.28515625" style="192" bestFit="1" customWidth="1"/>
    <col min="8971" max="8971" width="19.140625" style="192" bestFit="1" customWidth="1"/>
    <col min="8972" max="8973" width="16.28515625" style="192" bestFit="1" customWidth="1"/>
    <col min="8974" max="9216" width="16.140625" style="192"/>
    <col min="9217" max="9217" width="2" style="192" customWidth="1"/>
    <col min="9218" max="9218" width="22" style="192" customWidth="1"/>
    <col min="9219" max="9219" width="31.42578125" style="192" customWidth="1"/>
    <col min="9220" max="9220" width="18.42578125" style="192" bestFit="1" customWidth="1"/>
    <col min="9221" max="9221" width="17.5703125" style="192" bestFit="1" customWidth="1"/>
    <col min="9222" max="9222" width="19.42578125" style="192" bestFit="1" customWidth="1"/>
    <col min="9223" max="9226" width="16.28515625" style="192" bestFit="1" customWidth="1"/>
    <col min="9227" max="9227" width="19.140625" style="192" bestFit="1" customWidth="1"/>
    <col min="9228" max="9229" width="16.28515625" style="192" bestFit="1" customWidth="1"/>
    <col min="9230" max="9472" width="16.140625" style="192"/>
    <col min="9473" max="9473" width="2" style="192" customWidth="1"/>
    <col min="9474" max="9474" width="22" style="192" customWidth="1"/>
    <col min="9475" max="9475" width="31.42578125" style="192" customWidth="1"/>
    <col min="9476" max="9476" width="18.42578125" style="192" bestFit="1" customWidth="1"/>
    <col min="9477" max="9477" width="17.5703125" style="192" bestFit="1" customWidth="1"/>
    <col min="9478" max="9478" width="19.42578125" style="192" bestFit="1" customWidth="1"/>
    <col min="9479" max="9482" width="16.28515625" style="192" bestFit="1" customWidth="1"/>
    <col min="9483" max="9483" width="19.140625" style="192" bestFit="1" customWidth="1"/>
    <col min="9484" max="9485" width="16.28515625" style="192" bestFit="1" customWidth="1"/>
    <col min="9486" max="9728" width="16.140625" style="192"/>
    <col min="9729" max="9729" width="2" style="192" customWidth="1"/>
    <col min="9730" max="9730" width="22" style="192" customWidth="1"/>
    <col min="9731" max="9731" width="31.42578125" style="192" customWidth="1"/>
    <col min="9732" max="9732" width="18.42578125" style="192" bestFit="1" customWidth="1"/>
    <col min="9733" max="9733" width="17.5703125" style="192" bestFit="1" customWidth="1"/>
    <col min="9734" max="9734" width="19.42578125" style="192" bestFit="1" customWidth="1"/>
    <col min="9735" max="9738" width="16.28515625" style="192" bestFit="1" customWidth="1"/>
    <col min="9739" max="9739" width="19.140625" style="192" bestFit="1" customWidth="1"/>
    <col min="9740" max="9741" width="16.28515625" style="192" bestFit="1" customWidth="1"/>
    <col min="9742" max="9984" width="16.140625" style="192"/>
    <col min="9985" max="9985" width="2" style="192" customWidth="1"/>
    <col min="9986" max="9986" width="22" style="192" customWidth="1"/>
    <col min="9987" max="9987" width="31.42578125" style="192" customWidth="1"/>
    <col min="9988" max="9988" width="18.42578125" style="192" bestFit="1" customWidth="1"/>
    <col min="9989" max="9989" width="17.5703125" style="192" bestFit="1" customWidth="1"/>
    <col min="9990" max="9990" width="19.42578125" style="192" bestFit="1" customWidth="1"/>
    <col min="9991" max="9994" width="16.28515625" style="192" bestFit="1" customWidth="1"/>
    <col min="9995" max="9995" width="19.140625" style="192" bestFit="1" customWidth="1"/>
    <col min="9996" max="9997" width="16.28515625" style="192" bestFit="1" customWidth="1"/>
    <col min="9998" max="10240" width="16.140625" style="192"/>
    <col min="10241" max="10241" width="2" style="192" customWidth="1"/>
    <col min="10242" max="10242" width="22" style="192" customWidth="1"/>
    <col min="10243" max="10243" width="31.42578125" style="192" customWidth="1"/>
    <col min="10244" max="10244" width="18.42578125" style="192" bestFit="1" customWidth="1"/>
    <col min="10245" max="10245" width="17.5703125" style="192" bestFit="1" customWidth="1"/>
    <col min="10246" max="10246" width="19.42578125" style="192" bestFit="1" customWidth="1"/>
    <col min="10247" max="10250" width="16.28515625" style="192" bestFit="1" customWidth="1"/>
    <col min="10251" max="10251" width="19.140625" style="192" bestFit="1" customWidth="1"/>
    <col min="10252" max="10253" width="16.28515625" style="192" bestFit="1" customWidth="1"/>
    <col min="10254" max="10496" width="16.140625" style="192"/>
    <col min="10497" max="10497" width="2" style="192" customWidth="1"/>
    <col min="10498" max="10498" width="22" style="192" customWidth="1"/>
    <col min="10499" max="10499" width="31.42578125" style="192" customWidth="1"/>
    <col min="10500" max="10500" width="18.42578125" style="192" bestFit="1" customWidth="1"/>
    <col min="10501" max="10501" width="17.5703125" style="192" bestFit="1" customWidth="1"/>
    <col min="10502" max="10502" width="19.42578125" style="192" bestFit="1" customWidth="1"/>
    <col min="10503" max="10506" width="16.28515625" style="192" bestFit="1" customWidth="1"/>
    <col min="10507" max="10507" width="19.140625" style="192" bestFit="1" customWidth="1"/>
    <col min="10508" max="10509" width="16.28515625" style="192" bestFit="1" customWidth="1"/>
    <col min="10510" max="10752" width="16.140625" style="192"/>
    <col min="10753" max="10753" width="2" style="192" customWidth="1"/>
    <col min="10754" max="10754" width="22" style="192" customWidth="1"/>
    <col min="10755" max="10755" width="31.42578125" style="192" customWidth="1"/>
    <col min="10756" max="10756" width="18.42578125" style="192" bestFit="1" customWidth="1"/>
    <col min="10757" max="10757" width="17.5703125" style="192" bestFit="1" customWidth="1"/>
    <col min="10758" max="10758" width="19.42578125" style="192" bestFit="1" customWidth="1"/>
    <col min="10759" max="10762" width="16.28515625" style="192" bestFit="1" customWidth="1"/>
    <col min="10763" max="10763" width="19.140625" style="192" bestFit="1" customWidth="1"/>
    <col min="10764" max="10765" width="16.28515625" style="192" bestFit="1" customWidth="1"/>
    <col min="10766" max="11008" width="16.140625" style="192"/>
    <col min="11009" max="11009" width="2" style="192" customWidth="1"/>
    <col min="11010" max="11010" width="22" style="192" customWidth="1"/>
    <col min="11011" max="11011" width="31.42578125" style="192" customWidth="1"/>
    <col min="11012" max="11012" width="18.42578125" style="192" bestFit="1" customWidth="1"/>
    <col min="11013" max="11013" width="17.5703125" style="192" bestFit="1" customWidth="1"/>
    <col min="11014" max="11014" width="19.42578125" style="192" bestFit="1" customWidth="1"/>
    <col min="11015" max="11018" width="16.28515625" style="192" bestFit="1" customWidth="1"/>
    <col min="11019" max="11019" width="19.140625" style="192" bestFit="1" customWidth="1"/>
    <col min="11020" max="11021" width="16.28515625" style="192" bestFit="1" customWidth="1"/>
    <col min="11022" max="11264" width="16.140625" style="192"/>
    <col min="11265" max="11265" width="2" style="192" customWidth="1"/>
    <col min="11266" max="11266" width="22" style="192" customWidth="1"/>
    <col min="11267" max="11267" width="31.42578125" style="192" customWidth="1"/>
    <col min="11268" max="11268" width="18.42578125" style="192" bestFit="1" customWidth="1"/>
    <col min="11269" max="11269" width="17.5703125" style="192" bestFit="1" customWidth="1"/>
    <col min="11270" max="11270" width="19.42578125" style="192" bestFit="1" customWidth="1"/>
    <col min="11271" max="11274" width="16.28515625" style="192" bestFit="1" customWidth="1"/>
    <col min="11275" max="11275" width="19.140625" style="192" bestFit="1" customWidth="1"/>
    <col min="11276" max="11277" width="16.28515625" style="192" bestFit="1" customWidth="1"/>
    <col min="11278" max="11520" width="16.140625" style="192"/>
    <col min="11521" max="11521" width="2" style="192" customWidth="1"/>
    <col min="11522" max="11522" width="22" style="192" customWidth="1"/>
    <col min="11523" max="11523" width="31.42578125" style="192" customWidth="1"/>
    <col min="11524" max="11524" width="18.42578125" style="192" bestFit="1" customWidth="1"/>
    <col min="11525" max="11525" width="17.5703125" style="192" bestFit="1" customWidth="1"/>
    <col min="11526" max="11526" width="19.42578125" style="192" bestFit="1" customWidth="1"/>
    <col min="11527" max="11530" width="16.28515625" style="192" bestFit="1" customWidth="1"/>
    <col min="11531" max="11531" width="19.140625" style="192" bestFit="1" customWidth="1"/>
    <col min="11532" max="11533" width="16.28515625" style="192" bestFit="1" customWidth="1"/>
    <col min="11534" max="11776" width="16.140625" style="192"/>
    <col min="11777" max="11777" width="2" style="192" customWidth="1"/>
    <col min="11778" max="11778" width="22" style="192" customWidth="1"/>
    <col min="11779" max="11779" width="31.42578125" style="192" customWidth="1"/>
    <col min="11780" max="11780" width="18.42578125" style="192" bestFit="1" customWidth="1"/>
    <col min="11781" max="11781" width="17.5703125" style="192" bestFit="1" customWidth="1"/>
    <col min="11782" max="11782" width="19.42578125" style="192" bestFit="1" customWidth="1"/>
    <col min="11783" max="11786" width="16.28515625" style="192" bestFit="1" customWidth="1"/>
    <col min="11787" max="11787" width="19.140625" style="192" bestFit="1" customWidth="1"/>
    <col min="11788" max="11789" width="16.28515625" style="192" bestFit="1" customWidth="1"/>
    <col min="11790" max="12032" width="16.140625" style="192"/>
    <col min="12033" max="12033" width="2" style="192" customWidth="1"/>
    <col min="12034" max="12034" width="22" style="192" customWidth="1"/>
    <col min="12035" max="12035" width="31.42578125" style="192" customWidth="1"/>
    <col min="12036" max="12036" width="18.42578125" style="192" bestFit="1" customWidth="1"/>
    <col min="12037" max="12037" width="17.5703125" style="192" bestFit="1" customWidth="1"/>
    <col min="12038" max="12038" width="19.42578125" style="192" bestFit="1" customWidth="1"/>
    <col min="12039" max="12042" width="16.28515625" style="192" bestFit="1" customWidth="1"/>
    <col min="12043" max="12043" width="19.140625" style="192" bestFit="1" customWidth="1"/>
    <col min="12044" max="12045" width="16.28515625" style="192" bestFit="1" customWidth="1"/>
    <col min="12046" max="12288" width="16.140625" style="192"/>
    <col min="12289" max="12289" width="2" style="192" customWidth="1"/>
    <col min="12290" max="12290" width="22" style="192" customWidth="1"/>
    <col min="12291" max="12291" width="31.42578125" style="192" customWidth="1"/>
    <col min="12292" max="12292" width="18.42578125" style="192" bestFit="1" customWidth="1"/>
    <col min="12293" max="12293" width="17.5703125" style="192" bestFit="1" customWidth="1"/>
    <col min="12294" max="12294" width="19.42578125" style="192" bestFit="1" customWidth="1"/>
    <col min="12295" max="12298" width="16.28515625" style="192" bestFit="1" customWidth="1"/>
    <col min="12299" max="12299" width="19.140625" style="192" bestFit="1" customWidth="1"/>
    <col min="12300" max="12301" width="16.28515625" style="192" bestFit="1" customWidth="1"/>
    <col min="12302" max="12544" width="16.140625" style="192"/>
    <col min="12545" max="12545" width="2" style="192" customWidth="1"/>
    <col min="12546" max="12546" width="22" style="192" customWidth="1"/>
    <col min="12547" max="12547" width="31.42578125" style="192" customWidth="1"/>
    <col min="12548" max="12548" width="18.42578125" style="192" bestFit="1" customWidth="1"/>
    <col min="12549" max="12549" width="17.5703125" style="192" bestFit="1" customWidth="1"/>
    <col min="12550" max="12550" width="19.42578125" style="192" bestFit="1" customWidth="1"/>
    <col min="12551" max="12554" width="16.28515625" style="192" bestFit="1" customWidth="1"/>
    <col min="12555" max="12555" width="19.140625" style="192" bestFit="1" customWidth="1"/>
    <col min="12556" max="12557" width="16.28515625" style="192" bestFit="1" customWidth="1"/>
    <col min="12558" max="12800" width="16.140625" style="192"/>
    <col min="12801" max="12801" width="2" style="192" customWidth="1"/>
    <col min="12802" max="12802" width="22" style="192" customWidth="1"/>
    <col min="12803" max="12803" width="31.42578125" style="192" customWidth="1"/>
    <col min="12804" max="12804" width="18.42578125" style="192" bestFit="1" customWidth="1"/>
    <col min="12805" max="12805" width="17.5703125" style="192" bestFit="1" customWidth="1"/>
    <col min="12806" max="12806" width="19.42578125" style="192" bestFit="1" customWidth="1"/>
    <col min="12807" max="12810" width="16.28515625" style="192" bestFit="1" customWidth="1"/>
    <col min="12811" max="12811" width="19.140625" style="192" bestFit="1" customWidth="1"/>
    <col min="12812" max="12813" width="16.28515625" style="192" bestFit="1" customWidth="1"/>
    <col min="12814" max="13056" width="16.140625" style="192"/>
    <col min="13057" max="13057" width="2" style="192" customWidth="1"/>
    <col min="13058" max="13058" width="22" style="192" customWidth="1"/>
    <col min="13059" max="13059" width="31.42578125" style="192" customWidth="1"/>
    <col min="13060" max="13060" width="18.42578125" style="192" bestFit="1" customWidth="1"/>
    <col min="13061" max="13061" width="17.5703125" style="192" bestFit="1" customWidth="1"/>
    <col min="13062" max="13062" width="19.42578125" style="192" bestFit="1" customWidth="1"/>
    <col min="13063" max="13066" width="16.28515625" style="192" bestFit="1" customWidth="1"/>
    <col min="13067" max="13067" width="19.140625" style="192" bestFit="1" customWidth="1"/>
    <col min="13068" max="13069" width="16.28515625" style="192" bestFit="1" customWidth="1"/>
    <col min="13070" max="13312" width="16.140625" style="192"/>
    <col min="13313" max="13313" width="2" style="192" customWidth="1"/>
    <col min="13314" max="13314" width="22" style="192" customWidth="1"/>
    <col min="13315" max="13315" width="31.42578125" style="192" customWidth="1"/>
    <col min="13316" max="13316" width="18.42578125" style="192" bestFit="1" customWidth="1"/>
    <col min="13317" max="13317" width="17.5703125" style="192" bestFit="1" customWidth="1"/>
    <col min="13318" max="13318" width="19.42578125" style="192" bestFit="1" customWidth="1"/>
    <col min="13319" max="13322" width="16.28515625" style="192" bestFit="1" customWidth="1"/>
    <col min="13323" max="13323" width="19.140625" style="192" bestFit="1" customWidth="1"/>
    <col min="13324" max="13325" width="16.28515625" style="192" bestFit="1" customWidth="1"/>
    <col min="13326" max="13568" width="16.140625" style="192"/>
    <col min="13569" max="13569" width="2" style="192" customWidth="1"/>
    <col min="13570" max="13570" width="22" style="192" customWidth="1"/>
    <col min="13571" max="13571" width="31.42578125" style="192" customWidth="1"/>
    <col min="13572" max="13572" width="18.42578125" style="192" bestFit="1" customWidth="1"/>
    <col min="13573" max="13573" width="17.5703125" style="192" bestFit="1" customWidth="1"/>
    <col min="13574" max="13574" width="19.42578125" style="192" bestFit="1" customWidth="1"/>
    <col min="13575" max="13578" width="16.28515625" style="192" bestFit="1" customWidth="1"/>
    <col min="13579" max="13579" width="19.140625" style="192" bestFit="1" customWidth="1"/>
    <col min="13580" max="13581" width="16.28515625" style="192" bestFit="1" customWidth="1"/>
    <col min="13582" max="13824" width="16.140625" style="192"/>
    <col min="13825" max="13825" width="2" style="192" customWidth="1"/>
    <col min="13826" max="13826" width="22" style="192" customWidth="1"/>
    <col min="13827" max="13827" width="31.42578125" style="192" customWidth="1"/>
    <col min="13828" max="13828" width="18.42578125" style="192" bestFit="1" customWidth="1"/>
    <col min="13829" max="13829" width="17.5703125" style="192" bestFit="1" customWidth="1"/>
    <col min="13830" max="13830" width="19.42578125" style="192" bestFit="1" customWidth="1"/>
    <col min="13831" max="13834" width="16.28515625" style="192" bestFit="1" customWidth="1"/>
    <col min="13835" max="13835" width="19.140625" style="192" bestFit="1" customWidth="1"/>
    <col min="13836" max="13837" width="16.28515625" style="192" bestFit="1" customWidth="1"/>
    <col min="13838" max="14080" width="16.140625" style="192"/>
    <col min="14081" max="14081" width="2" style="192" customWidth="1"/>
    <col min="14082" max="14082" width="22" style="192" customWidth="1"/>
    <col min="14083" max="14083" width="31.42578125" style="192" customWidth="1"/>
    <col min="14084" max="14084" width="18.42578125" style="192" bestFit="1" customWidth="1"/>
    <col min="14085" max="14085" width="17.5703125" style="192" bestFit="1" customWidth="1"/>
    <col min="14086" max="14086" width="19.42578125" style="192" bestFit="1" customWidth="1"/>
    <col min="14087" max="14090" width="16.28515625" style="192" bestFit="1" customWidth="1"/>
    <col min="14091" max="14091" width="19.140625" style="192" bestFit="1" customWidth="1"/>
    <col min="14092" max="14093" width="16.28515625" style="192" bestFit="1" customWidth="1"/>
    <col min="14094" max="14336" width="16.140625" style="192"/>
    <col min="14337" max="14337" width="2" style="192" customWidth="1"/>
    <col min="14338" max="14338" width="22" style="192" customWidth="1"/>
    <col min="14339" max="14339" width="31.42578125" style="192" customWidth="1"/>
    <col min="14340" max="14340" width="18.42578125" style="192" bestFit="1" customWidth="1"/>
    <col min="14341" max="14341" width="17.5703125" style="192" bestFit="1" customWidth="1"/>
    <col min="14342" max="14342" width="19.42578125" style="192" bestFit="1" customWidth="1"/>
    <col min="14343" max="14346" width="16.28515625" style="192" bestFit="1" customWidth="1"/>
    <col min="14347" max="14347" width="19.140625" style="192" bestFit="1" customWidth="1"/>
    <col min="14348" max="14349" width="16.28515625" style="192" bestFit="1" customWidth="1"/>
    <col min="14350" max="14592" width="16.140625" style="192"/>
    <col min="14593" max="14593" width="2" style="192" customWidth="1"/>
    <col min="14594" max="14594" width="22" style="192" customWidth="1"/>
    <col min="14595" max="14595" width="31.42578125" style="192" customWidth="1"/>
    <col min="14596" max="14596" width="18.42578125" style="192" bestFit="1" customWidth="1"/>
    <col min="14597" max="14597" width="17.5703125" style="192" bestFit="1" customWidth="1"/>
    <col min="14598" max="14598" width="19.42578125" style="192" bestFit="1" customWidth="1"/>
    <col min="14599" max="14602" width="16.28515625" style="192" bestFit="1" customWidth="1"/>
    <col min="14603" max="14603" width="19.140625" style="192" bestFit="1" customWidth="1"/>
    <col min="14604" max="14605" width="16.28515625" style="192" bestFit="1" customWidth="1"/>
    <col min="14606" max="14848" width="16.140625" style="192"/>
    <col min="14849" max="14849" width="2" style="192" customWidth="1"/>
    <col min="14850" max="14850" width="22" style="192" customWidth="1"/>
    <col min="14851" max="14851" width="31.42578125" style="192" customWidth="1"/>
    <col min="14852" max="14852" width="18.42578125" style="192" bestFit="1" customWidth="1"/>
    <col min="14853" max="14853" width="17.5703125" style="192" bestFit="1" customWidth="1"/>
    <col min="14854" max="14854" width="19.42578125" style="192" bestFit="1" customWidth="1"/>
    <col min="14855" max="14858" width="16.28515625" style="192" bestFit="1" customWidth="1"/>
    <col min="14859" max="14859" width="19.140625" style="192" bestFit="1" customWidth="1"/>
    <col min="14860" max="14861" width="16.28515625" style="192" bestFit="1" customWidth="1"/>
    <col min="14862" max="15104" width="16.140625" style="192"/>
    <col min="15105" max="15105" width="2" style="192" customWidth="1"/>
    <col min="15106" max="15106" width="22" style="192" customWidth="1"/>
    <col min="15107" max="15107" width="31.42578125" style="192" customWidth="1"/>
    <col min="15108" max="15108" width="18.42578125" style="192" bestFit="1" customWidth="1"/>
    <col min="15109" max="15109" width="17.5703125" style="192" bestFit="1" customWidth="1"/>
    <col min="15110" max="15110" width="19.42578125" style="192" bestFit="1" customWidth="1"/>
    <col min="15111" max="15114" width="16.28515625" style="192" bestFit="1" customWidth="1"/>
    <col min="15115" max="15115" width="19.140625" style="192" bestFit="1" customWidth="1"/>
    <col min="15116" max="15117" width="16.28515625" style="192" bestFit="1" customWidth="1"/>
    <col min="15118" max="15360" width="16.140625" style="192"/>
    <col min="15361" max="15361" width="2" style="192" customWidth="1"/>
    <col min="15362" max="15362" width="22" style="192" customWidth="1"/>
    <col min="15363" max="15363" width="31.42578125" style="192" customWidth="1"/>
    <col min="15364" max="15364" width="18.42578125" style="192" bestFit="1" customWidth="1"/>
    <col min="15365" max="15365" width="17.5703125" style="192" bestFit="1" customWidth="1"/>
    <col min="15366" max="15366" width="19.42578125" style="192" bestFit="1" customWidth="1"/>
    <col min="15367" max="15370" width="16.28515625" style="192" bestFit="1" customWidth="1"/>
    <col min="15371" max="15371" width="19.140625" style="192" bestFit="1" customWidth="1"/>
    <col min="15372" max="15373" width="16.28515625" style="192" bestFit="1" customWidth="1"/>
    <col min="15374" max="15616" width="16.140625" style="192"/>
    <col min="15617" max="15617" width="2" style="192" customWidth="1"/>
    <col min="15618" max="15618" width="22" style="192" customWidth="1"/>
    <col min="15619" max="15619" width="31.42578125" style="192" customWidth="1"/>
    <col min="15620" max="15620" width="18.42578125" style="192" bestFit="1" customWidth="1"/>
    <col min="15621" max="15621" width="17.5703125" style="192" bestFit="1" customWidth="1"/>
    <col min="15622" max="15622" width="19.42578125" style="192" bestFit="1" customWidth="1"/>
    <col min="15623" max="15626" width="16.28515625" style="192" bestFit="1" customWidth="1"/>
    <col min="15627" max="15627" width="19.140625" style="192" bestFit="1" customWidth="1"/>
    <col min="15628" max="15629" width="16.28515625" style="192" bestFit="1" customWidth="1"/>
    <col min="15630" max="15872" width="16.140625" style="192"/>
    <col min="15873" max="15873" width="2" style="192" customWidth="1"/>
    <col min="15874" max="15874" width="22" style="192" customWidth="1"/>
    <col min="15875" max="15875" width="31.42578125" style="192" customWidth="1"/>
    <col min="15876" max="15876" width="18.42578125" style="192" bestFit="1" customWidth="1"/>
    <col min="15877" max="15877" width="17.5703125" style="192" bestFit="1" customWidth="1"/>
    <col min="15878" max="15878" width="19.42578125" style="192" bestFit="1" customWidth="1"/>
    <col min="15879" max="15882" width="16.28515625" style="192" bestFit="1" customWidth="1"/>
    <col min="15883" max="15883" width="19.140625" style="192" bestFit="1" customWidth="1"/>
    <col min="15884" max="15885" width="16.28515625" style="192" bestFit="1" customWidth="1"/>
    <col min="15886" max="16128" width="16.140625" style="192"/>
    <col min="16129" max="16129" width="2" style="192" customWidth="1"/>
    <col min="16130" max="16130" width="22" style="192" customWidth="1"/>
    <col min="16131" max="16131" width="31.42578125" style="192" customWidth="1"/>
    <col min="16132" max="16132" width="18.42578125" style="192" bestFit="1" customWidth="1"/>
    <col min="16133" max="16133" width="17.5703125" style="192" bestFit="1" customWidth="1"/>
    <col min="16134" max="16134" width="19.42578125" style="192" bestFit="1" customWidth="1"/>
    <col min="16135" max="16138" width="16.28515625" style="192" bestFit="1" customWidth="1"/>
    <col min="16139" max="16139" width="19.140625" style="192" bestFit="1" customWidth="1"/>
    <col min="16140" max="16141" width="16.28515625" style="192" bestFit="1" customWidth="1"/>
    <col min="16142" max="16384" width="16.140625" style="192"/>
  </cols>
  <sheetData>
    <row r="1" spans="1:35" s="189" customFormat="1" ht="26.25" customHeight="1" x14ac:dyDescent="0.2">
      <c r="A1" s="188"/>
      <c r="B1" s="374" t="s">
        <v>87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s="190" customFormat="1" ht="14.25" customHeight="1" thickBot="1" x14ac:dyDescent="0.25">
      <c r="B2" s="1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35" ht="13.5" thickTop="1" x14ac:dyDescent="0.2">
      <c r="B3" s="375" t="s">
        <v>32</v>
      </c>
      <c r="C3" s="377" t="s">
        <v>33</v>
      </c>
      <c r="D3" s="390" t="s">
        <v>34</v>
      </c>
      <c r="E3" s="380"/>
      <c r="F3" s="391"/>
      <c r="G3" s="383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93" t="s">
        <v>36</v>
      </c>
      <c r="E4" s="130" t="s">
        <v>37</v>
      </c>
      <c r="F4" s="194" t="s">
        <v>76</v>
      </c>
      <c r="G4" s="195" t="s">
        <v>39</v>
      </c>
      <c r="H4" s="130" t="s">
        <v>88</v>
      </c>
      <c r="I4" s="130" t="s">
        <v>41</v>
      </c>
      <c r="J4" s="133" t="s">
        <v>42</v>
      </c>
      <c r="K4" s="133" t="s">
        <v>89</v>
      </c>
      <c r="L4" s="130" t="s">
        <v>44</v>
      </c>
      <c r="M4" s="134" t="s">
        <v>45</v>
      </c>
    </row>
    <row r="5" spans="1:35" ht="15.75" thickTop="1" x14ac:dyDescent="0.25">
      <c r="B5" s="392" t="s">
        <v>46</v>
      </c>
      <c r="C5" s="226" t="s">
        <v>51</v>
      </c>
      <c r="D5" s="21">
        <v>93175350.963399991</v>
      </c>
      <c r="E5" s="148">
        <v>722385.02</v>
      </c>
      <c r="F5" s="196">
        <v>92452965.94340001</v>
      </c>
      <c r="G5" s="197">
        <v>0</v>
      </c>
      <c r="H5" s="148">
        <v>1924.72</v>
      </c>
      <c r="I5" s="148">
        <v>0</v>
      </c>
      <c r="J5" s="148">
        <v>0</v>
      </c>
      <c r="K5" s="198">
        <v>15826067.626</v>
      </c>
      <c r="L5" s="148">
        <v>0</v>
      </c>
      <c r="M5" s="153">
        <v>0</v>
      </c>
    </row>
    <row r="6" spans="1:35" ht="12.75" x14ac:dyDescent="0.2">
      <c r="B6" s="364"/>
      <c r="C6" s="227" t="s">
        <v>49</v>
      </c>
      <c r="D6" s="30">
        <v>69798593.011099994</v>
      </c>
      <c r="E6" s="101">
        <v>144087.29999999999</v>
      </c>
      <c r="F6" s="105">
        <v>69654505.711099997</v>
      </c>
      <c r="G6" s="199">
        <v>0</v>
      </c>
      <c r="H6" s="101">
        <v>11100.6</v>
      </c>
      <c r="I6" s="101">
        <v>0</v>
      </c>
      <c r="J6" s="101">
        <v>0</v>
      </c>
      <c r="K6" s="82">
        <v>10111970.910000002</v>
      </c>
      <c r="L6" s="101">
        <v>0</v>
      </c>
      <c r="M6" s="105">
        <v>0</v>
      </c>
    </row>
    <row r="7" spans="1:35" ht="15" x14ac:dyDescent="0.25">
      <c r="B7" s="364"/>
      <c r="C7" s="227" t="s">
        <v>53</v>
      </c>
      <c r="D7" s="30">
        <v>0</v>
      </c>
      <c r="E7" s="82">
        <v>0</v>
      </c>
      <c r="F7" s="200">
        <v>0</v>
      </c>
      <c r="G7" s="201">
        <v>1259.8499999999999</v>
      </c>
      <c r="H7" s="82">
        <v>0</v>
      </c>
      <c r="I7" s="82">
        <v>508.34000000000003</v>
      </c>
      <c r="J7" s="82">
        <v>4263.9910000000009</v>
      </c>
      <c r="K7" s="202">
        <v>3564.3</v>
      </c>
      <c r="L7" s="82">
        <v>374.61099999999999</v>
      </c>
      <c r="M7" s="85">
        <v>39.622999999999998</v>
      </c>
    </row>
    <row r="8" spans="1:35" ht="15" x14ac:dyDescent="0.25">
      <c r="B8" s="364"/>
      <c r="C8" s="227" t="s">
        <v>50</v>
      </c>
      <c r="D8" s="30">
        <v>244626308.49650013</v>
      </c>
      <c r="E8" s="43">
        <v>677599.5399999998</v>
      </c>
      <c r="F8" s="203">
        <v>243948708.95650014</v>
      </c>
      <c r="G8" s="201">
        <v>0</v>
      </c>
      <c r="H8" s="82">
        <v>16212</v>
      </c>
      <c r="I8" s="82">
        <v>0</v>
      </c>
      <c r="J8" s="204">
        <v>1510</v>
      </c>
      <c r="K8" s="205">
        <v>39132620.885999992</v>
      </c>
      <c r="L8" s="82">
        <v>0</v>
      </c>
      <c r="M8" s="85">
        <v>0.68300000000000005</v>
      </c>
    </row>
    <row r="9" spans="1:35" ht="15" x14ac:dyDescent="0.25">
      <c r="B9" s="364"/>
      <c r="C9" s="227" t="s">
        <v>52</v>
      </c>
      <c r="D9" s="47">
        <v>73710776.449000001</v>
      </c>
      <c r="E9" s="82">
        <v>61137135.780000016</v>
      </c>
      <c r="F9" s="206">
        <v>11558593.169</v>
      </c>
      <c r="G9" s="201">
        <v>279043</v>
      </c>
      <c r="H9" s="82">
        <v>131.67999999999998</v>
      </c>
      <c r="I9" s="82">
        <v>36805.920000000006</v>
      </c>
      <c r="J9" s="82">
        <v>147049.07675100002</v>
      </c>
      <c r="K9" s="207">
        <v>2602221.8580000005</v>
      </c>
      <c r="L9" s="82">
        <v>667.62199999999996</v>
      </c>
      <c r="M9" s="85">
        <v>7.5510000000000002</v>
      </c>
    </row>
    <row r="10" spans="1:35" ht="15" x14ac:dyDescent="0.25">
      <c r="B10" s="364"/>
      <c r="C10" s="227" t="s">
        <v>47</v>
      </c>
      <c r="D10" s="47">
        <v>854352.06</v>
      </c>
      <c r="E10" s="82">
        <v>0</v>
      </c>
      <c r="F10" s="208">
        <v>854352.06</v>
      </c>
      <c r="G10" s="201">
        <v>0</v>
      </c>
      <c r="H10" s="82">
        <v>0</v>
      </c>
      <c r="I10" s="205">
        <v>0</v>
      </c>
      <c r="J10" s="205">
        <v>0</v>
      </c>
      <c r="K10" s="209">
        <v>98250</v>
      </c>
      <c r="L10" s="82">
        <v>0</v>
      </c>
      <c r="M10" s="203">
        <v>0</v>
      </c>
    </row>
    <row r="11" spans="1:35" ht="12.75" x14ac:dyDescent="0.2">
      <c r="B11" s="372"/>
      <c r="C11" s="225" t="s">
        <v>54</v>
      </c>
      <c r="D11" s="210">
        <f t="shared" ref="D11:M11" si="0">SUM(D5:D10)</f>
        <v>482165380.98000014</v>
      </c>
      <c r="E11" s="67">
        <f t="shared" si="0"/>
        <v>62681207.640000015</v>
      </c>
      <c r="F11" s="96">
        <f t="shared" si="0"/>
        <v>418469125.84000021</v>
      </c>
      <c r="G11" s="210">
        <f t="shared" si="0"/>
        <v>280302.84999999998</v>
      </c>
      <c r="H11" s="67">
        <f t="shared" si="0"/>
        <v>29369</v>
      </c>
      <c r="I11" s="67">
        <f t="shared" si="0"/>
        <v>37314.26</v>
      </c>
      <c r="J11" s="67">
        <f t="shared" si="0"/>
        <v>152823.06775100002</v>
      </c>
      <c r="K11" s="67">
        <f t="shared" si="0"/>
        <v>67774695.579999998</v>
      </c>
      <c r="L11" s="67">
        <f t="shared" si="0"/>
        <v>1042.2329999999999</v>
      </c>
      <c r="M11" s="96">
        <f t="shared" si="0"/>
        <v>47.856999999999999</v>
      </c>
      <c r="N11" s="211"/>
    </row>
    <row r="12" spans="1:35" ht="15" x14ac:dyDescent="0.25">
      <c r="B12" s="369" t="s">
        <v>55</v>
      </c>
      <c r="C12" s="228" t="s">
        <v>51</v>
      </c>
      <c r="D12" s="212">
        <v>976779.03000000014</v>
      </c>
      <c r="E12" s="82"/>
      <c r="F12" s="203">
        <v>976779.03000000014</v>
      </c>
      <c r="G12" s="201">
        <v>0</v>
      </c>
      <c r="H12" s="82">
        <v>0</v>
      </c>
      <c r="I12" s="82">
        <v>0</v>
      </c>
      <c r="J12" s="82">
        <v>0</v>
      </c>
      <c r="K12" s="204">
        <v>175121.32000000004</v>
      </c>
      <c r="L12" s="82">
        <v>0</v>
      </c>
      <c r="M12" s="85">
        <v>0</v>
      </c>
    </row>
    <row r="13" spans="1:35" ht="15" x14ac:dyDescent="0.25">
      <c r="B13" s="364"/>
      <c r="C13" s="227" t="s">
        <v>53</v>
      </c>
      <c r="D13" s="212">
        <v>0</v>
      </c>
      <c r="E13" s="82"/>
      <c r="F13" s="213">
        <v>0</v>
      </c>
      <c r="G13" s="201">
        <v>0</v>
      </c>
      <c r="H13" s="82">
        <v>0</v>
      </c>
      <c r="I13" s="82">
        <v>12.97</v>
      </c>
      <c r="J13" s="82">
        <v>13.343</v>
      </c>
      <c r="K13" s="205">
        <v>120</v>
      </c>
      <c r="L13" s="82">
        <v>0</v>
      </c>
      <c r="M13" s="85">
        <v>24.664000000000001</v>
      </c>
    </row>
    <row r="14" spans="1:35" ht="15" x14ac:dyDescent="0.25">
      <c r="B14" s="364"/>
      <c r="C14" s="227" t="s">
        <v>50</v>
      </c>
      <c r="D14" s="212">
        <v>20928.009999999998</v>
      </c>
      <c r="E14" s="82"/>
      <c r="F14" s="203">
        <v>20928.009999999998</v>
      </c>
      <c r="G14" s="201">
        <v>0</v>
      </c>
      <c r="H14" s="82">
        <v>0</v>
      </c>
      <c r="I14" s="82">
        <v>0</v>
      </c>
      <c r="J14" s="82">
        <v>0</v>
      </c>
      <c r="K14" s="205">
        <v>2219.98</v>
      </c>
      <c r="L14" s="82">
        <v>0</v>
      </c>
      <c r="M14" s="85">
        <v>0</v>
      </c>
    </row>
    <row r="15" spans="1:35" ht="15" x14ac:dyDescent="0.25">
      <c r="B15" s="364"/>
      <c r="C15" s="227" t="s">
        <v>52</v>
      </c>
      <c r="D15" s="212">
        <v>720</v>
      </c>
      <c r="E15" s="82"/>
      <c r="F15" s="213">
        <v>720</v>
      </c>
      <c r="G15" s="214">
        <v>0</v>
      </c>
      <c r="H15" s="92">
        <v>0</v>
      </c>
      <c r="I15" s="82">
        <v>0</v>
      </c>
      <c r="J15" s="92">
        <v>0</v>
      </c>
      <c r="K15" s="204">
        <v>60</v>
      </c>
      <c r="L15" s="92">
        <v>0</v>
      </c>
      <c r="M15" s="94">
        <v>0</v>
      </c>
    </row>
    <row r="16" spans="1:35" s="190" customFormat="1" ht="12.75" x14ac:dyDescent="0.2">
      <c r="A16" s="215"/>
      <c r="B16" s="372"/>
      <c r="C16" s="225" t="s">
        <v>56</v>
      </c>
      <c r="D16" s="210">
        <f t="shared" ref="D16:L16" si="1">SUM(D12:D15)</f>
        <v>998427.04000000015</v>
      </c>
      <c r="E16" s="67">
        <f t="shared" si="1"/>
        <v>0</v>
      </c>
      <c r="F16" s="96">
        <f t="shared" si="1"/>
        <v>998427.04000000015</v>
      </c>
      <c r="G16" s="210">
        <f t="shared" si="1"/>
        <v>0</v>
      </c>
      <c r="H16" s="67">
        <f t="shared" si="1"/>
        <v>0</v>
      </c>
      <c r="I16" s="67">
        <f t="shared" si="1"/>
        <v>12.97</v>
      </c>
      <c r="J16" s="67">
        <f t="shared" si="1"/>
        <v>13.343</v>
      </c>
      <c r="K16" s="67">
        <f t="shared" si="1"/>
        <v>177521.30000000005</v>
      </c>
      <c r="L16" s="67">
        <f t="shared" si="1"/>
        <v>0</v>
      </c>
      <c r="M16" s="96">
        <f>SUM(M12:M15)</f>
        <v>24.664000000000001</v>
      </c>
      <c r="N16" s="211"/>
    </row>
    <row r="17" spans="2:14" s="190" customFormat="1" ht="15" x14ac:dyDescent="0.25">
      <c r="B17" s="369" t="s">
        <v>57</v>
      </c>
      <c r="C17" s="228" t="s">
        <v>48</v>
      </c>
      <c r="D17" s="201">
        <v>61088383.513499334</v>
      </c>
      <c r="E17" s="77"/>
      <c r="F17" s="213">
        <v>61088383.513499334</v>
      </c>
      <c r="G17" s="216">
        <v>0</v>
      </c>
      <c r="H17" s="77">
        <v>0</v>
      </c>
      <c r="I17" s="77">
        <v>0</v>
      </c>
      <c r="J17" s="77">
        <v>0</v>
      </c>
      <c r="K17" s="204">
        <v>113632284.19720075</v>
      </c>
      <c r="L17" s="77">
        <v>0</v>
      </c>
      <c r="M17" s="81">
        <v>0</v>
      </c>
    </row>
    <row r="18" spans="2:14" s="190" customFormat="1" ht="15" x14ac:dyDescent="0.25">
      <c r="B18" s="364"/>
      <c r="C18" s="227" t="s">
        <v>51</v>
      </c>
      <c r="D18" s="201">
        <v>1610733.7232000004</v>
      </c>
      <c r="E18" s="82"/>
      <c r="F18" s="203">
        <v>1610733.7232000004</v>
      </c>
      <c r="G18" s="201">
        <v>0</v>
      </c>
      <c r="H18" s="82">
        <v>0</v>
      </c>
      <c r="I18" s="82">
        <v>0</v>
      </c>
      <c r="J18" s="82">
        <v>0</v>
      </c>
      <c r="K18" s="205">
        <v>790052.30299999996</v>
      </c>
      <c r="L18" s="82">
        <v>0</v>
      </c>
      <c r="M18" s="85">
        <v>0</v>
      </c>
    </row>
    <row r="19" spans="2:14" s="190" customFormat="1" ht="15" x14ac:dyDescent="0.25">
      <c r="B19" s="364"/>
      <c r="C19" s="227" t="s">
        <v>49</v>
      </c>
      <c r="D19" s="201">
        <v>3502618.3153999988</v>
      </c>
      <c r="E19" s="82"/>
      <c r="F19" s="203">
        <v>3502618.3153999988</v>
      </c>
      <c r="G19" s="201">
        <v>0</v>
      </c>
      <c r="H19" s="82">
        <v>0</v>
      </c>
      <c r="I19" s="82">
        <v>0</v>
      </c>
      <c r="J19" s="82">
        <v>0</v>
      </c>
      <c r="K19" s="205">
        <v>2206207.6148000001</v>
      </c>
      <c r="L19" s="82">
        <v>0</v>
      </c>
      <c r="M19" s="85">
        <v>0</v>
      </c>
    </row>
    <row r="20" spans="2:14" s="190" customFormat="1" ht="15" x14ac:dyDescent="0.25">
      <c r="B20" s="364"/>
      <c r="C20" s="227" t="s">
        <v>53</v>
      </c>
      <c r="D20" s="201">
        <v>0</v>
      </c>
      <c r="E20" s="204"/>
      <c r="F20" s="203">
        <v>0</v>
      </c>
      <c r="G20" s="201">
        <v>0</v>
      </c>
      <c r="H20" s="82">
        <v>0</v>
      </c>
      <c r="I20" s="82">
        <v>0</v>
      </c>
      <c r="J20" s="209">
        <v>60</v>
      </c>
      <c r="K20" s="209">
        <v>1929.08</v>
      </c>
      <c r="L20" s="82">
        <v>0</v>
      </c>
      <c r="M20" s="85">
        <v>0</v>
      </c>
    </row>
    <row r="21" spans="2:14" s="190" customFormat="1" ht="15" x14ac:dyDescent="0.25">
      <c r="B21" s="364"/>
      <c r="C21" s="227" t="s">
        <v>50</v>
      </c>
      <c r="D21" s="201">
        <v>62771403.678599656</v>
      </c>
      <c r="E21" s="82"/>
      <c r="F21" s="213">
        <v>62771403.678599656</v>
      </c>
      <c r="G21" s="201">
        <v>0</v>
      </c>
      <c r="H21" s="82">
        <v>0</v>
      </c>
      <c r="I21" s="82">
        <v>0</v>
      </c>
      <c r="J21" s="82">
        <v>0</v>
      </c>
      <c r="K21" s="205">
        <v>101113088.99889912</v>
      </c>
      <c r="L21" s="82">
        <v>0</v>
      </c>
      <c r="M21" s="85">
        <v>0</v>
      </c>
    </row>
    <row r="22" spans="2:14" s="190" customFormat="1" ht="15" x14ac:dyDescent="0.25">
      <c r="B22" s="364"/>
      <c r="C22" s="227" t="s">
        <v>52</v>
      </c>
      <c r="D22" s="201">
        <v>2254478.7443000008</v>
      </c>
      <c r="E22" s="204">
        <v>1921349.8499999999</v>
      </c>
      <c r="F22" s="203">
        <v>333128.89430000004</v>
      </c>
      <c r="G22" s="201">
        <v>0</v>
      </c>
      <c r="H22" s="82">
        <v>0</v>
      </c>
      <c r="I22" s="217">
        <v>3000</v>
      </c>
      <c r="J22" s="205">
        <v>166611.22200000001</v>
      </c>
      <c r="K22" s="205">
        <v>130355.96799999999</v>
      </c>
      <c r="L22" s="82">
        <v>0</v>
      </c>
      <c r="M22" s="85">
        <v>0</v>
      </c>
    </row>
    <row r="23" spans="2:14" s="190" customFormat="1" ht="15" x14ac:dyDescent="0.25">
      <c r="B23" s="364"/>
      <c r="C23" s="229" t="s">
        <v>47</v>
      </c>
      <c r="D23" s="201">
        <v>11855739.175000025</v>
      </c>
      <c r="E23" s="89"/>
      <c r="F23" s="213">
        <v>11855739.175000025</v>
      </c>
      <c r="G23" s="214">
        <v>0</v>
      </c>
      <c r="H23" s="92">
        <v>0</v>
      </c>
      <c r="I23" s="92">
        <v>0</v>
      </c>
      <c r="J23" s="204">
        <v>0</v>
      </c>
      <c r="K23" s="204">
        <v>1667234.1581000101</v>
      </c>
      <c r="L23" s="92">
        <v>0</v>
      </c>
      <c r="M23" s="94">
        <v>0</v>
      </c>
    </row>
    <row r="24" spans="2:14" s="190" customFormat="1" ht="12.75" x14ac:dyDescent="0.2">
      <c r="B24" s="372"/>
      <c r="C24" s="225" t="s">
        <v>58</v>
      </c>
      <c r="D24" s="210">
        <f>SUM(D17:D23)</f>
        <v>143083357.14999902</v>
      </c>
      <c r="E24" s="67">
        <f>SUM(E17:E23)</f>
        <v>1921349.8499999999</v>
      </c>
      <c r="F24" s="96">
        <f t="shared" ref="F24:M24" si="2">SUM(F17:F23)</f>
        <v>141162007.299999</v>
      </c>
      <c r="G24" s="210">
        <f t="shared" si="2"/>
        <v>0</v>
      </c>
      <c r="H24" s="67">
        <f t="shared" si="2"/>
        <v>0</v>
      </c>
      <c r="I24" s="67">
        <f t="shared" si="2"/>
        <v>3000</v>
      </c>
      <c r="J24" s="67">
        <f t="shared" si="2"/>
        <v>166671.22200000001</v>
      </c>
      <c r="K24" s="67">
        <f t="shared" si="2"/>
        <v>219541152.31999987</v>
      </c>
      <c r="L24" s="67">
        <f t="shared" si="2"/>
        <v>0</v>
      </c>
      <c r="M24" s="96">
        <f t="shared" si="2"/>
        <v>0</v>
      </c>
    </row>
    <row r="25" spans="2:14" s="190" customFormat="1" ht="15" customHeight="1" x14ac:dyDescent="0.25">
      <c r="B25" s="369" t="s">
        <v>59</v>
      </c>
      <c r="C25" s="230" t="s">
        <v>51</v>
      </c>
      <c r="D25" s="201">
        <v>23750</v>
      </c>
      <c r="E25" s="82"/>
      <c r="F25" s="218">
        <v>23750</v>
      </c>
      <c r="G25" s="201">
        <v>0</v>
      </c>
      <c r="H25" s="82">
        <v>0</v>
      </c>
      <c r="I25" s="82">
        <v>0</v>
      </c>
      <c r="J25" s="82">
        <v>0</v>
      </c>
      <c r="K25" s="204">
        <v>250</v>
      </c>
      <c r="L25" s="82">
        <v>0</v>
      </c>
      <c r="M25" s="85">
        <v>0</v>
      </c>
    </row>
    <row r="26" spans="2:14" s="190" customFormat="1" ht="15" x14ac:dyDescent="0.25">
      <c r="B26" s="364"/>
      <c r="C26" s="227" t="s">
        <v>53</v>
      </c>
      <c r="D26" s="201">
        <v>0</v>
      </c>
      <c r="E26" s="99"/>
      <c r="F26" s="219">
        <v>0</v>
      </c>
      <c r="G26" s="201">
        <v>0</v>
      </c>
      <c r="H26" s="82">
        <v>0</v>
      </c>
      <c r="I26" s="101">
        <v>0</v>
      </c>
      <c r="J26" s="101">
        <v>14</v>
      </c>
      <c r="K26" s="209">
        <v>0</v>
      </c>
      <c r="L26" s="101">
        <v>0</v>
      </c>
      <c r="M26" s="85">
        <v>0</v>
      </c>
    </row>
    <row r="27" spans="2:14" s="190" customFormat="1" ht="12.75" customHeight="1" x14ac:dyDescent="0.2">
      <c r="B27" s="372"/>
      <c r="C27" s="225" t="s">
        <v>61</v>
      </c>
      <c r="D27" s="210">
        <f t="shared" ref="D27:M27" si="3">SUM(D25:D26)</f>
        <v>23750</v>
      </c>
      <c r="E27" s="67">
        <f t="shared" si="3"/>
        <v>0</v>
      </c>
      <c r="F27" s="96">
        <f t="shared" si="3"/>
        <v>23750</v>
      </c>
      <c r="G27" s="210">
        <f t="shared" si="3"/>
        <v>0</v>
      </c>
      <c r="H27" s="67">
        <f t="shared" si="3"/>
        <v>0</v>
      </c>
      <c r="I27" s="67">
        <f t="shared" si="3"/>
        <v>0</v>
      </c>
      <c r="J27" s="67">
        <f t="shared" si="3"/>
        <v>14</v>
      </c>
      <c r="K27" s="67">
        <f t="shared" si="3"/>
        <v>250</v>
      </c>
      <c r="L27" s="67">
        <f t="shared" si="3"/>
        <v>0</v>
      </c>
      <c r="M27" s="96">
        <f t="shared" si="3"/>
        <v>0</v>
      </c>
      <c r="N27" s="211"/>
    </row>
    <row r="28" spans="2:14" s="190" customFormat="1" ht="15" x14ac:dyDescent="0.25">
      <c r="B28" s="369" t="s">
        <v>90</v>
      </c>
      <c r="C28" s="231" t="s">
        <v>51</v>
      </c>
      <c r="D28" s="201">
        <v>127000</v>
      </c>
      <c r="E28" s="111"/>
      <c r="F28" s="213">
        <v>127000</v>
      </c>
      <c r="G28" s="220">
        <v>0</v>
      </c>
      <c r="H28" s="111">
        <v>0</v>
      </c>
      <c r="I28" s="111">
        <v>0</v>
      </c>
      <c r="J28" s="111">
        <v>0</v>
      </c>
      <c r="K28" s="205">
        <v>168.92</v>
      </c>
      <c r="L28" s="111">
        <v>0</v>
      </c>
      <c r="M28" s="115">
        <v>0</v>
      </c>
    </row>
    <row r="29" spans="2:14" s="190" customFormat="1" ht="15" x14ac:dyDescent="0.25">
      <c r="B29" s="364"/>
      <c r="C29" s="231" t="s">
        <v>53</v>
      </c>
      <c r="D29" s="201">
        <v>0</v>
      </c>
      <c r="E29" s="111"/>
      <c r="F29" s="219">
        <v>0</v>
      </c>
      <c r="G29" s="201">
        <v>0</v>
      </c>
      <c r="H29" s="82">
        <v>0</v>
      </c>
      <c r="I29" s="82">
        <v>0</v>
      </c>
      <c r="J29" s="82">
        <v>0</v>
      </c>
      <c r="K29" s="221">
        <v>5064</v>
      </c>
      <c r="L29" s="82">
        <v>0</v>
      </c>
      <c r="M29" s="115">
        <v>0</v>
      </c>
    </row>
    <row r="30" spans="2:14" s="190" customFormat="1" ht="15" x14ac:dyDescent="0.25">
      <c r="B30" s="364"/>
      <c r="C30" s="231" t="s">
        <v>50</v>
      </c>
      <c r="D30" s="201">
        <v>3180</v>
      </c>
      <c r="E30" s="111"/>
      <c r="F30" s="208">
        <v>3180</v>
      </c>
      <c r="G30" s="220">
        <v>0</v>
      </c>
      <c r="H30" s="111">
        <v>0</v>
      </c>
      <c r="I30" s="111">
        <v>0</v>
      </c>
      <c r="J30" s="111">
        <v>0</v>
      </c>
      <c r="K30" s="209">
        <v>24</v>
      </c>
      <c r="L30" s="111">
        <v>0</v>
      </c>
      <c r="M30" s="115">
        <v>0</v>
      </c>
    </row>
    <row r="31" spans="2:14" s="190" customFormat="1" ht="15" x14ac:dyDescent="0.25">
      <c r="B31" s="364"/>
      <c r="C31" s="227" t="s">
        <v>52</v>
      </c>
      <c r="D31" s="201">
        <v>989559.98</v>
      </c>
      <c r="E31" s="116"/>
      <c r="F31" s="208">
        <v>989559.98</v>
      </c>
      <c r="G31" s="201">
        <v>0</v>
      </c>
      <c r="H31" s="82">
        <v>0</v>
      </c>
      <c r="I31" s="82">
        <v>0</v>
      </c>
      <c r="J31" s="82">
        <v>0</v>
      </c>
      <c r="K31" s="204">
        <v>2683.0599999999995</v>
      </c>
      <c r="L31" s="82">
        <v>0</v>
      </c>
      <c r="M31" s="85">
        <v>0</v>
      </c>
    </row>
    <row r="32" spans="2:14" s="190" customFormat="1" ht="15.75" customHeight="1" thickBot="1" x14ac:dyDescent="0.25">
      <c r="B32" s="393"/>
      <c r="C32" s="225" t="s">
        <v>63</v>
      </c>
      <c r="D32" s="210">
        <f t="shared" ref="D32:M32" si="4">SUM(D28:D31)</f>
        <v>1119739.98</v>
      </c>
      <c r="E32" s="67">
        <f t="shared" si="4"/>
        <v>0</v>
      </c>
      <c r="F32" s="96">
        <f t="shared" si="4"/>
        <v>1119739.98</v>
      </c>
      <c r="G32" s="222">
        <f t="shared" si="4"/>
        <v>0</v>
      </c>
      <c r="H32" s="67">
        <f t="shared" si="4"/>
        <v>0</v>
      </c>
      <c r="I32" s="67">
        <f t="shared" si="4"/>
        <v>0</v>
      </c>
      <c r="J32" s="67">
        <f t="shared" si="4"/>
        <v>0</v>
      </c>
      <c r="K32" s="67">
        <f t="shared" si="4"/>
        <v>7939.98</v>
      </c>
      <c r="L32" s="67">
        <f t="shared" si="4"/>
        <v>0</v>
      </c>
      <c r="M32" s="96">
        <f t="shared" si="4"/>
        <v>0</v>
      </c>
      <c r="N32" s="211"/>
    </row>
    <row r="33" spans="2:13" s="190" customFormat="1" ht="26.25" customHeight="1" thickTop="1" thickBot="1" x14ac:dyDescent="0.25">
      <c r="B33" s="367" t="s">
        <v>64</v>
      </c>
      <c r="C33" s="368"/>
      <c r="D33" s="223">
        <f t="shared" ref="D33:M33" si="5">D11+D16+D24+D27+D32</f>
        <v>627390655.14999914</v>
      </c>
      <c r="E33" s="122">
        <f t="shared" si="5"/>
        <v>64602557.490000017</v>
      </c>
      <c r="F33" s="125">
        <f t="shared" si="5"/>
        <v>561773050.15999925</v>
      </c>
      <c r="G33" s="223">
        <f t="shared" si="5"/>
        <v>280302.84999999998</v>
      </c>
      <c r="H33" s="122">
        <f t="shared" si="5"/>
        <v>29369</v>
      </c>
      <c r="I33" s="122">
        <f t="shared" si="5"/>
        <v>40327.230000000003</v>
      </c>
      <c r="J33" s="122">
        <f t="shared" si="5"/>
        <v>319521.632751</v>
      </c>
      <c r="K33" s="122">
        <f t="shared" si="5"/>
        <v>287501559.17999989</v>
      </c>
      <c r="L33" s="122">
        <f t="shared" si="5"/>
        <v>1042.2329999999999</v>
      </c>
      <c r="M33" s="125">
        <f t="shared" si="5"/>
        <v>72.521000000000001</v>
      </c>
    </row>
    <row r="34" spans="2:13" s="190" customFormat="1" ht="12" thickTop="1" x14ac:dyDescent="0.2"/>
    <row r="35" spans="2:13" s="190" customFormat="1" ht="12.75" x14ac:dyDescent="0.2">
      <c r="B35" s="224" t="s">
        <v>65</v>
      </c>
      <c r="C35" s="127"/>
    </row>
    <row r="36" spans="2:13" s="190" customFormat="1" ht="12.75" x14ac:dyDescent="0.2">
      <c r="B36" s="128" t="s">
        <v>66</v>
      </c>
      <c r="C36" s="127"/>
    </row>
    <row r="37" spans="2:13" s="190" customFormat="1" ht="12.75" x14ac:dyDescent="0.2">
      <c r="B37" s="128" t="s">
        <v>67</v>
      </c>
      <c r="C37" s="127"/>
    </row>
    <row r="38" spans="2:13" s="190" customFormat="1" ht="12.75" x14ac:dyDescent="0.2">
      <c r="B38" s="128" t="s">
        <v>68</v>
      </c>
      <c r="C38" s="127"/>
    </row>
    <row r="39" spans="2:13" s="190" customFormat="1" ht="12.75" x14ac:dyDescent="0.2">
      <c r="B39" s="128" t="s">
        <v>69</v>
      </c>
      <c r="C39" s="127"/>
    </row>
    <row r="40" spans="2:13" s="190" customFormat="1" ht="12.75" x14ac:dyDescent="0.2">
      <c r="B40" s="128" t="s">
        <v>70</v>
      </c>
      <c r="C40" s="127"/>
    </row>
    <row r="41" spans="2:13" s="190" customFormat="1" ht="12.75" x14ac:dyDescent="0.2">
      <c r="B41" s="128" t="s">
        <v>71</v>
      </c>
      <c r="C41" s="127"/>
    </row>
    <row r="42" spans="2:13" s="190" customFormat="1" x14ac:dyDescent="0.2"/>
    <row r="43" spans="2:13" s="190" customFormat="1" x14ac:dyDescent="0.2"/>
  </sheetData>
  <mergeCells count="11">
    <mergeCell ref="B33:C33"/>
    <mergeCell ref="B1:M1"/>
    <mergeCell ref="B3:B4"/>
    <mergeCell ref="C3:C4"/>
    <mergeCell ref="D3:F3"/>
    <mergeCell ref="G3:M3"/>
    <mergeCell ref="B5:B11"/>
    <mergeCell ref="B12:B16"/>
    <mergeCell ref="B28:B32"/>
    <mergeCell ref="B25:B27"/>
    <mergeCell ref="B17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showGridLines="0" zoomScale="70" zoomScaleNormal="70" zoomScaleSheetLayoutView="55" workbookViewId="0"/>
  </sheetViews>
  <sheetFormatPr baseColWidth="10" defaultColWidth="16.140625" defaultRowHeight="11.25" x14ac:dyDescent="0.2"/>
  <cols>
    <col min="1" max="1" width="2" style="10" customWidth="1"/>
    <col min="2" max="2" width="22" style="13" customWidth="1"/>
    <col min="3" max="3" width="31.42578125" style="13" customWidth="1"/>
    <col min="4" max="13" width="16.140625" style="13" customWidth="1"/>
    <col min="14" max="35" width="16.140625" style="10"/>
    <col min="36" max="256" width="16.140625" style="13"/>
    <col min="257" max="257" width="2" style="13" customWidth="1"/>
    <col min="258" max="258" width="22" style="13" customWidth="1"/>
    <col min="259" max="259" width="31.42578125" style="13" customWidth="1"/>
    <col min="260" max="260" width="18.42578125" style="13" bestFit="1" customWidth="1"/>
    <col min="261" max="261" width="17.5703125" style="13" bestFit="1" customWidth="1"/>
    <col min="262" max="262" width="19.42578125" style="13" bestFit="1" customWidth="1"/>
    <col min="263" max="266" width="16.28515625" style="13" bestFit="1" customWidth="1"/>
    <col min="267" max="267" width="19.140625" style="13" bestFit="1" customWidth="1"/>
    <col min="268" max="269" width="16.28515625" style="13" bestFit="1" customWidth="1"/>
    <col min="270" max="512" width="16.140625" style="13"/>
    <col min="513" max="513" width="2" style="13" customWidth="1"/>
    <col min="514" max="514" width="22" style="13" customWidth="1"/>
    <col min="515" max="515" width="31.42578125" style="13" customWidth="1"/>
    <col min="516" max="516" width="18.42578125" style="13" bestFit="1" customWidth="1"/>
    <col min="517" max="517" width="17.5703125" style="13" bestFit="1" customWidth="1"/>
    <col min="518" max="518" width="19.42578125" style="13" bestFit="1" customWidth="1"/>
    <col min="519" max="522" width="16.28515625" style="13" bestFit="1" customWidth="1"/>
    <col min="523" max="523" width="19.140625" style="13" bestFit="1" customWidth="1"/>
    <col min="524" max="525" width="16.28515625" style="13" bestFit="1" customWidth="1"/>
    <col min="526" max="768" width="16.140625" style="13"/>
    <col min="769" max="769" width="2" style="13" customWidth="1"/>
    <col min="770" max="770" width="22" style="13" customWidth="1"/>
    <col min="771" max="771" width="31.42578125" style="13" customWidth="1"/>
    <col min="772" max="772" width="18.42578125" style="13" bestFit="1" customWidth="1"/>
    <col min="773" max="773" width="17.5703125" style="13" bestFit="1" customWidth="1"/>
    <col min="774" max="774" width="19.42578125" style="13" bestFit="1" customWidth="1"/>
    <col min="775" max="778" width="16.28515625" style="13" bestFit="1" customWidth="1"/>
    <col min="779" max="779" width="19.140625" style="13" bestFit="1" customWidth="1"/>
    <col min="780" max="781" width="16.28515625" style="13" bestFit="1" customWidth="1"/>
    <col min="782" max="1024" width="16.140625" style="13"/>
    <col min="1025" max="1025" width="2" style="13" customWidth="1"/>
    <col min="1026" max="1026" width="22" style="13" customWidth="1"/>
    <col min="1027" max="1027" width="31.42578125" style="13" customWidth="1"/>
    <col min="1028" max="1028" width="18.42578125" style="13" bestFit="1" customWidth="1"/>
    <col min="1029" max="1029" width="17.5703125" style="13" bestFit="1" customWidth="1"/>
    <col min="1030" max="1030" width="19.42578125" style="13" bestFit="1" customWidth="1"/>
    <col min="1031" max="1034" width="16.28515625" style="13" bestFit="1" customWidth="1"/>
    <col min="1035" max="1035" width="19.140625" style="13" bestFit="1" customWidth="1"/>
    <col min="1036" max="1037" width="16.28515625" style="13" bestFit="1" customWidth="1"/>
    <col min="1038" max="1280" width="16.140625" style="13"/>
    <col min="1281" max="1281" width="2" style="13" customWidth="1"/>
    <col min="1282" max="1282" width="22" style="13" customWidth="1"/>
    <col min="1283" max="1283" width="31.42578125" style="13" customWidth="1"/>
    <col min="1284" max="1284" width="18.42578125" style="13" bestFit="1" customWidth="1"/>
    <col min="1285" max="1285" width="17.5703125" style="13" bestFit="1" customWidth="1"/>
    <col min="1286" max="1286" width="19.42578125" style="13" bestFit="1" customWidth="1"/>
    <col min="1287" max="1290" width="16.28515625" style="13" bestFit="1" customWidth="1"/>
    <col min="1291" max="1291" width="19.140625" style="13" bestFit="1" customWidth="1"/>
    <col min="1292" max="1293" width="16.28515625" style="13" bestFit="1" customWidth="1"/>
    <col min="1294" max="1536" width="16.140625" style="13"/>
    <col min="1537" max="1537" width="2" style="13" customWidth="1"/>
    <col min="1538" max="1538" width="22" style="13" customWidth="1"/>
    <col min="1539" max="1539" width="31.42578125" style="13" customWidth="1"/>
    <col min="1540" max="1540" width="18.42578125" style="13" bestFit="1" customWidth="1"/>
    <col min="1541" max="1541" width="17.5703125" style="13" bestFit="1" customWidth="1"/>
    <col min="1542" max="1542" width="19.42578125" style="13" bestFit="1" customWidth="1"/>
    <col min="1543" max="1546" width="16.28515625" style="13" bestFit="1" customWidth="1"/>
    <col min="1547" max="1547" width="19.140625" style="13" bestFit="1" customWidth="1"/>
    <col min="1548" max="1549" width="16.28515625" style="13" bestFit="1" customWidth="1"/>
    <col min="1550" max="1792" width="16.140625" style="13"/>
    <col min="1793" max="1793" width="2" style="13" customWidth="1"/>
    <col min="1794" max="1794" width="22" style="13" customWidth="1"/>
    <col min="1795" max="1795" width="31.42578125" style="13" customWidth="1"/>
    <col min="1796" max="1796" width="18.42578125" style="13" bestFit="1" customWidth="1"/>
    <col min="1797" max="1797" width="17.5703125" style="13" bestFit="1" customWidth="1"/>
    <col min="1798" max="1798" width="19.42578125" style="13" bestFit="1" customWidth="1"/>
    <col min="1799" max="1802" width="16.28515625" style="13" bestFit="1" customWidth="1"/>
    <col min="1803" max="1803" width="19.140625" style="13" bestFit="1" customWidth="1"/>
    <col min="1804" max="1805" width="16.28515625" style="13" bestFit="1" customWidth="1"/>
    <col min="1806" max="2048" width="16.140625" style="13"/>
    <col min="2049" max="2049" width="2" style="13" customWidth="1"/>
    <col min="2050" max="2050" width="22" style="13" customWidth="1"/>
    <col min="2051" max="2051" width="31.42578125" style="13" customWidth="1"/>
    <col min="2052" max="2052" width="18.42578125" style="13" bestFit="1" customWidth="1"/>
    <col min="2053" max="2053" width="17.5703125" style="13" bestFit="1" customWidth="1"/>
    <col min="2054" max="2054" width="19.42578125" style="13" bestFit="1" customWidth="1"/>
    <col min="2055" max="2058" width="16.28515625" style="13" bestFit="1" customWidth="1"/>
    <col min="2059" max="2059" width="19.140625" style="13" bestFit="1" customWidth="1"/>
    <col min="2060" max="2061" width="16.28515625" style="13" bestFit="1" customWidth="1"/>
    <col min="2062" max="2304" width="16.140625" style="13"/>
    <col min="2305" max="2305" width="2" style="13" customWidth="1"/>
    <col min="2306" max="2306" width="22" style="13" customWidth="1"/>
    <col min="2307" max="2307" width="31.42578125" style="13" customWidth="1"/>
    <col min="2308" max="2308" width="18.42578125" style="13" bestFit="1" customWidth="1"/>
    <col min="2309" max="2309" width="17.5703125" style="13" bestFit="1" customWidth="1"/>
    <col min="2310" max="2310" width="19.42578125" style="13" bestFit="1" customWidth="1"/>
    <col min="2311" max="2314" width="16.28515625" style="13" bestFit="1" customWidth="1"/>
    <col min="2315" max="2315" width="19.140625" style="13" bestFit="1" customWidth="1"/>
    <col min="2316" max="2317" width="16.28515625" style="13" bestFit="1" customWidth="1"/>
    <col min="2318" max="2560" width="16.140625" style="13"/>
    <col min="2561" max="2561" width="2" style="13" customWidth="1"/>
    <col min="2562" max="2562" width="22" style="13" customWidth="1"/>
    <col min="2563" max="2563" width="31.42578125" style="13" customWidth="1"/>
    <col min="2564" max="2564" width="18.42578125" style="13" bestFit="1" customWidth="1"/>
    <col min="2565" max="2565" width="17.5703125" style="13" bestFit="1" customWidth="1"/>
    <col min="2566" max="2566" width="19.42578125" style="13" bestFit="1" customWidth="1"/>
    <col min="2567" max="2570" width="16.28515625" style="13" bestFit="1" customWidth="1"/>
    <col min="2571" max="2571" width="19.140625" style="13" bestFit="1" customWidth="1"/>
    <col min="2572" max="2573" width="16.28515625" style="13" bestFit="1" customWidth="1"/>
    <col min="2574" max="2816" width="16.140625" style="13"/>
    <col min="2817" max="2817" width="2" style="13" customWidth="1"/>
    <col min="2818" max="2818" width="22" style="13" customWidth="1"/>
    <col min="2819" max="2819" width="31.42578125" style="13" customWidth="1"/>
    <col min="2820" max="2820" width="18.42578125" style="13" bestFit="1" customWidth="1"/>
    <col min="2821" max="2821" width="17.5703125" style="13" bestFit="1" customWidth="1"/>
    <col min="2822" max="2822" width="19.42578125" style="13" bestFit="1" customWidth="1"/>
    <col min="2823" max="2826" width="16.28515625" style="13" bestFit="1" customWidth="1"/>
    <col min="2827" max="2827" width="19.140625" style="13" bestFit="1" customWidth="1"/>
    <col min="2828" max="2829" width="16.28515625" style="13" bestFit="1" customWidth="1"/>
    <col min="2830" max="3072" width="16.140625" style="13"/>
    <col min="3073" max="3073" width="2" style="13" customWidth="1"/>
    <col min="3074" max="3074" width="22" style="13" customWidth="1"/>
    <col min="3075" max="3075" width="31.42578125" style="13" customWidth="1"/>
    <col min="3076" max="3076" width="18.42578125" style="13" bestFit="1" customWidth="1"/>
    <col min="3077" max="3077" width="17.5703125" style="13" bestFit="1" customWidth="1"/>
    <col min="3078" max="3078" width="19.42578125" style="13" bestFit="1" customWidth="1"/>
    <col min="3079" max="3082" width="16.28515625" style="13" bestFit="1" customWidth="1"/>
    <col min="3083" max="3083" width="19.140625" style="13" bestFit="1" customWidth="1"/>
    <col min="3084" max="3085" width="16.28515625" style="13" bestFit="1" customWidth="1"/>
    <col min="3086" max="3328" width="16.140625" style="13"/>
    <col min="3329" max="3329" width="2" style="13" customWidth="1"/>
    <col min="3330" max="3330" width="22" style="13" customWidth="1"/>
    <col min="3331" max="3331" width="31.42578125" style="13" customWidth="1"/>
    <col min="3332" max="3332" width="18.42578125" style="13" bestFit="1" customWidth="1"/>
    <col min="3333" max="3333" width="17.5703125" style="13" bestFit="1" customWidth="1"/>
    <col min="3334" max="3334" width="19.42578125" style="13" bestFit="1" customWidth="1"/>
    <col min="3335" max="3338" width="16.28515625" style="13" bestFit="1" customWidth="1"/>
    <col min="3339" max="3339" width="19.140625" style="13" bestFit="1" customWidth="1"/>
    <col min="3340" max="3341" width="16.28515625" style="13" bestFit="1" customWidth="1"/>
    <col min="3342" max="3584" width="16.140625" style="13"/>
    <col min="3585" max="3585" width="2" style="13" customWidth="1"/>
    <col min="3586" max="3586" width="22" style="13" customWidth="1"/>
    <col min="3587" max="3587" width="31.42578125" style="13" customWidth="1"/>
    <col min="3588" max="3588" width="18.42578125" style="13" bestFit="1" customWidth="1"/>
    <col min="3589" max="3589" width="17.5703125" style="13" bestFit="1" customWidth="1"/>
    <col min="3590" max="3590" width="19.42578125" style="13" bestFit="1" customWidth="1"/>
    <col min="3591" max="3594" width="16.28515625" style="13" bestFit="1" customWidth="1"/>
    <col min="3595" max="3595" width="19.140625" style="13" bestFit="1" customWidth="1"/>
    <col min="3596" max="3597" width="16.28515625" style="13" bestFit="1" customWidth="1"/>
    <col min="3598" max="3840" width="16.140625" style="13"/>
    <col min="3841" max="3841" width="2" style="13" customWidth="1"/>
    <col min="3842" max="3842" width="22" style="13" customWidth="1"/>
    <col min="3843" max="3843" width="31.42578125" style="13" customWidth="1"/>
    <col min="3844" max="3844" width="18.42578125" style="13" bestFit="1" customWidth="1"/>
    <col min="3845" max="3845" width="17.5703125" style="13" bestFit="1" customWidth="1"/>
    <col min="3846" max="3846" width="19.42578125" style="13" bestFit="1" customWidth="1"/>
    <col min="3847" max="3850" width="16.28515625" style="13" bestFit="1" customWidth="1"/>
    <col min="3851" max="3851" width="19.140625" style="13" bestFit="1" customWidth="1"/>
    <col min="3852" max="3853" width="16.28515625" style="13" bestFit="1" customWidth="1"/>
    <col min="3854" max="4096" width="16.140625" style="13"/>
    <col min="4097" max="4097" width="2" style="13" customWidth="1"/>
    <col min="4098" max="4098" width="22" style="13" customWidth="1"/>
    <col min="4099" max="4099" width="31.42578125" style="13" customWidth="1"/>
    <col min="4100" max="4100" width="18.42578125" style="13" bestFit="1" customWidth="1"/>
    <col min="4101" max="4101" width="17.5703125" style="13" bestFit="1" customWidth="1"/>
    <col min="4102" max="4102" width="19.42578125" style="13" bestFit="1" customWidth="1"/>
    <col min="4103" max="4106" width="16.28515625" style="13" bestFit="1" customWidth="1"/>
    <col min="4107" max="4107" width="19.140625" style="13" bestFit="1" customWidth="1"/>
    <col min="4108" max="4109" width="16.28515625" style="13" bestFit="1" customWidth="1"/>
    <col min="4110" max="4352" width="16.140625" style="13"/>
    <col min="4353" max="4353" width="2" style="13" customWidth="1"/>
    <col min="4354" max="4354" width="22" style="13" customWidth="1"/>
    <col min="4355" max="4355" width="31.42578125" style="13" customWidth="1"/>
    <col min="4356" max="4356" width="18.42578125" style="13" bestFit="1" customWidth="1"/>
    <col min="4357" max="4357" width="17.5703125" style="13" bestFit="1" customWidth="1"/>
    <col min="4358" max="4358" width="19.42578125" style="13" bestFit="1" customWidth="1"/>
    <col min="4359" max="4362" width="16.28515625" style="13" bestFit="1" customWidth="1"/>
    <col min="4363" max="4363" width="19.140625" style="13" bestFit="1" customWidth="1"/>
    <col min="4364" max="4365" width="16.28515625" style="13" bestFit="1" customWidth="1"/>
    <col min="4366" max="4608" width="16.140625" style="13"/>
    <col min="4609" max="4609" width="2" style="13" customWidth="1"/>
    <col min="4610" max="4610" width="22" style="13" customWidth="1"/>
    <col min="4611" max="4611" width="31.42578125" style="13" customWidth="1"/>
    <col min="4612" max="4612" width="18.42578125" style="13" bestFit="1" customWidth="1"/>
    <col min="4613" max="4613" width="17.5703125" style="13" bestFit="1" customWidth="1"/>
    <col min="4614" max="4614" width="19.42578125" style="13" bestFit="1" customWidth="1"/>
    <col min="4615" max="4618" width="16.28515625" style="13" bestFit="1" customWidth="1"/>
    <col min="4619" max="4619" width="19.140625" style="13" bestFit="1" customWidth="1"/>
    <col min="4620" max="4621" width="16.28515625" style="13" bestFit="1" customWidth="1"/>
    <col min="4622" max="4864" width="16.140625" style="13"/>
    <col min="4865" max="4865" width="2" style="13" customWidth="1"/>
    <col min="4866" max="4866" width="22" style="13" customWidth="1"/>
    <col min="4867" max="4867" width="31.42578125" style="13" customWidth="1"/>
    <col min="4868" max="4868" width="18.42578125" style="13" bestFit="1" customWidth="1"/>
    <col min="4869" max="4869" width="17.5703125" style="13" bestFit="1" customWidth="1"/>
    <col min="4870" max="4870" width="19.42578125" style="13" bestFit="1" customWidth="1"/>
    <col min="4871" max="4874" width="16.28515625" style="13" bestFit="1" customWidth="1"/>
    <col min="4875" max="4875" width="19.140625" style="13" bestFit="1" customWidth="1"/>
    <col min="4876" max="4877" width="16.28515625" style="13" bestFit="1" customWidth="1"/>
    <col min="4878" max="5120" width="16.140625" style="13"/>
    <col min="5121" max="5121" width="2" style="13" customWidth="1"/>
    <col min="5122" max="5122" width="22" style="13" customWidth="1"/>
    <col min="5123" max="5123" width="31.42578125" style="13" customWidth="1"/>
    <col min="5124" max="5124" width="18.42578125" style="13" bestFit="1" customWidth="1"/>
    <col min="5125" max="5125" width="17.5703125" style="13" bestFit="1" customWidth="1"/>
    <col min="5126" max="5126" width="19.42578125" style="13" bestFit="1" customWidth="1"/>
    <col min="5127" max="5130" width="16.28515625" style="13" bestFit="1" customWidth="1"/>
    <col min="5131" max="5131" width="19.140625" style="13" bestFit="1" customWidth="1"/>
    <col min="5132" max="5133" width="16.28515625" style="13" bestFit="1" customWidth="1"/>
    <col min="5134" max="5376" width="16.140625" style="13"/>
    <col min="5377" max="5377" width="2" style="13" customWidth="1"/>
    <col min="5378" max="5378" width="22" style="13" customWidth="1"/>
    <col min="5379" max="5379" width="31.42578125" style="13" customWidth="1"/>
    <col min="5380" max="5380" width="18.42578125" style="13" bestFit="1" customWidth="1"/>
    <col min="5381" max="5381" width="17.5703125" style="13" bestFit="1" customWidth="1"/>
    <col min="5382" max="5382" width="19.42578125" style="13" bestFit="1" customWidth="1"/>
    <col min="5383" max="5386" width="16.28515625" style="13" bestFit="1" customWidth="1"/>
    <col min="5387" max="5387" width="19.140625" style="13" bestFit="1" customWidth="1"/>
    <col min="5388" max="5389" width="16.28515625" style="13" bestFit="1" customWidth="1"/>
    <col min="5390" max="5632" width="16.140625" style="13"/>
    <col min="5633" max="5633" width="2" style="13" customWidth="1"/>
    <col min="5634" max="5634" width="22" style="13" customWidth="1"/>
    <col min="5635" max="5635" width="31.42578125" style="13" customWidth="1"/>
    <col min="5636" max="5636" width="18.42578125" style="13" bestFit="1" customWidth="1"/>
    <col min="5637" max="5637" width="17.5703125" style="13" bestFit="1" customWidth="1"/>
    <col min="5638" max="5638" width="19.42578125" style="13" bestFit="1" customWidth="1"/>
    <col min="5639" max="5642" width="16.28515625" style="13" bestFit="1" customWidth="1"/>
    <col min="5643" max="5643" width="19.140625" style="13" bestFit="1" customWidth="1"/>
    <col min="5644" max="5645" width="16.28515625" style="13" bestFit="1" customWidth="1"/>
    <col min="5646" max="5888" width="16.140625" style="13"/>
    <col min="5889" max="5889" width="2" style="13" customWidth="1"/>
    <col min="5890" max="5890" width="22" style="13" customWidth="1"/>
    <col min="5891" max="5891" width="31.42578125" style="13" customWidth="1"/>
    <col min="5892" max="5892" width="18.42578125" style="13" bestFit="1" customWidth="1"/>
    <col min="5893" max="5893" width="17.5703125" style="13" bestFit="1" customWidth="1"/>
    <col min="5894" max="5894" width="19.42578125" style="13" bestFit="1" customWidth="1"/>
    <col min="5895" max="5898" width="16.28515625" style="13" bestFit="1" customWidth="1"/>
    <col min="5899" max="5899" width="19.140625" style="13" bestFit="1" customWidth="1"/>
    <col min="5900" max="5901" width="16.28515625" style="13" bestFit="1" customWidth="1"/>
    <col min="5902" max="6144" width="16.140625" style="13"/>
    <col min="6145" max="6145" width="2" style="13" customWidth="1"/>
    <col min="6146" max="6146" width="22" style="13" customWidth="1"/>
    <col min="6147" max="6147" width="31.42578125" style="13" customWidth="1"/>
    <col min="6148" max="6148" width="18.42578125" style="13" bestFit="1" customWidth="1"/>
    <col min="6149" max="6149" width="17.5703125" style="13" bestFit="1" customWidth="1"/>
    <col min="6150" max="6150" width="19.42578125" style="13" bestFit="1" customWidth="1"/>
    <col min="6151" max="6154" width="16.28515625" style="13" bestFit="1" customWidth="1"/>
    <col min="6155" max="6155" width="19.140625" style="13" bestFit="1" customWidth="1"/>
    <col min="6156" max="6157" width="16.28515625" style="13" bestFit="1" customWidth="1"/>
    <col min="6158" max="6400" width="16.140625" style="13"/>
    <col min="6401" max="6401" width="2" style="13" customWidth="1"/>
    <col min="6402" max="6402" width="22" style="13" customWidth="1"/>
    <col min="6403" max="6403" width="31.42578125" style="13" customWidth="1"/>
    <col min="6404" max="6404" width="18.42578125" style="13" bestFit="1" customWidth="1"/>
    <col min="6405" max="6405" width="17.5703125" style="13" bestFit="1" customWidth="1"/>
    <col min="6406" max="6406" width="19.42578125" style="13" bestFit="1" customWidth="1"/>
    <col min="6407" max="6410" width="16.28515625" style="13" bestFit="1" customWidth="1"/>
    <col min="6411" max="6411" width="19.140625" style="13" bestFit="1" customWidth="1"/>
    <col min="6412" max="6413" width="16.28515625" style="13" bestFit="1" customWidth="1"/>
    <col min="6414" max="6656" width="16.140625" style="13"/>
    <col min="6657" max="6657" width="2" style="13" customWidth="1"/>
    <col min="6658" max="6658" width="22" style="13" customWidth="1"/>
    <col min="6659" max="6659" width="31.42578125" style="13" customWidth="1"/>
    <col min="6660" max="6660" width="18.42578125" style="13" bestFit="1" customWidth="1"/>
    <col min="6661" max="6661" width="17.5703125" style="13" bestFit="1" customWidth="1"/>
    <col min="6662" max="6662" width="19.42578125" style="13" bestFit="1" customWidth="1"/>
    <col min="6663" max="6666" width="16.28515625" style="13" bestFit="1" customWidth="1"/>
    <col min="6667" max="6667" width="19.140625" style="13" bestFit="1" customWidth="1"/>
    <col min="6668" max="6669" width="16.28515625" style="13" bestFit="1" customWidth="1"/>
    <col min="6670" max="6912" width="16.140625" style="13"/>
    <col min="6913" max="6913" width="2" style="13" customWidth="1"/>
    <col min="6914" max="6914" width="22" style="13" customWidth="1"/>
    <col min="6915" max="6915" width="31.42578125" style="13" customWidth="1"/>
    <col min="6916" max="6916" width="18.42578125" style="13" bestFit="1" customWidth="1"/>
    <col min="6917" max="6917" width="17.5703125" style="13" bestFit="1" customWidth="1"/>
    <col min="6918" max="6918" width="19.42578125" style="13" bestFit="1" customWidth="1"/>
    <col min="6919" max="6922" width="16.28515625" style="13" bestFit="1" customWidth="1"/>
    <col min="6923" max="6923" width="19.140625" style="13" bestFit="1" customWidth="1"/>
    <col min="6924" max="6925" width="16.28515625" style="13" bestFit="1" customWidth="1"/>
    <col min="6926" max="7168" width="16.140625" style="13"/>
    <col min="7169" max="7169" width="2" style="13" customWidth="1"/>
    <col min="7170" max="7170" width="22" style="13" customWidth="1"/>
    <col min="7171" max="7171" width="31.42578125" style="13" customWidth="1"/>
    <col min="7172" max="7172" width="18.42578125" style="13" bestFit="1" customWidth="1"/>
    <col min="7173" max="7173" width="17.5703125" style="13" bestFit="1" customWidth="1"/>
    <col min="7174" max="7174" width="19.42578125" style="13" bestFit="1" customWidth="1"/>
    <col min="7175" max="7178" width="16.28515625" style="13" bestFit="1" customWidth="1"/>
    <col min="7179" max="7179" width="19.140625" style="13" bestFit="1" customWidth="1"/>
    <col min="7180" max="7181" width="16.28515625" style="13" bestFit="1" customWidth="1"/>
    <col min="7182" max="7424" width="16.140625" style="13"/>
    <col min="7425" max="7425" width="2" style="13" customWidth="1"/>
    <col min="7426" max="7426" width="22" style="13" customWidth="1"/>
    <col min="7427" max="7427" width="31.42578125" style="13" customWidth="1"/>
    <col min="7428" max="7428" width="18.42578125" style="13" bestFit="1" customWidth="1"/>
    <col min="7429" max="7429" width="17.5703125" style="13" bestFit="1" customWidth="1"/>
    <col min="7430" max="7430" width="19.42578125" style="13" bestFit="1" customWidth="1"/>
    <col min="7431" max="7434" width="16.28515625" style="13" bestFit="1" customWidth="1"/>
    <col min="7435" max="7435" width="19.140625" style="13" bestFit="1" customWidth="1"/>
    <col min="7436" max="7437" width="16.28515625" style="13" bestFit="1" customWidth="1"/>
    <col min="7438" max="7680" width="16.140625" style="13"/>
    <col min="7681" max="7681" width="2" style="13" customWidth="1"/>
    <col min="7682" max="7682" width="22" style="13" customWidth="1"/>
    <col min="7683" max="7683" width="31.42578125" style="13" customWidth="1"/>
    <col min="7684" max="7684" width="18.42578125" style="13" bestFit="1" customWidth="1"/>
    <col min="7685" max="7685" width="17.5703125" style="13" bestFit="1" customWidth="1"/>
    <col min="7686" max="7686" width="19.42578125" style="13" bestFit="1" customWidth="1"/>
    <col min="7687" max="7690" width="16.28515625" style="13" bestFit="1" customWidth="1"/>
    <col min="7691" max="7691" width="19.140625" style="13" bestFit="1" customWidth="1"/>
    <col min="7692" max="7693" width="16.28515625" style="13" bestFit="1" customWidth="1"/>
    <col min="7694" max="7936" width="16.140625" style="13"/>
    <col min="7937" max="7937" width="2" style="13" customWidth="1"/>
    <col min="7938" max="7938" width="22" style="13" customWidth="1"/>
    <col min="7939" max="7939" width="31.42578125" style="13" customWidth="1"/>
    <col min="7940" max="7940" width="18.42578125" style="13" bestFit="1" customWidth="1"/>
    <col min="7941" max="7941" width="17.5703125" style="13" bestFit="1" customWidth="1"/>
    <col min="7942" max="7942" width="19.42578125" style="13" bestFit="1" customWidth="1"/>
    <col min="7943" max="7946" width="16.28515625" style="13" bestFit="1" customWidth="1"/>
    <col min="7947" max="7947" width="19.140625" style="13" bestFit="1" customWidth="1"/>
    <col min="7948" max="7949" width="16.28515625" style="13" bestFit="1" customWidth="1"/>
    <col min="7950" max="8192" width="16.140625" style="13"/>
    <col min="8193" max="8193" width="2" style="13" customWidth="1"/>
    <col min="8194" max="8194" width="22" style="13" customWidth="1"/>
    <col min="8195" max="8195" width="31.42578125" style="13" customWidth="1"/>
    <col min="8196" max="8196" width="18.42578125" style="13" bestFit="1" customWidth="1"/>
    <col min="8197" max="8197" width="17.5703125" style="13" bestFit="1" customWidth="1"/>
    <col min="8198" max="8198" width="19.42578125" style="13" bestFit="1" customWidth="1"/>
    <col min="8199" max="8202" width="16.28515625" style="13" bestFit="1" customWidth="1"/>
    <col min="8203" max="8203" width="19.140625" style="13" bestFit="1" customWidth="1"/>
    <col min="8204" max="8205" width="16.28515625" style="13" bestFit="1" customWidth="1"/>
    <col min="8206" max="8448" width="16.140625" style="13"/>
    <col min="8449" max="8449" width="2" style="13" customWidth="1"/>
    <col min="8450" max="8450" width="22" style="13" customWidth="1"/>
    <col min="8451" max="8451" width="31.42578125" style="13" customWidth="1"/>
    <col min="8452" max="8452" width="18.42578125" style="13" bestFit="1" customWidth="1"/>
    <col min="8453" max="8453" width="17.5703125" style="13" bestFit="1" customWidth="1"/>
    <col min="8454" max="8454" width="19.42578125" style="13" bestFit="1" customWidth="1"/>
    <col min="8455" max="8458" width="16.28515625" style="13" bestFit="1" customWidth="1"/>
    <col min="8459" max="8459" width="19.140625" style="13" bestFit="1" customWidth="1"/>
    <col min="8460" max="8461" width="16.28515625" style="13" bestFit="1" customWidth="1"/>
    <col min="8462" max="8704" width="16.140625" style="13"/>
    <col min="8705" max="8705" width="2" style="13" customWidth="1"/>
    <col min="8706" max="8706" width="22" style="13" customWidth="1"/>
    <col min="8707" max="8707" width="31.42578125" style="13" customWidth="1"/>
    <col min="8708" max="8708" width="18.42578125" style="13" bestFit="1" customWidth="1"/>
    <col min="8709" max="8709" width="17.5703125" style="13" bestFit="1" customWidth="1"/>
    <col min="8710" max="8710" width="19.42578125" style="13" bestFit="1" customWidth="1"/>
    <col min="8711" max="8714" width="16.28515625" style="13" bestFit="1" customWidth="1"/>
    <col min="8715" max="8715" width="19.140625" style="13" bestFit="1" customWidth="1"/>
    <col min="8716" max="8717" width="16.28515625" style="13" bestFit="1" customWidth="1"/>
    <col min="8718" max="8960" width="16.140625" style="13"/>
    <col min="8961" max="8961" width="2" style="13" customWidth="1"/>
    <col min="8962" max="8962" width="22" style="13" customWidth="1"/>
    <col min="8963" max="8963" width="31.42578125" style="13" customWidth="1"/>
    <col min="8964" max="8964" width="18.42578125" style="13" bestFit="1" customWidth="1"/>
    <col min="8965" max="8965" width="17.5703125" style="13" bestFit="1" customWidth="1"/>
    <col min="8966" max="8966" width="19.42578125" style="13" bestFit="1" customWidth="1"/>
    <col min="8967" max="8970" width="16.28515625" style="13" bestFit="1" customWidth="1"/>
    <col min="8971" max="8971" width="19.140625" style="13" bestFit="1" customWidth="1"/>
    <col min="8972" max="8973" width="16.28515625" style="13" bestFit="1" customWidth="1"/>
    <col min="8974" max="9216" width="16.140625" style="13"/>
    <col min="9217" max="9217" width="2" style="13" customWidth="1"/>
    <col min="9218" max="9218" width="22" style="13" customWidth="1"/>
    <col min="9219" max="9219" width="31.42578125" style="13" customWidth="1"/>
    <col min="9220" max="9220" width="18.42578125" style="13" bestFit="1" customWidth="1"/>
    <col min="9221" max="9221" width="17.5703125" style="13" bestFit="1" customWidth="1"/>
    <col min="9222" max="9222" width="19.42578125" style="13" bestFit="1" customWidth="1"/>
    <col min="9223" max="9226" width="16.28515625" style="13" bestFit="1" customWidth="1"/>
    <col min="9227" max="9227" width="19.140625" style="13" bestFit="1" customWidth="1"/>
    <col min="9228" max="9229" width="16.28515625" style="13" bestFit="1" customWidth="1"/>
    <col min="9230" max="9472" width="16.140625" style="13"/>
    <col min="9473" max="9473" width="2" style="13" customWidth="1"/>
    <col min="9474" max="9474" width="22" style="13" customWidth="1"/>
    <col min="9475" max="9475" width="31.42578125" style="13" customWidth="1"/>
    <col min="9476" max="9476" width="18.42578125" style="13" bestFit="1" customWidth="1"/>
    <col min="9477" max="9477" width="17.5703125" style="13" bestFit="1" customWidth="1"/>
    <col min="9478" max="9478" width="19.42578125" style="13" bestFit="1" customWidth="1"/>
    <col min="9479" max="9482" width="16.28515625" style="13" bestFit="1" customWidth="1"/>
    <col min="9483" max="9483" width="19.140625" style="13" bestFit="1" customWidth="1"/>
    <col min="9484" max="9485" width="16.28515625" style="13" bestFit="1" customWidth="1"/>
    <col min="9486" max="9728" width="16.140625" style="13"/>
    <col min="9729" max="9729" width="2" style="13" customWidth="1"/>
    <col min="9730" max="9730" width="22" style="13" customWidth="1"/>
    <col min="9731" max="9731" width="31.42578125" style="13" customWidth="1"/>
    <col min="9732" max="9732" width="18.42578125" style="13" bestFit="1" customWidth="1"/>
    <col min="9733" max="9733" width="17.5703125" style="13" bestFit="1" customWidth="1"/>
    <col min="9734" max="9734" width="19.42578125" style="13" bestFit="1" customWidth="1"/>
    <col min="9735" max="9738" width="16.28515625" style="13" bestFit="1" customWidth="1"/>
    <col min="9739" max="9739" width="19.140625" style="13" bestFit="1" customWidth="1"/>
    <col min="9740" max="9741" width="16.28515625" style="13" bestFit="1" customWidth="1"/>
    <col min="9742" max="9984" width="16.140625" style="13"/>
    <col min="9985" max="9985" width="2" style="13" customWidth="1"/>
    <col min="9986" max="9986" width="22" style="13" customWidth="1"/>
    <col min="9987" max="9987" width="31.42578125" style="13" customWidth="1"/>
    <col min="9988" max="9988" width="18.42578125" style="13" bestFit="1" customWidth="1"/>
    <col min="9989" max="9989" width="17.5703125" style="13" bestFit="1" customWidth="1"/>
    <col min="9990" max="9990" width="19.42578125" style="13" bestFit="1" customWidth="1"/>
    <col min="9991" max="9994" width="16.28515625" style="13" bestFit="1" customWidth="1"/>
    <col min="9995" max="9995" width="19.140625" style="13" bestFit="1" customWidth="1"/>
    <col min="9996" max="9997" width="16.28515625" style="13" bestFit="1" customWidth="1"/>
    <col min="9998" max="10240" width="16.140625" style="13"/>
    <col min="10241" max="10241" width="2" style="13" customWidth="1"/>
    <col min="10242" max="10242" width="22" style="13" customWidth="1"/>
    <col min="10243" max="10243" width="31.42578125" style="13" customWidth="1"/>
    <col min="10244" max="10244" width="18.42578125" style="13" bestFit="1" customWidth="1"/>
    <col min="10245" max="10245" width="17.5703125" style="13" bestFit="1" customWidth="1"/>
    <col min="10246" max="10246" width="19.42578125" style="13" bestFit="1" customWidth="1"/>
    <col min="10247" max="10250" width="16.28515625" style="13" bestFit="1" customWidth="1"/>
    <col min="10251" max="10251" width="19.140625" style="13" bestFit="1" customWidth="1"/>
    <col min="10252" max="10253" width="16.28515625" style="13" bestFit="1" customWidth="1"/>
    <col min="10254" max="10496" width="16.140625" style="13"/>
    <col min="10497" max="10497" width="2" style="13" customWidth="1"/>
    <col min="10498" max="10498" width="22" style="13" customWidth="1"/>
    <col min="10499" max="10499" width="31.42578125" style="13" customWidth="1"/>
    <col min="10500" max="10500" width="18.42578125" style="13" bestFit="1" customWidth="1"/>
    <col min="10501" max="10501" width="17.5703125" style="13" bestFit="1" customWidth="1"/>
    <col min="10502" max="10502" width="19.42578125" style="13" bestFit="1" customWidth="1"/>
    <col min="10503" max="10506" width="16.28515625" style="13" bestFit="1" customWidth="1"/>
    <col min="10507" max="10507" width="19.140625" style="13" bestFit="1" customWidth="1"/>
    <col min="10508" max="10509" width="16.28515625" style="13" bestFit="1" customWidth="1"/>
    <col min="10510" max="10752" width="16.140625" style="13"/>
    <col min="10753" max="10753" width="2" style="13" customWidth="1"/>
    <col min="10754" max="10754" width="22" style="13" customWidth="1"/>
    <col min="10755" max="10755" width="31.42578125" style="13" customWidth="1"/>
    <col min="10756" max="10756" width="18.42578125" style="13" bestFit="1" customWidth="1"/>
    <col min="10757" max="10757" width="17.5703125" style="13" bestFit="1" customWidth="1"/>
    <col min="10758" max="10758" width="19.42578125" style="13" bestFit="1" customWidth="1"/>
    <col min="10759" max="10762" width="16.28515625" style="13" bestFit="1" customWidth="1"/>
    <col min="10763" max="10763" width="19.140625" style="13" bestFit="1" customWidth="1"/>
    <col min="10764" max="10765" width="16.28515625" style="13" bestFit="1" customWidth="1"/>
    <col min="10766" max="11008" width="16.140625" style="13"/>
    <col min="11009" max="11009" width="2" style="13" customWidth="1"/>
    <col min="11010" max="11010" width="22" style="13" customWidth="1"/>
    <col min="11011" max="11011" width="31.42578125" style="13" customWidth="1"/>
    <col min="11012" max="11012" width="18.42578125" style="13" bestFit="1" customWidth="1"/>
    <col min="11013" max="11013" width="17.5703125" style="13" bestFit="1" customWidth="1"/>
    <col min="11014" max="11014" width="19.42578125" style="13" bestFit="1" customWidth="1"/>
    <col min="11015" max="11018" width="16.28515625" style="13" bestFit="1" customWidth="1"/>
    <col min="11019" max="11019" width="19.140625" style="13" bestFit="1" customWidth="1"/>
    <col min="11020" max="11021" width="16.28515625" style="13" bestFit="1" customWidth="1"/>
    <col min="11022" max="11264" width="16.140625" style="13"/>
    <col min="11265" max="11265" width="2" style="13" customWidth="1"/>
    <col min="11266" max="11266" width="22" style="13" customWidth="1"/>
    <col min="11267" max="11267" width="31.42578125" style="13" customWidth="1"/>
    <col min="11268" max="11268" width="18.42578125" style="13" bestFit="1" customWidth="1"/>
    <col min="11269" max="11269" width="17.5703125" style="13" bestFit="1" customWidth="1"/>
    <col min="11270" max="11270" width="19.42578125" style="13" bestFit="1" customWidth="1"/>
    <col min="11271" max="11274" width="16.28515625" style="13" bestFit="1" customWidth="1"/>
    <col min="11275" max="11275" width="19.140625" style="13" bestFit="1" customWidth="1"/>
    <col min="11276" max="11277" width="16.28515625" style="13" bestFit="1" customWidth="1"/>
    <col min="11278" max="11520" width="16.140625" style="13"/>
    <col min="11521" max="11521" width="2" style="13" customWidth="1"/>
    <col min="11522" max="11522" width="22" style="13" customWidth="1"/>
    <col min="11523" max="11523" width="31.42578125" style="13" customWidth="1"/>
    <col min="11524" max="11524" width="18.42578125" style="13" bestFit="1" customWidth="1"/>
    <col min="11525" max="11525" width="17.5703125" style="13" bestFit="1" customWidth="1"/>
    <col min="11526" max="11526" width="19.42578125" style="13" bestFit="1" customWidth="1"/>
    <col min="11527" max="11530" width="16.28515625" style="13" bestFit="1" customWidth="1"/>
    <col min="11531" max="11531" width="19.140625" style="13" bestFit="1" customWidth="1"/>
    <col min="11532" max="11533" width="16.28515625" style="13" bestFit="1" customWidth="1"/>
    <col min="11534" max="11776" width="16.140625" style="13"/>
    <col min="11777" max="11777" width="2" style="13" customWidth="1"/>
    <col min="11778" max="11778" width="22" style="13" customWidth="1"/>
    <col min="11779" max="11779" width="31.42578125" style="13" customWidth="1"/>
    <col min="11780" max="11780" width="18.42578125" style="13" bestFit="1" customWidth="1"/>
    <col min="11781" max="11781" width="17.5703125" style="13" bestFit="1" customWidth="1"/>
    <col min="11782" max="11782" width="19.42578125" style="13" bestFit="1" customWidth="1"/>
    <col min="11783" max="11786" width="16.28515625" style="13" bestFit="1" customWidth="1"/>
    <col min="11787" max="11787" width="19.140625" style="13" bestFit="1" customWidth="1"/>
    <col min="11788" max="11789" width="16.28515625" style="13" bestFit="1" customWidth="1"/>
    <col min="11790" max="12032" width="16.140625" style="13"/>
    <col min="12033" max="12033" width="2" style="13" customWidth="1"/>
    <col min="12034" max="12034" width="22" style="13" customWidth="1"/>
    <col min="12035" max="12035" width="31.42578125" style="13" customWidth="1"/>
    <col min="12036" max="12036" width="18.42578125" style="13" bestFit="1" customWidth="1"/>
    <col min="12037" max="12037" width="17.5703125" style="13" bestFit="1" customWidth="1"/>
    <col min="12038" max="12038" width="19.42578125" style="13" bestFit="1" customWidth="1"/>
    <col min="12039" max="12042" width="16.28515625" style="13" bestFit="1" customWidth="1"/>
    <col min="12043" max="12043" width="19.140625" style="13" bestFit="1" customWidth="1"/>
    <col min="12044" max="12045" width="16.28515625" style="13" bestFit="1" customWidth="1"/>
    <col min="12046" max="12288" width="16.140625" style="13"/>
    <col min="12289" max="12289" width="2" style="13" customWidth="1"/>
    <col min="12290" max="12290" width="22" style="13" customWidth="1"/>
    <col min="12291" max="12291" width="31.42578125" style="13" customWidth="1"/>
    <col min="12292" max="12292" width="18.42578125" style="13" bestFit="1" customWidth="1"/>
    <col min="12293" max="12293" width="17.5703125" style="13" bestFit="1" customWidth="1"/>
    <col min="12294" max="12294" width="19.42578125" style="13" bestFit="1" customWidth="1"/>
    <col min="12295" max="12298" width="16.28515625" style="13" bestFit="1" customWidth="1"/>
    <col min="12299" max="12299" width="19.140625" style="13" bestFit="1" customWidth="1"/>
    <col min="12300" max="12301" width="16.28515625" style="13" bestFit="1" customWidth="1"/>
    <col min="12302" max="12544" width="16.140625" style="13"/>
    <col min="12545" max="12545" width="2" style="13" customWidth="1"/>
    <col min="12546" max="12546" width="22" style="13" customWidth="1"/>
    <col min="12547" max="12547" width="31.42578125" style="13" customWidth="1"/>
    <col min="12548" max="12548" width="18.42578125" style="13" bestFit="1" customWidth="1"/>
    <col min="12549" max="12549" width="17.5703125" style="13" bestFit="1" customWidth="1"/>
    <col min="12550" max="12550" width="19.42578125" style="13" bestFit="1" customWidth="1"/>
    <col min="12551" max="12554" width="16.28515625" style="13" bestFit="1" customWidth="1"/>
    <col min="12555" max="12555" width="19.140625" style="13" bestFit="1" customWidth="1"/>
    <col min="12556" max="12557" width="16.28515625" style="13" bestFit="1" customWidth="1"/>
    <col min="12558" max="12800" width="16.140625" style="13"/>
    <col min="12801" max="12801" width="2" style="13" customWidth="1"/>
    <col min="12802" max="12802" width="22" style="13" customWidth="1"/>
    <col min="12803" max="12803" width="31.42578125" style="13" customWidth="1"/>
    <col min="12804" max="12804" width="18.42578125" style="13" bestFit="1" customWidth="1"/>
    <col min="12805" max="12805" width="17.5703125" style="13" bestFit="1" customWidth="1"/>
    <col min="12806" max="12806" width="19.42578125" style="13" bestFit="1" customWidth="1"/>
    <col min="12807" max="12810" width="16.28515625" style="13" bestFit="1" customWidth="1"/>
    <col min="12811" max="12811" width="19.140625" style="13" bestFit="1" customWidth="1"/>
    <col min="12812" max="12813" width="16.28515625" style="13" bestFit="1" customWidth="1"/>
    <col min="12814" max="13056" width="16.140625" style="13"/>
    <col min="13057" max="13057" width="2" style="13" customWidth="1"/>
    <col min="13058" max="13058" width="22" style="13" customWidth="1"/>
    <col min="13059" max="13059" width="31.42578125" style="13" customWidth="1"/>
    <col min="13060" max="13060" width="18.42578125" style="13" bestFit="1" customWidth="1"/>
    <col min="13061" max="13061" width="17.5703125" style="13" bestFit="1" customWidth="1"/>
    <col min="13062" max="13062" width="19.42578125" style="13" bestFit="1" customWidth="1"/>
    <col min="13063" max="13066" width="16.28515625" style="13" bestFit="1" customWidth="1"/>
    <col min="13067" max="13067" width="19.140625" style="13" bestFit="1" customWidth="1"/>
    <col min="13068" max="13069" width="16.28515625" style="13" bestFit="1" customWidth="1"/>
    <col min="13070" max="13312" width="16.140625" style="13"/>
    <col min="13313" max="13313" width="2" style="13" customWidth="1"/>
    <col min="13314" max="13314" width="22" style="13" customWidth="1"/>
    <col min="13315" max="13315" width="31.42578125" style="13" customWidth="1"/>
    <col min="13316" max="13316" width="18.42578125" style="13" bestFit="1" customWidth="1"/>
    <col min="13317" max="13317" width="17.5703125" style="13" bestFit="1" customWidth="1"/>
    <col min="13318" max="13318" width="19.42578125" style="13" bestFit="1" customWidth="1"/>
    <col min="13319" max="13322" width="16.28515625" style="13" bestFit="1" customWidth="1"/>
    <col min="13323" max="13323" width="19.140625" style="13" bestFit="1" customWidth="1"/>
    <col min="13324" max="13325" width="16.28515625" style="13" bestFit="1" customWidth="1"/>
    <col min="13326" max="13568" width="16.140625" style="13"/>
    <col min="13569" max="13569" width="2" style="13" customWidth="1"/>
    <col min="13570" max="13570" width="22" style="13" customWidth="1"/>
    <col min="13571" max="13571" width="31.42578125" style="13" customWidth="1"/>
    <col min="13572" max="13572" width="18.42578125" style="13" bestFit="1" customWidth="1"/>
    <col min="13573" max="13573" width="17.5703125" style="13" bestFit="1" customWidth="1"/>
    <col min="13574" max="13574" width="19.42578125" style="13" bestFit="1" customWidth="1"/>
    <col min="13575" max="13578" width="16.28515625" style="13" bestFit="1" customWidth="1"/>
    <col min="13579" max="13579" width="19.140625" style="13" bestFit="1" customWidth="1"/>
    <col min="13580" max="13581" width="16.28515625" style="13" bestFit="1" customWidth="1"/>
    <col min="13582" max="13824" width="16.140625" style="13"/>
    <col min="13825" max="13825" width="2" style="13" customWidth="1"/>
    <col min="13826" max="13826" width="22" style="13" customWidth="1"/>
    <col min="13827" max="13827" width="31.42578125" style="13" customWidth="1"/>
    <col min="13828" max="13828" width="18.42578125" style="13" bestFit="1" customWidth="1"/>
    <col min="13829" max="13829" width="17.5703125" style="13" bestFit="1" customWidth="1"/>
    <col min="13830" max="13830" width="19.42578125" style="13" bestFit="1" customWidth="1"/>
    <col min="13831" max="13834" width="16.28515625" style="13" bestFit="1" customWidth="1"/>
    <col min="13835" max="13835" width="19.140625" style="13" bestFit="1" customWidth="1"/>
    <col min="13836" max="13837" width="16.28515625" style="13" bestFit="1" customWidth="1"/>
    <col min="13838" max="14080" width="16.140625" style="13"/>
    <col min="14081" max="14081" width="2" style="13" customWidth="1"/>
    <col min="14082" max="14082" width="22" style="13" customWidth="1"/>
    <col min="14083" max="14083" width="31.42578125" style="13" customWidth="1"/>
    <col min="14084" max="14084" width="18.42578125" style="13" bestFit="1" customWidth="1"/>
    <col min="14085" max="14085" width="17.5703125" style="13" bestFit="1" customWidth="1"/>
    <col min="14086" max="14086" width="19.42578125" style="13" bestFit="1" customWidth="1"/>
    <col min="14087" max="14090" width="16.28515625" style="13" bestFit="1" customWidth="1"/>
    <col min="14091" max="14091" width="19.140625" style="13" bestFit="1" customWidth="1"/>
    <col min="14092" max="14093" width="16.28515625" style="13" bestFit="1" customWidth="1"/>
    <col min="14094" max="14336" width="16.140625" style="13"/>
    <col min="14337" max="14337" width="2" style="13" customWidth="1"/>
    <col min="14338" max="14338" width="22" style="13" customWidth="1"/>
    <col min="14339" max="14339" width="31.42578125" style="13" customWidth="1"/>
    <col min="14340" max="14340" width="18.42578125" style="13" bestFit="1" customWidth="1"/>
    <col min="14341" max="14341" width="17.5703125" style="13" bestFit="1" customWidth="1"/>
    <col min="14342" max="14342" width="19.42578125" style="13" bestFit="1" customWidth="1"/>
    <col min="14343" max="14346" width="16.28515625" style="13" bestFit="1" customWidth="1"/>
    <col min="14347" max="14347" width="19.140625" style="13" bestFit="1" customWidth="1"/>
    <col min="14348" max="14349" width="16.28515625" style="13" bestFit="1" customWidth="1"/>
    <col min="14350" max="14592" width="16.140625" style="13"/>
    <col min="14593" max="14593" width="2" style="13" customWidth="1"/>
    <col min="14594" max="14594" width="22" style="13" customWidth="1"/>
    <col min="14595" max="14595" width="31.42578125" style="13" customWidth="1"/>
    <col min="14596" max="14596" width="18.42578125" style="13" bestFit="1" customWidth="1"/>
    <col min="14597" max="14597" width="17.5703125" style="13" bestFit="1" customWidth="1"/>
    <col min="14598" max="14598" width="19.42578125" style="13" bestFit="1" customWidth="1"/>
    <col min="14599" max="14602" width="16.28515625" style="13" bestFit="1" customWidth="1"/>
    <col min="14603" max="14603" width="19.140625" style="13" bestFit="1" customWidth="1"/>
    <col min="14604" max="14605" width="16.28515625" style="13" bestFit="1" customWidth="1"/>
    <col min="14606" max="14848" width="16.140625" style="13"/>
    <col min="14849" max="14849" width="2" style="13" customWidth="1"/>
    <col min="14850" max="14850" width="22" style="13" customWidth="1"/>
    <col min="14851" max="14851" width="31.42578125" style="13" customWidth="1"/>
    <col min="14852" max="14852" width="18.42578125" style="13" bestFit="1" customWidth="1"/>
    <col min="14853" max="14853" width="17.5703125" style="13" bestFit="1" customWidth="1"/>
    <col min="14854" max="14854" width="19.42578125" style="13" bestFit="1" customWidth="1"/>
    <col min="14855" max="14858" width="16.28515625" style="13" bestFit="1" customWidth="1"/>
    <col min="14859" max="14859" width="19.140625" style="13" bestFit="1" customWidth="1"/>
    <col min="14860" max="14861" width="16.28515625" style="13" bestFit="1" customWidth="1"/>
    <col min="14862" max="15104" width="16.140625" style="13"/>
    <col min="15105" max="15105" width="2" style="13" customWidth="1"/>
    <col min="15106" max="15106" width="22" style="13" customWidth="1"/>
    <col min="15107" max="15107" width="31.42578125" style="13" customWidth="1"/>
    <col min="15108" max="15108" width="18.42578125" style="13" bestFit="1" customWidth="1"/>
    <col min="15109" max="15109" width="17.5703125" style="13" bestFit="1" customWidth="1"/>
    <col min="15110" max="15110" width="19.42578125" style="13" bestFit="1" customWidth="1"/>
    <col min="15111" max="15114" width="16.28515625" style="13" bestFit="1" customWidth="1"/>
    <col min="15115" max="15115" width="19.140625" style="13" bestFit="1" customWidth="1"/>
    <col min="15116" max="15117" width="16.28515625" style="13" bestFit="1" customWidth="1"/>
    <col min="15118" max="15360" width="16.140625" style="13"/>
    <col min="15361" max="15361" width="2" style="13" customWidth="1"/>
    <col min="15362" max="15362" width="22" style="13" customWidth="1"/>
    <col min="15363" max="15363" width="31.42578125" style="13" customWidth="1"/>
    <col min="15364" max="15364" width="18.42578125" style="13" bestFit="1" customWidth="1"/>
    <col min="15365" max="15365" width="17.5703125" style="13" bestFit="1" customWidth="1"/>
    <col min="15366" max="15366" width="19.42578125" style="13" bestFit="1" customWidth="1"/>
    <col min="15367" max="15370" width="16.28515625" style="13" bestFit="1" customWidth="1"/>
    <col min="15371" max="15371" width="19.140625" style="13" bestFit="1" customWidth="1"/>
    <col min="15372" max="15373" width="16.28515625" style="13" bestFit="1" customWidth="1"/>
    <col min="15374" max="15616" width="16.140625" style="13"/>
    <col min="15617" max="15617" width="2" style="13" customWidth="1"/>
    <col min="15618" max="15618" width="22" style="13" customWidth="1"/>
    <col min="15619" max="15619" width="31.42578125" style="13" customWidth="1"/>
    <col min="15620" max="15620" width="18.42578125" style="13" bestFit="1" customWidth="1"/>
    <col min="15621" max="15621" width="17.5703125" style="13" bestFit="1" customWidth="1"/>
    <col min="15622" max="15622" width="19.42578125" style="13" bestFit="1" customWidth="1"/>
    <col min="15623" max="15626" width="16.28515625" style="13" bestFit="1" customWidth="1"/>
    <col min="15627" max="15627" width="19.140625" style="13" bestFit="1" customWidth="1"/>
    <col min="15628" max="15629" width="16.28515625" style="13" bestFit="1" customWidth="1"/>
    <col min="15630" max="15872" width="16.140625" style="13"/>
    <col min="15873" max="15873" width="2" style="13" customWidth="1"/>
    <col min="15874" max="15874" width="22" style="13" customWidth="1"/>
    <col min="15875" max="15875" width="31.42578125" style="13" customWidth="1"/>
    <col min="15876" max="15876" width="18.42578125" style="13" bestFit="1" customWidth="1"/>
    <col min="15877" max="15877" width="17.5703125" style="13" bestFit="1" customWidth="1"/>
    <col min="15878" max="15878" width="19.42578125" style="13" bestFit="1" customWidth="1"/>
    <col min="15879" max="15882" width="16.28515625" style="13" bestFit="1" customWidth="1"/>
    <col min="15883" max="15883" width="19.140625" style="13" bestFit="1" customWidth="1"/>
    <col min="15884" max="15885" width="16.28515625" style="13" bestFit="1" customWidth="1"/>
    <col min="15886" max="16128" width="16.140625" style="13"/>
    <col min="16129" max="16129" width="2" style="13" customWidth="1"/>
    <col min="16130" max="16130" width="22" style="13" customWidth="1"/>
    <col min="16131" max="16131" width="31.42578125" style="13" customWidth="1"/>
    <col min="16132" max="16132" width="18.42578125" style="13" bestFit="1" customWidth="1"/>
    <col min="16133" max="16133" width="17.5703125" style="13" bestFit="1" customWidth="1"/>
    <col min="16134" max="16134" width="19.42578125" style="13" bestFit="1" customWidth="1"/>
    <col min="16135" max="16138" width="16.28515625" style="13" bestFit="1" customWidth="1"/>
    <col min="16139" max="16139" width="19.140625" style="13" bestFit="1" customWidth="1"/>
    <col min="16140" max="16141" width="16.28515625" style="13" bestFit="1" customWidth="1"/>
    <col min="16142" max="16384" width="16.140625" style="13"/>
  </cols>
  <sheetData>
    <row r="1" spans="1:35" s="9" customFormat="1" ht="26.25" customHeight="1" x14ac:dyDescent="0.2">
      <c r="A1" s="8"/>
      <c r="B1" s="374" t="s">
        <v>31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10" customFormat="1" ht="14.2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5" ht="13.5" thickTop="1" x14ac:dyDescent="0.2">
      <c r="B3" s="375" t="s">
        <v>32</v>
      </c>
      <c r="C3" s="377" t="s">
        <v>33</v>
      </c>
      <c r="D3" s="379" t="s">
        <v>34</v>
      </c>
      <c r="E3" s="380"/>
      <c r="F3" s="381"/>
      <c r="G3" s="382" t="s">
        <v>35</v>
      </c>
      <c r="H3" s="383"/>
      <c r="I3" s="383"/>
      <c r="J3" s="383"/>
      <c r="K3" s="383"/>
      <c r="L3" s="383"/>
      <c r="M3" s="384"/>
    </row>
    <row r="4" spans="1:35" ht="116.1" customHeight="1" thickBot="1" x14ac:dyDescent="0.25">
      <c r="B4" s="376"/>
      <c r="C4" s="378"/>
      <c r="D4" s="14" t="s">
        <v>36</v>
      </c>
      <c r="E4" s="15" t="s">
        <v>37</v>
      </c>
      <c r="F4" s="16" t="s">
        <v>38</v>
      </c>
      <c r="G4" s="17" t="s">
        <v>39</v>
      </c>
      <c r="H4" s="14" t="s">
        <v>40</v>
      </c>
      <c r="I4" s="15" t="s">
        <v>41</v>
      </c>
      <c r="J4" s="18" t="s">
        <v>42</v>
      </c>
      <c r="K4" s="18" t="s">
        <v>43</v>
      </c>
      <c r="L4" s="15" t="s">
        <v>44</v>
      </c>
      <c r="M4" s="19" t="s">
        <v>45</v>
      </c>
    </row>
    <row r="5" spans="1:35" ht="15.75" thickTop="1" x14ac:dyDescent="0.25">
      <c r="B5" s="392" t="s">
        <v>46</v>
      </c>
      <c r="C5" s="20" t="s">
        <v>47</v>
      </c>
      <c r="D5" s="21">
        <f>SUM(E5:F5)</f>
        <v>869397.21</v>
      </c>
      <c r="E5" s="22"/>
      <c r="F5" s="23">
        <v>869397.21</v>
      </c>
      <c r="G5" s="24"/>
      <c r="H5" s="25"/>
      <c r="I5" s="22"/>
      <c r="J5" s="22"/>
      <c r="K5" s="26">
        <v>160079.97</v>
      </c>
      <c r="L5" s="27"/>
      <c r="M5" s="28"/>
    </row>
    <row r="6" spans="1:35" ht="12.75" x14ac:dyDescent="0.2">
      <c r="B6" s="364"/>
      <c r="C6" s="29" t="s">
        <v>48</v>
      </c>
      <c r="D6" s="30">
        <f t="shared" ref="D6:D11" si="0">SUM(E6:F6)</f>
        <v>2160907.79</v>
      </c>
      <c r="E6" s="31"/>
      <c r="F6" s="32">
        <v>2160907.79</v>
      </c>
      <c r="G6" s="33"/>
      <c r="H6" s="34"/>
      <c r="I6" s="31"/>
      <c r="J6" s="31"/>
      <c r="K6" s="35">
        <v>560532.03</v>
      </c>
      <c r="L6" s="32"/>
      <c r="M6" s="36"/>
    </row>
    <row r="7" spans="1:35" ht="15" x14ac:dyDescent="0.25">
      <c r="B7" s="364"/>
      <c r="C7" s="29" t="s">
        <v>49</v>
      </c>
      <c r="D7" s="30">
        <f>SUM(E7:F7)</f>
        <v>48392725.890000001</v>
      </c>
      <c r="E7" s="35">
        <v>145800</v>
      </c>
      <c r="F7" s="37">
        <v>48246925.890000001</v>
      </c>
      <c r="G7" s="38"/>
      <c r="H7" s="39">
        <v>11307.6</v>
      </c>
      <c r="I7" s="35"/>
      <c r="J7" s="35"/>
      <c r="K7" s="40">
        <v>9096107.0399999991</v>
      </c>
      <c r="L7" s="41"/>
      <c r="M7" s="42"/>
    </row>
    <row r="8" spans="1:35" ht="15" x14ac:dyDescent="0.25">
      <c r="B8" s="364"/>
      <c r="C8" s="29" t="s">
        <v>50</v>
      </c>
      <c r="D8" s="30">
        <f t="shared" si="0"/>
        <v>252176697.31999999</v>
      </c>
      <c r="E8" s="43">
        <v>2246387.7200000002</v>
      </c>
      <c r="F8" s="44">
        <v>249930309.59999999</v>
      </c>
      <c r="G8" s="38"/>
      <c r="H8" s="39">
        <v>11008</v>
      </c>
      <c r="I8" s="35"/>
      <c r="J8" s="45">
        <v>11634.8</v>
      </c>
      <c r="K8" s="46">
        <v>41069478.789999999</v>
      </c>
      <c r="L8" s="41">
        <v>9.7799999999999994</v>
      </c>
      <c r="M8" s="42">
        <v>30</v>
      </c>
    </row>
    <row r="9" spans="1:35" ht="15" x14ac:dyDescent="0.25">
      <c r="B9" s="364"/>
      <c r="C9" s="29" t="s">
        <v>51</v>
      </c>
      <c r="D9" s="47">
        <f t="shared" si="0"/>
        <v>77955776.640000001</v>
      </c>
      <c r="E9" s="35">
        <v>777463.43</v>
      </c>
      <c r="F9" s="48">
        <v>77178313.209999993</v>
      </c>
      <c r="G9" s="38"/>
      <c r="H9" s="39">
        <v>2156.88</v>
      </c>
      <c r="I9" s="35"/>
      <c r="J9" s="35"/>
      <c r="K9" s="49">
        <v>13433928.49</v>
      </c>
      <c r="L9" s="35"/>
      <c r="M9" s="50"/>
    </row>
    <row r="10" spans="1:35" ht="15" x14ac:dyDescent="0.25">
      <c r="B10" s="364"/>
      <c r="C10" s="29" t="s">
        <v>52</v>
      </c>
      <c r="D10" s="47">
        <f t="shared" si="0"/>
        <v>64133696.277999997</v>
      </c>
      <c r="E10" s="35">
        <v>59729275.659999996</v>
      </c>
      <c r="F10" s="51">
        <v>4404420.6179999998</v>
      </c>
      <c r="G10" s="38">
        <v>199200</v>
      </c>
      <c r="H10" s="39">
        <v>6695.52</v>
      </c>
      <c r="I10" s="52">
        <v>47959.040000000001</v>
      </c>
      <c r="J10" s="53">
        <v>136723.70000000001</v>
      </c>
      <c r="K10" s="54">
        <v>1173687.08</v>
      </c>
      <c r="L10" s="35">
        <v>917.81</v>
      </c>
      <c r="M10" s="55">
        <v>41.03</v>
      </c>
    </row>
    <row r="11" spans="1:35" ht="15" x14ac:dyDescent="0.25">
      <c r="B11" s="364"/>
      <c r="C11" s="56" t="s">
        <v>53</v>
      </c>
      <c r="D11" s="57">
        <f t="shared" si="0"/>
        <v>1223346.1816</v>
      </c>
      <c r="E11" s="58">
        <v>790155.88919999998</v>
      </c>
      <c r="F11" s="59">
        <v>433190.29239999998</v>
      </c>
      <c r="G11" s="60">
        <v>55.26</v>
      </c>
      <c r="H11" s="61"/>
      <c r="I11" s="62">
        <v>624039.78</v>
      </c>
      <c r="J11" s="45">
        <v>6002.64</v>
      </c>
      <c r="K11" s="63">
        <v>74668.06</v>
      </c>
      <c r="L11" s="62">
        <v>435.13</v>
      </c>
      <c r="M11" s="64">
        <v>33.69</v>
      </c>
    </row>
    <row r="12" spans="1:35" ht="12.75" x14ac:dyDescent="0.2">
      <c r="B12" s="372" t="s">
        <v>54</v>
      </c>
      <c r="C12" s="65" t="s">
        <v>54</v>
      </c>
      <c r="D12" s="66">
        <f>SUM(D5:D11)</f>
        <v>446912547.30959994</v>
      </c>
      <c r="E12" s="67">
        <f t="shared" ref="E12:M12" si="1">SUM(E5:E11)</f>
        <v>63689082.699199997</v>
      </c>
      <c r="F12" s="68">
        <f t="shared" si="1"/>
        <v>383223464.61039996</v>
      </c>
      <c r="G12" s="69">
        <f t="shared" si="1"/>
        <v>199255.26</v>
      </c>
      <c r="H12" s="66">
        <f t="shared" si="1"/>
        <v>31168</v>
      </c>
      <c r="I12" s="66">
        <f t="shared" si="1"/>
        <v>671998.82000000007</v>
      </c>
      <c r="J12" s="66">
        <f t="shared" si="1"/>
        <v>154361.14000000001</v>
      </c>
      <c r="K12" s="66">
        <f t="shared" si="1"/>
        <v>65568481.460000001</v>
      </c>
      <c r="L12" s="67">
        <f t="shared" si="1"/>
        <v>1362.7199999999998</v>
      </c>
      <c r="M12" s="70">
        <f t="shared" si="1"/>
        <v>104.72</v>
      </c>
    </row>
    <row r="13" spans="1:35" ht="12.75" x14ac:dyDescent="0.2">
      <c r="B13" s="364" t="s">
        <v>55</v>
      </c>
      <c r="C13" s="29" t="s">
        <v>49</v>
      </c>
      <c r="D13" s="39">
        <f>SUM(E13:F13)</f>
        <v>0</v>
      </c>
      <c r="E13" s="35"/>
      <c r="F13" s="71"/>
      <c r="G13" s="38"/>
      <c r="H13" s="39"/>
      <c r="I13" s="35"/>
      <c r="J13" s="35"/>
      <c r="K13" s="39"/>
      <c r="L13" s="35"/>
      <c r="M13" s="50"/>
    </row>
    <row r="14" spans="1:35" ht="15" x14ac:dyDescent="0.25">
      <c r="B14" s="364"/>
      <c r="C14" s="29" t="s">
        <v>50</v>
      </c>
      <c r="D14" s="39">
        <f>SUM(E14:F14)</f>
        <v>10231</v>
      </c>
      <c r="E14" s="35"/>
      <c r="F14" s="44">
        <v>10231</v>
      </c>
      <c r="G14" s="38"/>
      <c r="H14" s="39"/>
      <c r="I14" s="35"/>
      <c r="J14" s="35"/>
      <c r="K14" s="72">
        <v>450</v>
      </c>
      <c r="L14" s="35"/>
      <c r="M14" s="50"/>
    </row>
    <row r="15" spans="1:35" ht="15" x14ac:dyDescent="0.25">
      <c r="B15" s="364"/>
      <c r="C15" s="29" t="s">
        <v>51</v>
      </c>
      <c r="D15" s="39">
        <f>SUM(E15:F15)</f>
        <v>1022467.15</v>
      </c>
      <c r="E15" s="35"/>
      <c r="F15" s="72">
        <v>1022467.15</v>
      </c>
      <c r="G15" s="38"/>
      <c r="H15" s="39"/>
      <c r="I15" s="35"/>
      <c r="J15" s="35"/>
      <c r="K15" s="53">
        <v>197314.5</v>
      </c>
      <c r="L15" s="35"/>
      <c r="M15" s="50"/>
    </row>
    <row r="16" spans="1:35" ht="15" x14ac:dyDescent="0.25">
      <c r="B16" s="364"/>
      <c r="C16" s="29" t="s">
        <v>52</v>
      </c>
      <c r="D16" s="39">
        <f>SUM(E16:F16)</f>
        <v>79561.200000000012</v>
      </c>
      <c r="E16" s="35"/>
      <c r="F16" s="44">
        <v>79561.200000000012</v>
      </c>
      <c r="G16" s="38"/>
      <c r="H16" s="39"/>
      <c r="I16" s="35"/>
      <c r="J16" s="35"/>
      <c r="K16" s="53">
        <v>5775.7999999999993</v>
      </c>
      <c r="L16" s="35"/>
      <c r="M16" s="50"/>
    </row>
    <row r="17" spans="2:13" ht="15" x14ac:dyDescent="0.25">
      <c r="B17" s="364"/>
      <c r="C17" s="56" t="s">
        <v>53</v>
      </c>
      <c r="D17" s="39">
        <f>SUM(E17:F17)</f>
        <v>1188.3900000000001</v>
      </c>
      <c r="E17" s="35"/>
      <c r="F17" s="72">
        <v>1188.3900000000001</v>
      </c>
      <c r="G17" s="60"/>
      <c r="H17" s="61"/>
      <c r="I17" s="35">
        <v>9.6</v>
      </c>
      <c r="J17" s="62">
        <v>6.17</v>
      </c>
      <c r="K17" s="72">
        <v>93</v>
      </c>
      <c r="L17" s="73">
        <v>2.5</v>
      </c>
      <c r="M17" s="74">
        <v>10.27</v>
      </c>
    </row>
    <row r="18" spans="2:13" ht="12.75" x14ac:dyDescent="0.2">
      <c r="B18" s="372" t="s">
        <v>56</v>
      </c>
      <c r="C18" s="65" t="s">
        <v>56</v>
      </c>
      <c r="D18" s="66">
        <f>SUM(D13:D17)</f>
        <v>1113447.74</v>
      </c>
      <c r="E18" s="67">
        <f t="shared" ref="E18:M18" si="2">SUM(E13:E17)</f>
        <v>0</v>
      </c>
      <c r="F18" s="68">
        <f t="shared" si="2"/>
        <v>1113447.74</v>
      </c>
      <c r="G18" s="69">
        <f t="shared" si="2"/>
        <v>0</v>
      </c>
      <c r="H18" s="66">
        <f t="shared" si="2"/>
        <v>0</v>
      </c>
      <c r="I18" s="66">
        <f t="shared" si="2"/>
        <v>9.6</v>
      </c>
      <c r="J18" s="66">
        <f t="shared" si="2"/>
        <v>6.17</v>
      </c>
      <c r="K18" s="66">
        <f t="shared" si="2"/>
        <v>203633.3</v>
      </c>
      <c r="L18" s="66">
        <f t="shared" si="2"/>
        <v>2.5</v>
      </c>
      <c r="M18" s="70">
        <f t="shared" si="2"/>
        <v>10.27</v>
      </c>
    </row>
    <row r="19" spans="2:13" ht="15" x14ac:dyDescent="0.25">
      <c r="B19" s="369" t="s">
        <v>57</v>
      </c>
      <c r="C19" s="75" t="s">
        <v>47</v>
      </c>
      <c r="D19" s="76">
        <f>SUM(E19:F19)</f>
        <v>7602262.4646000126</v>
      </c>
      <c r="E19" s="77"/>
      <c r="F19" s="72">
        <v>7602262.4646000126</v>
      </c>
      <c r="G19" s="78"/>
      <c r="H19" s="79"/>
      <c r="I19" s="77"/>
      <c r="J19" s="77"/>
      <c r="K19" s="72">
        <v>887345.2173999917</v>
      </c>
      <c r="L19" s="80"/>
      <c r="M19" s="81"/>
    </row>
    <row r="20" spans="2:13" ht="15" x14ac:dyDescent="0.25">
      <c r="B20" s="364"/>
      <c r="C20" s="29" t="s">
        <v>48</v>
      </c>
      <c r="D20" s="76">
        <f t="shared" ref="D20:D25" si="3">SUM(E20:F20)</f>
        <v>52859509.93</v>
      </c>
      <c r="E20" s="82"/>
      <c r="F20" s="44">
        <v>52859509.93</v>
      </c>
      <c r="G20" s="83"/>
      <c r="H20" s="76"/>
      <c r="I20" s="82"/>
      <c r="J20" s="82"/>
      <c r="K20" s="53">
        <v>109464565.61</v>
      </c>
      <c r="L20" s="84"/>
      <c r="M20" s="85"/>
    </row>
    <row r="21" spans="2:13" ht="15" x14ac:dyDescent="0.25">
      <c r="B21" s="364"/>
      <c r="C21" s="29" t="s">
        <v>49</v>
      </c>
      <c r="D21" s="76">
        <f t="shared" si="3"/>
        <v>2893792.8010000004</v>
      </c>
      <c r="E21" s="82"/>
      <c r="F21" s="44">
        <v>2893792.8010000004</v>
      </c>
      <c r="G21" s="83"/>
      <c r="H21" s="76"/>
      <c r="I21" s="82"/>
      <c r="J21" s="82"/>
      <c r="K21" s="53">
        <v>2147722.7910000007</v>
      </c>
      <c r="L21" s="84"/>
      <c r="M21" s="85"/>
    </row>
    <row r="22" spans="2:13" ht="15" x14ac:dyDescent="0.25">
      <c r="B22" s="364"/>
      <c r="C22" s="29" t="s">
        <v>50</v>
      </c>
      <c r="D22" s="76">
        <f t="shared" si="3"/>
        <v>66122300.608000636</v>
      </c>
      <c r="E22" s="86">
        <v>628746</v>
      </c>
      <c r="F22" s="44">
        <v>65493554.608000636</v>
      </c>
      <c r="G22" s="83"/>
      <c r="H22" s="76"/>
      <c r="I22" s="82"/>
      <c r="J22" s="87">
        <v>50120.826000000001</v>
      </c>
      <c r="K22" s="54">
        <v>114533664.45220074</v>
      </c>
      <c r="L22" s="84"/>
      <c r="M22" s="85"/>
    </row>
    <row r="23" spans="2:13" ht="15" x14ac:dyDescent="0.25">
      <c r="B23" s="364"/>
      <c r="C23" s="29" t="s">
        <v>51</v>
      </c>
      <c r="D23" s="76">
        <f t="shared" si="3"/>
        <v>1377674.7631999999</v>
      </c>
      <c r="E23" s="82"/>
      <c r="F23" s="72">
        <v>1377674.7631999999</v>
      </c>
      <c r="G23" s="83"/>
      <c r="H23" s="76"/>
      <c r="I23" s="82"/>
      <c r="J23" s="82"/>
      <c r="K23" s="46">
        <v>614912.39299999992</v>
      </c>
      <c r="L23" s="84"/>
      <c r="M23" s="85"/>
    </row>
    <row r="24" spans="2:13" ht="15" x14ac:dyDescent="0.25">
      <c r="B24" s="364"/>
      <c r="C24" s="29" t="s">
        <v>52</v>
      </c>
      <c r="D24" s="76">
        <f t="shared" si="3"/>
        <v>1628855.4669999999</v>
      </c>
      <c r="E24" s="86">
        <v>1223192.1499999999</v>
      </c>
      <c r="F24" s="44">
        <v>405663.31700000004</v>
      </c>
      <c r="G24" s="83"/>
      <c r="H24" s="76"/>
      <c r="I24" s="88"/>
      <c r="J24" s="53">
        <v>169286.00400000002</v>
      </c>
      <c r="K24" s="46">
        <v>155211.07799999998</v>
      </c>
      <c r="L24" s="84"/>
      <c r="M24" s="85"/>
    </row>
    <row r="25" spans="2:13" ht="15" x14ac:dyDescent="0.25">
      <c r="B25" s="364"/>
      <c r="C25" s="56" t="s">
        <v>53</v>
      </c>
      <c r="D25" s="76">
        <f t="shared" si="3"/>
        <v>11221.810000000001</v>
      </c>
      <c r="E25" s="89"/>
      <c r="F25" s="72">
        <v>11221.810000000001</v>
      </c>
      <c r="G25" s="90"/>
      <c r="H25" s="91"/>
      <c r="I25" s="92"/>
      <c r="J25" s="86">
        <v>600</v>
      </c>
      <c r="K25" s="72">
        <v>1630</v>
      </c>
      <c r="L25" s="93"/>
      <c r="M25" s="94"/>
    </row>
    <row r="26" spans="2:13" ht="12.75" x14ac:dyDescent="0.2">
      <c r="B26" s="372" t="s">
        <v>58</v>
      </c>
      <c r="C26" s="65" t="s">
        <v>58</v>
      </c>
      <c r="D26" s="66">
        <f>SUM(D19:D25)</f>
        <v>132495617.84380063</v>
      </c>
      <c r="E26" s="67">
        <f>SUM(E19:E25)</f>
        <v>1851938.15</v>
      </c>
      <c r="F26" s="95">
        <f t="shared" ref="F26:M26" si="4">SUM(F19:F25)</f>
        <v>130643679.69380064</v>
      </c>
      <c r="G26" s="69">
        <f t="shared" si="4"/>
        <v>0</v>
      </c>
      <c r="H26" s="67">
        <f t="shared" si="4"/>
        <v>0</v>
      </c>
      <c r="I26" s="67">
        <f t="shared" si="4"/>
        <v>0</v>
      </c>
      <c r="J26" s="67">
        <f t="shared" si="4"/>
        <v>220006.83000000002</v>
      </c>
      <c r="K26" s="66">
        <f t="shared" si="4"/>
        <v>227805051.54160073</v>
      </c>
      <c r="L26" s="67">
        <f t="shared" si="4"/>
        <v>0</v>
      </c>
      <c r="M26" s="96">
        <f t="shared" si="4"/>
        <v>0</v>
      </c>
    </row>
    <row r="27" spans="2:13" ht="15" x14ac:dyDescent="0.25">
      <c r="B27" s="369" t="s">
        <v>59</v>
      </c>
      <c r="C27" s="29" t="s">
        <v>50</v>
      </c>
      <c r="D27" s="76">
        <f>SUM(E27:F27)</f>
        <v>4515</v>
      </c>
      <c r="E27" s="82"/>
      <c r="F27" s="97">
        <v>4515</v>
      </c>
      <c r="G27" s="83"/>
      <c r="H27" s="76"/>
      <c r="I27" s="82"/>
      <c r="J27" s="82"/>
      <c r="K27" s="72">
        <v>210</v>
      </c>
      <c r="L27" s="84"/>
      <c r="M27" s="85"/>
    </row>
    <row r="28" spans="2:13" ht="15" x14ac:dyDescent="0.25">
      <c r="B28" s="364"/>
      <c r="C28" s="98" t="s">
        <v>51</v>
      </c>
      <c r="D28" s="76">
        <f>SUM(E28:F28)</f>
        <v>5333.33</v>
      </c>
      <c r="E28" s="99"/>
      <c r="F28" s="100">
        <v>5333.33</v>
      </c>
      <c r="G28" s="83"/>
      <c r="H28" s="76"/>
      <c r="I28" s="101"/>
      <c r="J28" s="101"/>
      <c r="K28" s="54">
        <v>67</v>
      </c>
      <c r="L28" s="102"/>
      <c r="M28" s="85"/>
    </row>
    <row r="29" spans="2:13" ht="15" x14ac:dyDescent="0.25">
      <c r="B29" s="364"/>
      <c r="C29" s="98" t="s">
        <v>52</v>
      </c>
      <c r="D29" s="76">
        <f>SUM(E29:F29)</f>
        <v>144</v>
      </c>
      <c r="E29" s="99"/>
      <c r="F29" s="100">
        <v>144</v>
      </c>
      <c r="G29" s="103"/>
      <c r="H29" s="104"/>
      <c r="I29" s="82"/>
      <c r="J29" s="82"/>
      <c r="K29" s="54">
        <v>288</v>
      </c>
      <c r="L29" s="82"/>
      <c r="M29" s="105"/>
    </row>
    <row r="30" spans="2:13" ht="15" x14ac:dyDescent="0.25">
      <c r="B30" s="364"/>
      <c r="C30" s="56" t="s">
        <v>53</v>
      </c>
      <c r="D30" s="76">
        <f>SUM(E30:F30)</f>
        <v>0</v>
      </c>
      <c r="E30" s="101"/>
      <c r="F30" s="102"/>
      <c r="G30" s="106"/>
      <c r="H30" s="107"/>
      <c r="I30" s="101"/>
      <c r="J30" s="72">
        <v>8.66</v>
      </c>
      <c r="K30" s="89"/>
      <c r="L30" s="102"/>
      <c r="M30" s="108"/>
    </row>
    <row r="31" spans="2:13" ht="12.75" x14ac:dyDescent="0.2">
      <c r="B31" s="372" t="s">
        <v>60</v>
      </c>
      <c r="C31" s="65" t="s">
        <v>61</v>
      </c>
      <c r="D31" s="66">
        <f>SUM(D27:D29)</f>
        <v>9992.33</v>
      </c>
      <c r="E31" s="67">
        <f>SUM(E27:E30)</f>
        <v>0</v>
      </c>
      <c r="F31" s="109">
        <f t="shared" ref="F31:M31" si="5">SUM(F27:F30)</f>
        <v>9992.33</v>
      </c>
      <c r="G31" s="66">
        <f t="shared" si="5"/>
        <v>0</v>
      </c>
      <c r="H31" s="67">
        <f t="shared" si="5"/>
        <v>0</v>
      </c>
      <c r="I31" s="67">
        <f t="shared" si="5"/>
        <v>0</v>
      </c>
      <c r="J31" s="67">
        <f t="shared" si="5"/>
        <v>8.66</v>
      </c>
      <c r="K31" s="67">
        <f t="shared" si="5"/>
        <v>565</v>
      </c>
      <c r="L31" s="67">
        <f t="shared" si="5"/>
        <v>0</v>
      </c>
      <c r="M31" s="96">
        <f t="shared" si="5"/>
        <v>0</v>
      </c>
    </row>
    <row r="32" spans="2:13" ht="12.75" x14ac:dyDescent="0.2">
      <c r="B32" s="369" t="s">
        <v>62</v>
      </c>
      <c r="C32" s="29" t="s">
        <v>50</v>
      </c>
      <c r="D32" s="76">
        <f>SUM(E32:F32)</f>
        <v>0</v>
      </c>
      <c r="E32" s="82"/>
      <c r="F32" s="84"/>
      <c r="G32" s="83"/>
      <c r="H32" s="76"/>
      <c r="I32" s="82"/>
      <c r="J32" s="82"/>
      <c r="K32" s="82"/>
      <c r="L32" s="84"/>
      <c r="M32" s="85"/>
    </row>
    <row r="33" spans="2:13" ht="15" x14ac:dyDescent="0.25">
      <c r="B33" s="364"/>
      <c r="C33" s="110" t="s">
        <v>51</v>
      </c>
      <c r="D33" s="76">
        <f>SUM(E33:F33)</f>
        <v>64716.535000000003</v>
      </c>
      <c r="E33" s="111"/>
      <c r="F33" s="72">
        <v>64716.535000000003</v>
      </c>
      <c r="G33" s="112"/>
      <c r="H33" s="113"/>
      <c r="I33" s="111"/>
      <c r="J33" s="111"/>
      <c r="K33" s="53">
        <v>187.21</v>
      </c>
      <c r="L33" s="114"/>
      <c r="M33" s="115"/>
    </row>
    <row r="34" spans="2:13" ht="15" x14ac:dyDescent="0.25">
      <c r="B34" s="364"/>
      <c r="C34" s="29" t="s">
        <v>52</v>
      </c>
      <c r="D34" s="76">
        <f>SUM(E34:F34)</f>
        <v>647338.96500000008</v>
      </c>
      <c r="E34" s="116"/>
      <c r="F34" s="117">
        <v>647338.96500000008</v>
      </c>
      <c r="G34" s="83"/>
      <c r="H34" s="76"/>
      <c r="I34" s="82"/>
      <c r="J34" s="82"/>
      <c r="K34" s="72">
        <v>1154.79</v>
      </c>
      <c r="L34" s="84"/>
      <c r="M34" s="85"/>
    </row>
    <row r="35" spans="2:13" ht="12.75" x14ac:dyDescent="0.2">
      <c r="B35" s="364"/>
      <c r="C35" s="56" t="s">
        <v>53</v>
      </c>
      <c r="D35" s="76">
        <f>SUM(E35:F35)</f>
        <v>0</v>
      </c>
      <c r="E35" s="118"/>
      <c r="F35" s="119"/>
      <c r="G35" s="90"/>
      <c r="H35" s="91"/>
      <c r="I35" s="92"/>
      <c r="J35" s="92"/>
      <c r="K35" s="89"/>
      <c r="L35" s="93"/>
      <c r="M35" s="94"/>
    </row>
    <row r="36" spans="2:13" ht="13.5" thickBot="1" x14ac:dyDescent="0.25">
      <c r="B36" s="372" t="s">
        <v>63</v>
      </c>
      <c r="C36" s="65" t="s">
        <v>63</v>
      </c>
      <c r="D36" s="66">
        <f>SUM(D32:D35)</f>
        <v>712055.50000000012</v>
      </c>
      <c r="E36" s="66">
        <f>SUM(E32:E35)</f>
        <v>0</v>
      </c>
      <c r="F36" s="68">
        <f t="shared" ref="F36:M36" si="6">SUM(F32:F35)</f>
        <v>712055.50000000012</v>
      </c>
      <c r="G36" s="120">
        <f t="shared" si="6"/>
        <v>0</v>
      </c>
      <c r="H36" s="66">
        <f t="shared" si="6"/>
        <v>0</v>
      </c>
      <c r="I36" s="66">
        <f t="shared" si="6"/>
        <v>0</v>
      </c>
      <c r="J36" s="66">
        <f t="shared" si="6"/>
        <v>0</v>
      </c>
      <c r="K36" s="66">
        <f t="shared" si="6"/>
        <v>1342</v>
      </c>
      <c r="L36" s="66">
        <f t="shared" si="6"/>
        <v>0</v>
      </c>
      <c r="M36" s="70">
        <f t="shared" si="6"/>
        <v>0</v>
      </c>
    </row>
    <row r="37" spans="2:13" ht="26.25" customHeight="1" thickTop="1" thickBot="1" x14ac:dyDescent="0.25">
      <c r="B37" s="367" t="s">
        <v>64</v>
      </c>
      <c r="C37" s="368"/>
      <c r="D37" s="121">
        <f t="shared" ref="D37:M37" si="7">D12+D18+D26+D31+D36</f>
        <v>581243660.72340059</v>
      </c>
      <c r="E37" s="122">
        <f t="shared" si="7"/>
        <v>65541020.849199995</v>
      </c>
      <c r="F37" s="123">
        <f t="shared" si="7"/>
        <v>515702639.87420058</v>
      </c>
      <c r="G37" s="124">
        <f t="shared" si="7"/>
        <v>199255.26</v>
      </c>
      <c r="H37" s="121">
        <f t="shared" si="7"/>
        <v>31168</v>
      </c>
      <c r="I37" s="122">
        <f t="shared" si="7"/>
        <v>672008.42</v>
      </c>
      <c r="J37" s="122">
        <f t="shared" si="7"/>
        <v>374382.8</v>
      </c>
      <c r="K37" s="122">
        <f t="shared" si="7"/>
        <v>293579073.30160075</v>
      </c>
      <c r="L37" s="123">
        <f t="shared" si="7"/>
        <v>1365.2199999999998</v>
      </c>
      <c r="M37" s="125">
        <f t="shared" si="7"/>
        <v>114.99</v>
      </c>
    </row>
    <row r="38" spans="2:13" ht="12" thickTop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ht="12.75" x14ac:dyDescent="0.2">
      <c r="B39" s="126" t="s">
        <v>65</v>
      </c>
      <c r="C39" s="127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2.75" x14ac:dyDescent="0.2">
      <c r="B40" s="128" t="s">
        <v>66</v>
      </c>
      <c r="C40" s="127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2.75" x14ac:dyDescent="0.2">
      <c r="B41" s="128" t="s">
        <v>67</v>
      </c>
      <c r="C41" s="127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ht="12.75" x14ac:dyDescent="0.2">
      <c r="B42" s="128" t="s">
        <v>68</v>
      </c>
      <c r="C42" s="127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ht="12.75" x14ac:dyDescent="0.2">
      <c r="B43" s="128" t="s">
        <v>69</v>
      </c>
      <c r="C43" s="127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ht="12.75" x14ac:dyDescent="0.2">
      <c r="B44" s="128" t="s">
        <v>70</v>
      </c>
      <c r="C44" s="127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ht="12.75" x14ac:dyDescent="0.2">
      <c r="B45" s="128" t="s">
        <v>71</v>
      </c>
      <c r="C45" s="127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</sheetData>
  <mergeCells count="11">
    <mergeCell ref="B5:B12"/>
    <mergeCell ref="B1:M1"/>
    <mergeCell ref="B3:B4"/>
    <mergeCell ref="C3:C4"/>
    <mergeCell ref="D3:F3"/>
    <mergeCell ref="G3:M3"/>
    <mergeCell ref="B13:B18"/>
    <mergeCell ref="B19:B26"/>
    <mergeCell ref="B27:B31"/>
    <mergeCell ref="B32:B36"/>
    <mergeCell ref="B3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ignoredErrors>
    <ignoredError sqref="D10:N11 D38:N38" formulaRange="1"/>
    <ignoredError sqref="D12:N37" formula="1" formulaRange="1"/>
    <ignoredError sqref="O12:P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18</vt:i4>
      </vt:variant>
    </vt:vector>
  </HeadingPairs>
  <TitlesOfParts>
    <vt:vector size="4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Indice!Área_de_impresión</vt:lpstr>
      <vt:lpstr>'2012'!Print_Area</vt:lpstr>
      <vt:lpstr>'2013'!Print_Area</vt:lpstr>
      <vt:lpstr>'2014'!Print_Area</vt:lpstr>
      <vt:lpstr>'2015'!Print_Area</vt:lpstr>
      <vt:lpstr>'2016'!Print_Area</vt:lpstr>
      <vt:lpstr>Indice!Print_Area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2023-12-12T12:51:56Z</dcterms:modified>
</cp:coreProperties>
</file>