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10 Precios coyunturales\3 Informes y Resultados\ISC\Carpeta de trabajo 2021\ISCS29\"/>
    </mc:Choice>
  </mc:AlternateContent>
  <bookViews>
    <workbookView xWindow="0" yWindow="0" windowWidth="20490" windowHeight="7620" firstSheet="12" activeTab="16"/>
  </bookViews>
  <sheets>
    <sheet name="Indice ISC" sheetId="20" r:id="rId1"/>
    <sheet name="Pág. 4" sheetId="21" r:id="rId2"/>
    <sheet name="Pág. 5" sheetId="5" r:id="rId3"/>
    <sheet name="Pág. 7" sheetId="22" r:id="rId4"/>
    <sheet name="Pág. 9" sheetId="7" r:id="rId5"/>
    <sheet name="Pág. 10" sheetId="8" r:id="rId6"/>
    <sheet name="Pág. 11" sheetId="9" r:id="rId7"/>
    <sheet name="Pág. 12" sheetId="10" r:id="rId8"/>
    <sheet name="Pág. 13" sheetId="23" r:id="rId9"/>
    <sheet name="Pág. 14" sheetId="12" r:id="rId10"/>
    <sheet name="Pág. 15" sheetId="13" r:id="rId11"/>
    <sheet name="Pág. 16" sheetId="14" r:id="rId12"/>
    <sheet name="Pág. 17" sheetId="15" r:id="rId13"/>
    <sheet name="Pág. 18" sheetId="16" r:id="rId14"/>
    <sheet name="Pág. 19" sheetId="17" r:id="rId15"/>
    <sheet name="Pág. 20" sheetId="18" r:id="rId16"/>
    <sheet name="Pág. 21" sheetId="19"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1" hidden="1">'[2]PRECIOS CE'!#REF!</definedName>
    <definedName name="_xlnm._FilterDatabase" localSheetId="2" hidden="1">'[4]PRECIOS CE'!#REF!</definedName>
    <definedName name="_xlnm._FilterDatabase" localSheetId="3" hidden="1">'[3]PRECIOS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'[4]PRECIOS CE'!#REF!</definedName>
    <definedName name="a" localSheetId="10" hidden="1">'[4]PRECIOS CE'!#REF!</definedName>
    <definedName name="a" localSheetId="11" hidden="1">'[4]PRECIOS CE'!#REF!</definedName>
    <definedName name="a" localSheetId="12" hidden="1">'[4]PRECIOS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1" hidden="1">'[2]PRECIOS CE'!#REF!</definedName>
    <definedName name="a" localSheetId="2" hidden="1">'[4]PRECIOS CE'!#REF!</definedName>
    <definedName name="a" localSheetId="3" hidden="1">'[3]PRECIOS CE'!#REF!</definedName>
    <definedName name="a" hidden="1">'[2]PRECIOS CE'!#REF!</definedName>
    <definedName name="_xlnm.Print_Area" localSheetId="5">'Pág. 10'!$A$1:$F$44</definedName>
    <definedName name="_xlnm.Print_Area" localSheetId="6">'Pág. 11'!$A$1:$F$44</definedName>
    <definedName name="_xlnm.Print_Area" localSheetId="7">'Pág. 12'!$A$1:$F$21</definedName>
    <definedName name="_xlnm.Print_Area" localSheetId="8">'Pág. 13'!$B$1:$F$66</definedName>
    <definedName name="_xlnm.Print_Area" localSheetId="9">'Pág. 14'!$A$1:$N$81</definedName>
    <definedName name="_xlnm.Print_Area" localSheetId="10">'Pág. 15'!$A$1:$G$44</definedName>
    <definedName name="_xlnm.Print_Area" localSheetId="11">'Pág. 16'!$A$1:$N$111</definedName>
    <definedName name="_xlnm.Print_Area" localSheetId="12">'Pág. 17'!$A$1:$G$32</definedName>
    <definedName name="_xlnm.Print_Area" localSheetId="13">'Pág. 18'!$A$1:$H$52</definedName>
    <definedName name="_xlnm.Print_Area" localSheetId="14">'Pág. 19'!$A$1:$E$47</definedName>
    <definedName name="_xlnm.Print_Area" localSheetId="15">'Pág. 20'!$A$1:$K$31</definedName>
    <definedName name="_xlnm.Print_Area" localSheetId="16">'Pág. 21'!$A$1:$E$53</definedName>
    <definedName name="_xlnm.Print_Area" localSheetId="1">'Pág. 4'!$A$1:$G$79</definedName>
    <definedName name="_xlnm.Print_Area" localSheetId="2">'Pág. 5'!$A$1:$G$72</definedName>
    <definedName name="_xlnm.Print_Area" localSheetId="3">'Pág. 7'!$A$1:$G$69</definedName>
    <definedName name="_xlnm.Print_Area" localSheetId="4">'Pág. 9'!$A$1:$F$56</definedName>
    <definedName name="_xlnm.Print_Area">'[5]Email CCAA'!$B$3:$K$124</definedName>
    <definedName name="OLE_LINK1" localSheetId="1">'Pág. 4'!$E$63</definedName>
    <definedName name="OLE_LINK1" localSheetId="2">'Pág. 5'!$E$56</definedName>
    <definedName name="OLE_LINK1" localSheetId="3">'Pág. 7'!$E$57</definedName>
    <definedName name="PATATA">#REF!</definedName>
    <definedName name="w" hidden="1">'[2]PRECIOS CE'!#REF!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'[4]PRECIOS CE'!#REF!</definedName>
    <definedName name="ww" localSheetId="10" hidden="1">'[4]PRECIOS CE'!#REF!</definedName>
    <definedName name="ww" localSheetId="11" hidden="1">'[4]PRECIOS CE'!#REF!</definedName>
    <definedName name="ww" localSheetId="12" hidden="1">'[4]PRECIOS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1" hidden="1">'[2]PRECIOS CE'!#REF!</definedName>
    <definedName name="ww" localSheetId="2" hidden="1">'[4]PRECIOS CE'!#REF!</definedName>
    <definedName name="ww" localSheetId="3" hidden="1">'[3]PRECIOS CE'!#REF!</definedName>
    <definedName name="ww" localSheetId="4" hidden="1">'[2]PRECIOS CE'!#REF!</definedName>
    <definedName name="ww" hidden="1">'[2]PRECIOS CE'!#REF!</definedName>
    <definedName name="wwww" hidden="1">'[2]PRECIOS CE'!#REF!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22" l="1"/>
  <c r="F36" i="22"/>
  <c r="G35" i="22"/>
  <c r="F35" i="22"/>
  <c r="G33" i="22"/>
  <c r="F33" i="22"/>
  <c r="G31" i="22"/>
  <c r="F31" i="22"/>
  <c r="G30" i="22"/>
  <c r="F30" i="22"/>
  <c r="G29" i="22"/>
  <c r="F29" i="22"/>
  <c r="G27" i="22"/>
  <c r="F27" i="22"/>
  <c r="G26" i="22"/>
  <c r="F26" i="22"/>
  <c r="G25" i="22"/>
  <c r="F25" i="22"/>
  <c r="G23" i="22"/>
  <c r="F23" i="22"/>
  <c r="G22" i="22"/>
  <c r="F22" i="22"/>
  <c r="G21" i="22"/>
  <c r="F21" i="22"/>
  <c r="G20" i="22"/>
  <c r="F20" i="22"/>
  <c r="G19" i="22"/>
  <c r="F19" i="22"/>
  <c r="G17" i="22"/>
  <c r="F17" i="22"/>
  <c r="G16" i="22"/>
  <c r="F16" i="22"/>
  <c r="G15" i="22"/>
  <c r="F15" i="22"/>
  <c r="G14" i="22"/>
  <c r="F14" i="22"/>
  <c r="G12" i="22"/>
  <c r="F12" i="22"/>
  <c r="G11" i="22"/>
  <c r="F11" i="22"/>
  <c r="G10" i="22"/>
  <c r="F10" i="22"/>
  <c r="G9" i="22"/>
  <c r="F9" i="22"/>
  <c r="G51" i="21" l="1"/>
  <c r="F51" i="21"/>
  <c r="G49" i="21"/>
  <c r="F49" i="21"/>
  <c r="G48" i="21"/>
  <c r="F48" i="21"/>
  <c r="G46" i="21"/>
  <c r="F46" i="21"/>
  <c r="G45" i="21"/>
  <c r="F45" i="21"/>
  <c r="G44" i="21"/>
  <c r="F44" i="21"/>
  <c r="G43" i="21"/>
  <c r="F43" i="21"/>
  <c r="G42" i="21"/>
  <c r="F42" i="21"/>
  <c r="G41" i="21"/>
  <c r="F41" i="21"/>
  <c r="G39" i="21"/>
  <c r="F39" i="21"/>
  <c r="G38" i="21"/>
  <c r="F38" i="21"/>
  <c r="G36" i="21"/>
  <c r="F36" i="21"/>
  <c r="G35" i="21"/>
  <c r="F35" i="21"/>
  <c r="G34" i="21"/>
  <c r="F34" i="21"/>
  <c r="G33" i="21"/>
  <c r="F33" i="21"/>
  <c r="G32" i="21"/>
  <c r="F32" i="21"/>
  <c r="G31" i="21"/>
  <c r="F31" i="21"/>
  <c r="G29" i="21"/>
  <c r="F29" i="21"/>
  <c r="G28" i="21"/>
  <c r="F28" i="21"/>
  <c r="G26" i="21"/>
  <c r="F26" i="21"/>
  <c r="G25" i="21"/>
  <c r="F25" i="21"/>
  <c r="G24" i="21"/>
  <c r="F24" i="21"/>
  <c r="G22" i="21"/>
  <c r="F22" i="21"/>
  <c r="G21" i="21"/>
  <c r="F21" i="21"/>
  <c r="G20" i="21"/>
  <c r="F20" i="21"/>
  <c r="G19" i="21"/>
  <c r="F19" i="21"/>
  <c r="G18" i="21"/>
  <c r="F18" i="21"/>
  <c r="G17" i="21"/>
  <c r="F17" i="21"/>
  <c r="G15" i="21"/>
  <c r="F15" i="21"/>
  <c r="G14" i="21"/>
  <c r="F14" i="21"/>
  <c r="G13" i="21"/>
  <c r="F13" i="21"/>
  <c r="G12" i="21"/>
  <c r="F12" i="21"/>
  <c r="G11" i="21"/>
  <c r="F11" i="21"/>
  <c r="E39" i="19" l="1"/>
  <c r="E37" i="19"/>
  <c r="E35" i="19"/>
  <c r="E32" i="19"/>
  <c r="E31" i="19"/>
  <c r="E27" i="19"/>
  <c r="E25" i="19"/>
  <c r="E23" i="19"/>
  <c r="E22" i="19"/>
  <c r="D21" i="19"/>
  <c r="C21" i="19"/>
  <c r="E16" i="19"/>
  <c r="E15" i="19"/>
  <c r="E14" i="19"/>
  <c r="E11" i="19"/>
  <c r="E9" i="19"/>
  <c r="K31" i="18"/>
  <c r="H31" i="18"/>
  <c r="E31" i="18"/>
  <c r="K30" i="18"/>
  <c r="H30" i="18"/>
  <c r="E30" i="18"/>
  <c r="K29" i="18"/>
  <c r="H29" i="18"/>
  <c r="E29" i="18"/>
  <c r="K28" i="18"/>
  <c r="H28" i="18"/>
  <c r="E28" i="18"/>
  <c r="K27" i="18"/>
  <c r="H27" i="18"/>
  <c r="E27" i="18"/>
  <c r="K26" i="18"/>
  <c r="H26" i="18"/>
  <c r="E26" i="18"/>
  <c r="K25" i="18"/>
  <c r="H25" i="18"/>
  <c r="E25" i="18"/>
  <c r="K24" i="18"/>
  <c r="H24" i="18"/>
  <c r="J23" i="18"/>
  <c r="I23" i="18"/>
  <c r="G23" i="18"/>
  <c r="F23" i="18"/>
  <c r="D23" i="18"/>
  <c r="C23" i="18"/>
  <c r="K16" i="18"/>
  <c r="H16" i="18"/>
  <c r="E16" i="18"/>
  <c r="J15" i="18"/>
  <c r="I15" i="18"/>
  <c r="G15" i="18"/>
  <c r="F15" i="18"/>
  <c r="D15" i="18"/>
  <c r="C15" i="18"/>
  <c r="K11" i="18"/>
  <c r="H11" i="18"/>
  <c r="E11" i="18"/>
  <c r="J10" i="18"/>
  <c r="I10" i="18"/>
  <c r="G10" i="18"/>
  <c r="F10" i="18"/>
  <c r="E47" i="17"/>
  <c r="E46" i="17"/>
  <c r="E45" i="17"/>
  <c r="E44" i="17"/>
  <c r="E43" i="17"/>
  <c r="E42" i="17"/>
  <c r="E41" i="17"/>
  <c r="E40" i="17"/>
  <c r="E39" i="17"/>
  <c r="D38" i="17"/>
  <c r="C38" i="17"/>
  <c r="E35" i="17"/>
  <c r="E34" i="17"/>
  <c r="E33" i="17"/>
  <c r="D32" i="17"/>
  <c r="C32" i="17"/>
  <c r="E26" i="17"/>
  <c r="E25" i="17"/>
  <c r="E24" i="17"/>
  <c r="E23" i="17"/>
  <c r="E22" i="17"/>
  <c r="E20" i="17"/>
  <c r="E19" i="17"/>
  <c r="E18" i="17"/>
  <c r="E17" i="17"/>
  <c r="E16" i="17"/>
  <c r="D14" i="17"/>
  <c r="C14" i="17"/>
  <c r="E10" i="17"/>
  <c r="E9" i="17"/>
  <c r="E8" i="17"/>
  <c r="E7" i="17"/>
  <c r="E6" i="17"/>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G14" i="15" l="1"/>
  <c r="G13" i="15"/>
  <c r="M12" i="14"/>
  <c r="L12" i="14"/>
  <c r="K12" i="14"/>
  <c r="J12" i="14"/>
  <c r="I12" i="14"/>
  <c r="H12" i="14"/>
  <c r="G12" i="14"/>
  <c r="G43" i="13"/>
  <c r="G30" i="13"/>
  <c r="G20" i="13"/>
  <c r="N80" i="12"/>
  <c r="H80" i="12"/>
  <c r="G80" i="12"/>
  <c r="N44" i="12"/>
  <c r="H44" i="12"/>
  <c r="G44" i="12"/>
  <c r="N26" i="12"/>
  <c r="H26" i="12"/>
  <c r="G26" i="12"/>
  <c r="I13" i="12"/>
  <c r="I80" i="12" s="1"/>
  <c r="H13" i="12"/>
  <c r="J13" i="12" l="1"/>
  <c r="I26" i="12"/>
  <c r="I44" i="12"/>
  <c r="J80" i="12" l="1"/>
  <c r="J26" i="12"/>
  <c r="K13" i="12"/>
  <c r="J44" i="12"/>
  <c r="K80" i="12" l="1"/>
  <c r="K44" i="12"/>
  <c r="K26" i="12"/>
  <c r="L13" i="12"/>
  <c r="L80" i="12" l="1"/>
  <c r="L26" i="12"/>
  <c r="M13" i="12"/>
  <c r="L44" i="12"/>
  <c r="M80" i="12" l="1"/>
  <c r="M44" i="12"/>
  <c r="M26" i="12"/>
  <c r="G43" i="5" l="1"/>
  <c r="F43" i="5"/>
  <c r="G42" i="5"/>
  <c r="F42" i="5"/>
  <c r="G41" i="5"/>
  <c r="F41" i="5"/>
  <c r="G40" i="5"/>
  <c r="F40" i="5"/>
  <c r="G39" i="5"/>
  <c r="F39" i="5"/>
  <c r="G38" i="5"/>
  <c r="F38" i="5"/>
  <c r="G37" i="5"/>
  <c r="F37" i="5"/>
  <c r="G36" i="5"/>
  <c r="F36" i="5"/>
  <c r="G35" i="5"/>
  <c r="F35" i="5"/>
  <c r="G34" i="5"/>
  <c r="F34" i="5"/>
  <c r="G33" i="5"/>
  <c r="F33" i="5"/>
  <c r="G32" i="5"/>
  <c r="F32" i="5"/>
  <c r="G31" i="5"/>
  <c r="F31" i="5"/>
  <c r="G30" i="5"/>
  <c r="F30" i="5"/>
  <c r="G29" i="5"/>
  <c r="F29" i="5"/>
  <c r="G28" i="5"/>
  <c r="F28" i="5"/>
  <c r="G27" i="5"/>
  <c r="F27" i="5"/>
  <c r="G26" i="5"/>
  <c r="F26" i="5"/>
  <c r="G25" i="5"/>
  <c r="F25" i="5"/>
  <c r="G23" i="5"/>
  <c r="F23" i="5"/>
  <c r="G22" i="5"/>
  <c r="F22" i="5"/>
  <c r="G21" i="5"/>
  <c r="F21" i="5"/>
  <c r="G20" i="5"/>
  <c r="F20" i="5"/>
  <c r="G19" i="5"/>
  <c r="F19" i="5"/>
  <c r="G18" i="5"/>
  <c r="F18" i="5"/>
  <c r="G17" i="5"/>
  <c r="F17" i="5"/>
  <c r="G16" i="5"/>
  <c r="F16" i="5"/>
  <c r="G15" i="5"/>
  <c r="F15" i="5"/>
  <c r="G14" i="5"/>
  <c r="F14" i="5"/>
  <c r="G13" i="5"/>
  <c r="F13" i="5"/>
  <c r="G12" i="5"/>
  <c r="F12" i="5"/>
  <c r="G11" i="5"/>
  <c r="F11" i="5"/>
  <c r="G10" i="5"/>
  <c r="F10" i="5"/>
  <c r="G9" i="5"/>
  <c r="F9" i="5"/>
  <c r="G8" i="5"/>
  <c r="F8" i="5"/>
</calcChain>
</file>

<file path=xl/sharedStrings.xml><?xml version="1.0" encoding="utf-8"?>
<sst xmlns="http://schemas.openxmlformats.org/spreadsheetml/2006/main" count="2953" uniqueCount="1119">
  <si>
    <t>1. PRECIOS MEDIOS NACIONALES</t>
  </si>
  <si>
    <t xml:space="preserve">1.1. PRECIOS MEDIOS NACIONALES DE PRODUCTOS AGRÍCOLAS </t>
  </si>
  <si>
    <t>1.1.1. Precios Medios Nacionales de Cereales, Arroz, Oleaginosas, Tortas, Proteicos, Vinos y Aceites.</t>
  </si>
  <si>
    <t>PRODUCTOS AGRÍCOLAS</t>
  </si>
  <si>
    <t>Semana 28</t>
  </si>
  <si>
    <t>Semana 29</t>
  </si>
  <si>
    <t>Variación semanal</t>
  </si>
  <si>
    <t xml:space="preserve">Variación semanal </t>
  </si>
  <si>
    <t>(especificaciones)</t>
  </si>
  <si>
    <t>12-18/07</t>
  </si>
  <si>
    <t>19-25/07</t>
  </si>
  <si>
    <t>euros</t>
  </si>
  <si>
    <t>%</t>
  </si>
  <si>
    <t>CEREALES</t>
  </si>
  <si>
    <t>(1)</t>
  </si>
  <si>
    <t>Trigo blando panificable (€/t)</t>
  </si>
  <si>
    <t>218,98</t>
  </si>
  <si>
    <t>219,94</t>
  </si>
  <si>
    <t>Trigo duro (€/t)</t>
  </si>
  <si>
    <t>312,59</t>
  </si>
  <si>
    <t>343,55</t>
  </si>
  <si>
    <t>Cebada pienso (€/t)</t>
  </si>
  <si>
    <t>202,84</t>
  </si>
  <si>
    <t>204,50</t>
  </si>
  <si>
    <t>Cebada malta (€/t)</t>
  </si>
  <si>
    <t>206,75</t>
  </si>
  <si>
    <t>209,20</t>
  </si>
  <si>
    <t xml:space="preserve">Maíz grano (€/t)                            </t>
  </si>
  <si>
    <t>263,84</t>
  </si>
  <si>
    <t>264,20</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</si>
  <si>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</si>
  <si>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</si>
  <si>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</si>
  <si>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</si>
  <si>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</si>
  <si>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</si>
  <si>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</si>
  <si>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</si>
  <si>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</si>
  <si>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</si>
  <si>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</si>
  <si>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convencional (€/t)</t>
  </si>
  <si>
    <t>430,00</t>
  </si>
  <si>
    <t>415,72</t>
  </si>
  <si>
    <t>Pipa de girasol alto oleico (€/t)</t>
  </si>
  <si>
    <t>438,66</t>
  </si>
  <si>
    <t>426,29</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</si>
  <si>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</si>
  <si>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</si>
  <si>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</si>
  <si>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</si>
  <si>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</si>
  <si>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</si>
  <si>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</si>
  <si>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</si>
  <si>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</si>
  <si>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</si>
  <si>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</si>
  <si>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Habas secas (€/t)</t>
  </si>
  <si>
    <t>Garbanzos (€/t)</t>
  </si>
  <si>
    <t xml:space="preserve">VINOS </t>
  </si>
  <si>
    <t>(5)</t>
  </si>
  <si>
    <t xml:space="preserve">Vino blanco sin DOP/IGP (€/hectolitro) </t>
  </si>
  <si>
    <t>25,47</t>
  </si>
  <si>
    <t>26,19</t>
  </si>
  <si>
    <t xml:space="preserve">Vino tinto sin DOP/IGP, 12 p. color (€/hectolitro) </t>
  </si>
  <si>
    <t>36,58</t>
  </si>
  <si>
    <t>36,17</t>
  </si>
  <si>
    <t>ACEITE DE OLIVA Y ORUJO</t>
  </si>
  <si>
    <t>(6)</t>
  </si>
  <si>
    <t xml:space="preserve">Aceite de oliva virgen extra &lt; 0,8º (€/100 kg)  </t>
  </si>
  <si>
    <t>329,18</t>
  </si>
  <si>
    <t>328,81</t>
  </si>
  <si>
    <t xml:space="preserve">Aceite de oliva virgen, de 0,8º a 2º (€/100 kg)  </t>
  </si>
  <si>
    <t>309,84</t>
  </si>
  <si>
    <t>309,90</t>
  </si>
  <si>
    <t>Aceite de oliva lampante &gt; 2º (€/100 kg)</t>
  </si>
  <si>
    <t>293,18</t>
  </si>
  <si>
    <t>293,13</t>
  </si>
  <si>
    <t>(7)</t>
  </si>
  <si>
    <t xml:space="preserve">Aceite de oliva refinado (€/100 kg) </t>
  </si>
  <si>
    <t>300,81</t>
  </si>
  <si>
    <t>299,34</t>
  </si>
  <si>
    <t>(8)</t>
  </si>
  <si>
    <t xml:space="preserve">Aceite de orujo de oliva crudo (€/100 kg) </t>
  </si>
  <si>
    <t>114,11</t>
  </si>
  <si>
    <t>114,09</t>
  </si>
  <si>
    <t xml:space="preserve">Aceite de orujo de oliva refinado (€/100 kg) </t>
  </si>
  <si>
    <t>162,53</t>
  </si>
  <si>
    <t>162,44</t>
  </si>
  <si>
    <t xml:space="preserve">ACEITE DE GIRASOL </t>
  </si>
  <si>
    <t>Aceite de girasol refinado convencional (€/100 kg)</t>
  </si>
  <si>
    <t>122,04</t>
  </si>
  <si>
    <t>Aceite de girasol refinado alto oleico (€/100 kg)</t>
  </si>
  <si>
    <t>126,22</t>
  </si>
  <si>
    <t>127,84</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</si>
  <si>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</si>
  <si>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</si>
  <si>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</si>
  <si>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</si>
  <si>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</si>
  <si>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t>
  </si>
  <si>
    <t>COMENTARIOS DE MERCADO</t>
  </si>
  <si>
    <t>1.1.2. Precios Medios Nacionales en Origen de Frutas y Hortalízas</t>
  </si>
  <si>
    <t>Variación</t>
  </si>
  <si>
    <t>12/07-18/07</t>
  </si>
  <si>
    <t>19/07-25/07</t>
  </si>
  <si>
    <t xml:space="preserve">semanal </t>
  </si>
  <si>
    <t>FRUTAS</t>
  </si>
  <si>
    <t>Limón  (€/100 kg)</t>
  </si>
  <si>
    <t>Naranja grupo Blancas (€/100 kg)</t>
  </si>
  <si>
    <t xml:space="preserve">Naranja Valencia Late (€/100 kg)*    </t>
  </si>
  <si>
    <t>Manzana Golden (€/100 kg)*</t>
  </si>
  <si>
    <t>Manzana Granny Smith (€/100 kg)*</t>
  </si>
  <si>
    <t>Manzana Red Delicious y demás var. rojas (€/100 kg)*</t>
  </si>
  <si>
    <t>Albaricoque (€/100 kg)</t>
  </si>
  <si>
    <t>Cereza (€/100 kg)</t>
  </si>
  <si>
    <t>Ciruela (€/100 kg)</t>
  </si>
  <si>
    <t>Melocotón carne amarilla (€/100 kg)*</t>
  </si>
  <si>
    <t>Nectarina carne amarilla (€/100 kg)*</t>
  </si>
  <si>
    <t>Nectarina carne blanca (€/100 kg)*</t>
  </si>
  <si>
    <t>Aguacate (€/100 kg)</t>
  </si>
  <si>
    <t>Higo (breva) (€/100 kg)</t>
  </si>
  <si>
    <t>Plátano (€/100 kg)*</t>
  </si>
  <si>
    <t>Uva de mesa sin semillas (€/100 kg)</t>
  </si>
  <si>
    <t>HORTALIZAS</t>
  </si>
  <si>
    <t>Acelga (€/100kg)</t>
  </si>
  <si>
    <t>Ajo seco (€/100kg)</t>
  </si>
  <si>
    <t>Berenjena (€/100 kg)</t>
  </si>
  <si>
    <t>Brócoli (€/100 kg)</t>
  </si>
  <si>
    <t>Calabacín (€/100 kg)</t>
  </si>
  <si>
    <t>Cebolla (€/100 kg)</t>
  </si>
  <si>
    <t>Champiñón (€/100kg)</t>
  </si>
  <si>
    <t>Judía verde tipo plana (€/100 kg)</t>
  </si>
  <si>
    <t>Lechuga Romana (€/100 ud)</t>
  </si>
  <si>
    <t>Melón Piel de Sapo (€/100 ud)</t>
  </si>
  <si>
    <t>Pepino (€/100 kg)</t>
  </si>
  <si>
    <t>Pimiento verde tipo italiano (€/100 kg)</t>
  </si>
  <si>
    <t>Puerro (€/100 kg)</t>
  </si>
  <si>
    <t>Sandía (€/100 kg)</t>
  </si>
  <si>
    <t>Tomate cereza (€/100 kg)*</t>
  </si>
  <si>
    <t>Tomate racimo (€/100 kg)*</t>
  </si>
  <si>
    <t>Tomate redondo liso (€/100 kg)*</t>
  </si>
  <si>
    <t xml:space="preserve">Zanahoria (€/100 kg) </t>
  </si>
  <si>
    <t xml:space="preserve">Patata (€/100 kg) </t>
  </si>
  <si>
    <r>
      <t>Posición comercial:</t>
    </r>
    <r>
      <rPr>
        <sz val="11"/>
        <rFont val="Verdana"/>
        <family val="2"/>
      </rPr>
      <t xml:space="preserve"> </t>
    </r>
  </si>
  <si>
    <t>(4) Granel: En árbol, finca, almacén, agricultor, alhóndiga, lonja, etc. En el caso de los cítricos, el precio se da "en árbol".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</si>
  <si>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</si>
  <si>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Subdirección General de Análisis, Coordinación y Estadística</t>
  </si>
  <si>
    <t>1.2. PRECIOS MEDIOS NACIONALES DE PRODUCTOS GANADEROS</t>
  </si>
  <si>
    <t>1.2.1. Precios Medios Nacionales de Productos Ganaderos</t>
  </si>
  <si>
    <t>PRODUCTOS GANADEROS</t>
  </si>
  <si>
    <t>2021</t>
  </si>
  <si>
    <t>VACUNO</t>
  </si>
  <si>
    <t>Ternera, 180-300 kilos (€/100 kg canal)</t>
  </si>
  <si>
    <t>365,13</t>
  </si>
  <si>
    <t>Machos de 12 a 24 meses (Clase R) (€/100 kg canal)</t>
  </si>
  <si>
    <t>373,97</t>
  </si>
  <si>
    <t>Animales de 8 a 12 meses (Clase R) ( (€/100 kg canal)</t>
  </si>
  <si>
    <t>377,93</t>
  </si>
  <si>
    <t>Bovino vivo, conjunto categorías (€/100 kg vivo)</t>
  </si>
  <si>
    <t>190,64</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</si>
  <si>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</si>
  <si>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</si>
  <si>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</si>
  <si>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</si>
  <si>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</si>
  <si>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</si>
  <si>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</si>
  <si>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175,01</t>
  </si>
  <si>
    <t xml:space="preserve">Porcino 60-55% magro (Clase E) (€/100 kg canal) </t>
  </si>
  <si>
    <t>167,80</t>
  </si>
  <si>
    <t xml:space="preserve">Porcino 55-50% magro (Clase U) (€/100 kg canal) </t>
  </si>
  <si>
    <t>166,89</t>
  </si>
  <si>
    <t xml:space="preserve">Porcino 50-45% magro (Clase R) (€/100 kg canal) </t>
  </si>
  <si>
    <t>159,72</t>
  </si>
  <si>
    <t>Lechon 20 kg (€/unidad)</t>
  </si>
  <si>
    <t>31,33</t>
  </si>
  <si>
    <t>POLLO</t>
  </si>
  <si>
    <t xml:space="preserve">(2) </t>
  </si>
  <si>
    <t>Pollo, media de canales del 83% y 65% rdto. (€/100 kg canal)</t>
  </si>
  <si>
    <t>157,17</t>
  </si>
  <si>
    <t>Pollo P10 (83% rdto.) (€/100 kg canal)</t>
  </si>
  <si>
    <t>141,83</t>
  </si>
  <si>
    <t>Pollo P90 (65% rdto.) (€/100 kg canal)</t>
  </si>
  <si>
    <t>158,33</t>
  </si>
  <si>
    <t>HUEVOS</t>
  </si>
  <si>
    <t>Huevos Tipo Jaula, media Clase L y M (€/100 kg)</t>
  </si>
  <si>
    <t>82,49</t>
  </si>
  <si>
    <t>Huevos Tipo Jaula - Clase L (€/docena)</t>
  </si>
  <si>
    <t>0,68</t>
  </si>
  <si>
    <t xml:space="preserve">Huevos Tipo Jaula - Clase M (€/docena) </t>
  </si>
  <si>
    <t>0,57</t>
  </si>
  <si>
    <t>CONEJO</t>
  </si>
  <si>
    <t>Conejo1,8-2,2 kilo,vivo (€/100 kg)</t>
  </si>
  <si>
    <t>183,15</t>
  </si>
  <si>
    <t>LECHE Y PRODUCTOS LÁCTEOS</t>
  </si>
  <si>
    <t>Suero de leche en polvo (€/100 kg)</t>
  </si>
  <si>
    <t>Mantequilla sin sal (formato 25 kg) (€/100 kg)</t>
  </si>
  <si>
    <t>Leche cruda de vaca (€/100 litros). Fuente: AICA</t>
  </si>
  <si>
    <t>Precio mayo 2021: 32,52 €/100 litros</t>
  </si>
  <si>
    <t>MIEL</t>
  </si>
  <si>
    <t>Miel multifloral a granel (€/100 kg)</t>
  </si>
  <si>
    <t>Precio mayo 2021: 337,52 €/100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</si>
  <si>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</si>
  <si>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</si>
  <si>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</si>
  <si>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</si>
  <si>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</si>
  <si>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</si>
  <si>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</si>
  <si>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</si>
  <si>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</si>
  <si>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</si>
  <si>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</si>
  <si>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28
12-18/07</t>
  </si>
  <si>
    <t>Semana 29
19-25/07</t>
  </si>
  <si>
    <t>Variación
 €</t>
  </si>
  <si>
    <t xml:space="preserve"> Trigo Blando Panificable</t>
  </si>
  <si>
    <t xml:space="preserve">   Albacete</t>
  </si>
  <si>
    <t>221,00</t>
  </si>
  <si>
    <t>221,80</t>
  </si>
  <si>
    <t>0,80</t>
  </si>
  <si>
    <t xml:space="preserve">   Ávila</t>
  </si>
  <si>
    <t>222,00</t>
  </si>
  <si>
    <t>0,00</t>
  </si>
  <si>
    <t xml:space="preserve">   Barcelona</t>
  </si>
  <si>
    <t>234,00</t>
  </si>
  <si>
    <t>239,00</t>
  </si>
  <si>
    <t>5,00</t>
  </si>
  <si>
    <t xml:space="preserve">   Burgos</t>
  </si>
  <si>
    <t>211,40</t>
  </si>
  <si>
    <t xml:space="preserve">   Cádiz</t>
  </si>
  <si>
    <t>230,00</t>
  </si>
  <si>
    <t>235,00</t>
  </si>
  <si>
    <t xml:space="preserve">   Ciudad Real</t>
  </si>
  <si>
    <t>212,50</t>
  </si>
  <si>
    <t xml:space="preserve">   Cuenca</t>
  </si>
  <si>
    <t>217,00</t>
  </si>
  <si>
    <t xml:space="preserve">   Guadalajara</t>
  </si>
  <si>
    <t>222,40</t>
  </si>
  <si>
    <t xml:space="preserve">   Huesca</t>
  </si>
  <si>
    <t>223,00</t>
  </si>
  <si>
    <t>2,00</t>
  </si>
  <si>
    <t xml:space="preserve">   León</t>
  </si>
  <si>
    <t>217,40</t>
  </si>
  <si>
    <t xml:space="preserve">   Lérida</t>
  </si>
  <si>
    <t>224,00</t>
  </si>
  <si>
    <t xml:space="preserve">   Madrid</t>
  </si>
  <si>
    <t>225,00</t>
  </si>
  <si>
    <t xml:space="preserve">   Murcia</t>
  </si>
  <si>
    <t>232,00</t>
  </si>
  <si>
    <t xml:space="preserve">   Navarra</t>
  </si>
  <si>
    <t>226,00</t>
  </si>
  <si>
    <t>1,00</t>
  </si>
  <si>
    <t xml:space="preserve">   Palencia</t>
  </si>
  <si>
    <t>213,60</t>
  </si>
  <si>
    <t>216,00</t>
  </si>
  <si>
    <t>2,40</t>
  </si>
  <si>
    <t xml:space="preserve">   Pontevedra</t>
  </si>
  <si>
    <t>245,00</t>
  </si>
  <si>
    <t xml:space="preserve">   Salamanca</t>
  </si>
  <si>
    <t>220,50</t>
  </si>
  <si>
    <t>221,30</t>
  </si>
  <si>
    <t xml:space="preserve">   Segovia</t>
  </si>
  <si>
    <t>214,00</t>
  </si>
  <si>
    <t>216,40</t>
  </si>
  <si>
    <t xml:space="preserve">   Sevilla</t>
  </si>
  <si>
    <t>240,00</t>
  </si>
  <si>
    <t xml:space="preserve">   Soria</t>
  </si>
  <si>
    <t>217,60</t>
  </si>
  <si>
    <t>218,40</t>
  </si>
  <si>
    <t xml:space="preserve">   Toledo</t>
  </si>
  <si>
    <t>219,00</t>
  </si>
  <si>
    <t xml:space="preserve">   Valladolid</t>
  </si>
  <si>
    <t xml:space="preserve">   Zamora</t>
  </si>
  <si>
    <t xml:space="preserve"> </t>
  </si>
  <si>
    <t xml:space="preserve">   Zaragoza</t>
  </si>
  <si>
    <t xml:space="preserve"> Trigo Duro</t>
  </si>
  <si>
    <t>320,00</t>
  </si>
  <si>
    <t>360,00</t>
  </si>
  <si>
    <t>40,00</t>
  </si>
  <si>
    <t xml:space="preserve">   Córdoba</t>
  </si>
  <si>
    <t>310,00</t>
  </si>
  <si>
    <t>350,00</t>
  </si>
  <si>
    <t>297,00</t>
  </si>
  <si>
    <t xml:space="preserve"> Alfalfa Balas</t>
  </si>
  <si>
    <t>3,00</t>
  </si>
  <si>
    <t>-3,00</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</si>
  <si>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</si>
  <si>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</si>
  <si>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</si>
  <si>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</si>
  <si>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</si>
  <si>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198,20</t>
  </si>
  <si>
    <t>199,80</t>
  </si>
  <si>
    <t>1,60</t>
  </si>
  <si>
    <t>200,00</t>
  </si>
  <si>
    <t>203,00</t>
  </si>
  <si>
    <t>198,00</t>
  </si>
  <si>
    <t>199,00</t>
  </si>
  <si>
    <t>21,00</t>
  </si>
  <si>
    <t>202,60</t>
  </si>
  <si>
    <t>205,00</t>
  </si>
  <si>
    <t>209,00</t>
  </si>
  <si>
    <t xml:space="preserve">   La Coruña</t>
  </si>
  <si>
    <t>220,00</t>
  </si>
  <si>
    <t>202,00</t>
  </si>
  <si>
    <t xml:space="preserve">   Granada</t>
  </si>
  <si>
    <t>213,00</t>
  </si>
  <si>
    <t>206,00</t>
  </si>
  <si>
    <t>208,00</t>
  </si>
  <si>
    <t>211,00</t>
  </si>
  <si>
    <t>210,00</t>
  </si>
  <si>
    <t>4,00</t>
  </si>
  <si>
    <t>201,00</t>
  </si>
  <si>
    <t>204,00</t>
  </si>
  <si>
    <t xml:space="preserve">   Teruel</t>
  </si>
  <si>
    <t>203,70</t>
  </si>
  <si>
    <t xml:space="preserve"> Cebada Malta</t>
  </si>
  <si>
    <t>200,60</t>
  </si>
  <si>
    <t>210,40</t>
  </si>
  <si>
    <t>204,10</t>
  </si>
  <si>
    <t>206,50</t>
  </si>
  <si>
    <t>--</t>
  </si>
  <si>
    <t>215,00</t>
  </si>
  <si>
    <t>204,60</t>
  </si>
  <si>
    <t>207,00</t>
  </si>
  <si>
    <t>204,80</t>
  </si>
  <si>
    <t>3,20</t>
  </si>
  <si>
    <t>206,20</t>
  </si>
  <si>
    <t>206,40</t>
  </si>
  <si>
    <t>212,00</t>
  </si>
  <si>
    <t>204,72</t>
  </si>
  <si>
    <t>207,12</t>
  </si>
  <si>
    <t>206,60</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</si>
  <si>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</si>
  <si>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</si>
  <si>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</si>
  <si>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</si>
  <si>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</si>
  <si>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</si>
  <si>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260,60</t>
  </si>
  <si>
    <t xml:space="preserve">   Badajoz</t>
  </si>
  <si>
    <t>282,00</t>
  </si>
  <si>
    <t>283,00</t>
  </si>
  <si>
    <t xml:space="preserve">   Cáceres</t>
  </si>
  <si>
    <t>265,40</t>
  </si>
  <si>
    <t>255,00</t>
  </si>
  <si>
    <t>263,00</t>
  </si>
  <si>
    <t>8,00</t>
  </si>
  <si>
    <t xml:space="preserve">   Gerona</t>
  </si>
  <si>
    <t>256,00</t>
  </si>
  <si>
    <t>261,00</t>
  </si>
  <si>
    <t>254,00</t>
  </si>
  <si>
    <t>263,80</t>
  </si>
  <si>
    <t>-1,00</t>
  </si>
  <si>
    <t>270,00</t>
  </si>
  <si>
    <t>269,20</t>
  </si>
  <si>
    <t>253,20</t>
  </si>
  <si>
    <t>255,40</t>
  </si>
  <si>
    <t>263,40</t>
  </si>
  <si>
    <t>Arroz cáscara (Indica)</t>
  </si>
  <si>
    <t>366,00</t>
  </si>
  <si>
    <t xml:space="preserve">   Tarragona</t>
  </si>
  <si>
    <t>312,00</t>
  </si>
  <si>
    <t xml:space="preserve">   Valencia</t>
  </si>
  <si>
    <t>325,00</t>
  </si>
  <si>
    <t>330,00</t>
  </si>
  <si>
    <t>Arroz cáscara (Japónica)</t>
  </si>
  <si>
    <t>371,00</t>
  </si>
  <si>
    <t>347,50</t>
  </si>
  <si>
    <t>386,75</t>
  </si>
  <si>
    <t>381,00</t>
  </si>
  <si>
    <t>-5,75</t>
  </si>
  <si>
    <t>373,93</t>
  </si>
  <si>
    <t>Arroz blanco (Indica)</t>
  </si>
  <si>
    <t>611,00</t>
  </si>
  <si>
    <t>617,50</t>
  </si>
  <si>
    <t>595,00</t>
  </si>
  <si>
    <t>-22,50</t>
  </si>
  <si>
    <t>Arroz blanco (Japónica)</t>
  </si>
  <si>
    <t>636,00</t>
  </si>
  <si>
    <t>635,00</t>
  </si>
  <si>
    <t>653,00</t>
  </si>
  <si>
    <t>-17,00</t>
  </si>
  <si>
    <t xml:space="preserve">Arroz blanco vaporizado </t>
  </si>
  <si>
    <t>631,50</t>
  </si>
  <si>
    <t>638,00</t>
  </si>
  <si>
    <t>6,50</t>
  </si>
  <si>
    <t>Arroz partido</t>
  </si>
  <si>
    <t>326,26</t>
  </si>
  <si>
    <t>341,06</t>
  </si>
  <si>
    <t>385,00</t>
  </si>
  <si>
    <t>382,00</t>
  </si>
  <si>
    <t>2.2. PRECIOS EN MERCADOS REPRESENTATIVOS DE VINOS</t>
  </si>
  <si>
    <t>R. EJECUCIÓN (UE)  2017/1185 DE LA COMISION. Artículo 11, Anexo II. 3.</t>
  </si>
  <si>
    <t>En €/hectólitro, salida bodega, a granel, pago al contado sin I. V. A.</t>
  </si>
  <si>
    <t>Vino Blanco sin DOP/IPG</t>
  </si>
  <si>
    <t>37,13</t>
  </si>
  <si>
    <t>38,76</t>
  </si>
  <si>
    <t>1,63</t>
  </si>
  <si>
    <t>26,24</t>
  </si>
  <si>
    <t>27,29</t>
  </si>
  <si>
    <t>1,05</t>
  </si>
  <si>
    <t>24,93</t>
  </si>
  <si>
    <t>25,91</t>
  </si>
  <si>
    <t>0,98</t>
  </si>
  <si>
    <t>23,94</t>
  </si>
  <si>
    <t>24,72</t>
  </si>
  <si>
    <t>0,78</t>
  </si>
  <si>
    <t>24,07</t>
  </si>
  <si>
    <t>23,44</t>
  </si>
  <si>
    <t>-0,63</t>
  </si>
  <si>
    <t>Vino Tinto sin DOP / IPG</t>
  </si>
  <si>
    <t>Precio de vino tinto referido al producto de 12 puntos de color</t>
  </si>
  <si>
    <t>40,87</t>
  </si>
  <si>
    <t>39,45</t>
  </si>
  <si>
    <t>-1,42</t>
  </si>
  <si>
    <t>36,70</t>
  </si>
  <si>
    <t>37,65</t>
  </si>
  <si>
    <t>0,95</t>
  </si>
  <si>
    <t>28,98</t>
  </si>
  <si>
    <t>28,05</t>
  </si>
  <si>
    <t>-0,94</t>
  </si>
  <si>
    <t>45,70</t>
  </si>
  <si>
    <t>44,42</t>
  </si>
  <si>
    <t>-1,27</t>
  </si>
  <si>
    <t>37,19</t>
  </si>
  <si>
    <t>35,39</t>
  </si>
  <si>
    <t>-1,80</t>
  </si>
  <si>
    <t>33,69</t>
  </si>
  <si>
    <t>34,83</t>
  </si>
  <si>
    <t>1,13</t>
  </si>
  <si>
    <t>31,52</t>
  </si>
  <si>
    <t>32,29</t>
  </si>
  <si>
    <t>0,77</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</si>
  <si>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</si>
  <si>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</si>
  <si>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</si>
  <si>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</si>
  <si>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</si>
  <si>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333,00</t>
  </si>
  <si>
    <t>331,00</t>
  </si>
  <si>
    <t>-2,00</t>
  </si>
  <si>
    <t>Menos de 0,8º</t>
  </si>
  <si>
    <t xml:space="preserve">   Almería</t>
  </si>
  <si>
    <t>334,25</t>
  </si>
  <si>
    <t>321,50</t>
  </si>
  <si>
    <t>327,00</t>
  </si>
  <si>
    <t>5,50</t>
  </si>
  <si>
    <t>324,62</t>
  </si>
  <si>
    <t>-0,38</t>
  </si>
  <si>
    <t>329,00</t>
  </si>
  <si>
    <t>336,00</t>
  </si>
  <si>
    <t>315,00</t>
  </si>
  <si>
    <t>326,50</t>
  </si>
  <si>
    <t xml:space="preserve">   Huelva</t>
  </si>
  <si>
    <t>336,55</t>
  </si>
  <si>
    <t xml:space="preserve">   Jaén</t>
  </si>
  <si>
    <t>324,50</t>
  </si>
  <si>
    <t>322,68</t>
  </si>
  <si>
    <t>-1,82</t>
  </si>
  <si>
    <t xml:space="preserve">   Málaga</t>
  </si>
  <si>
    <t>332,50</t>
  </si>
  <si>
    <t>328,00</t>
  </si>
  <si>
    <t>324,00</t>
  </si>
  <si>
    <t>-4,00</t>
  </si>
  <si>
    <t xml:space="preserve">ACEITE DE OLIVA VIRGEN </t>
  </si>
  <si>
    <t>308,00</t>
  </si>
  <si>
    <t>De 0,8º a 2º</t>
  </si>
  <si>
    <t>317,50</t>
  </si>
  <si>
    <t>2,50</t>
  </si>
  <si>
    <t>308,75</t>
  </si>
  <si>
    <t>-1,25</t>
  </si>
  <si>
    <t>307,00</t>
  </si>
  <si>
    <t>312,50</t>
  </si>
  <si>
    <t>302,50</t>
  </si>
  <si>
    <t>310,50</t>
  </si>
  <si>
    <t>318,45</t>
  </si>
  <si>
    <t>307,50</t>
  </si>
  <si>
    <t>309,00</t>
  </si>
  <si>
    <t>306,00</t>
  </si>
  <si>
    <t>ACEITE DE OLIVA LAMPANTE</t>
  </si>
  <si>
    <t>290,00</t>
  </si>
  <si>
    <t>Más de 2º</t>
  </si>
  <si>
    <t>295,00</t>
  </si>
  <si>
    <t>293,69</t>
  </si>
  <si>
    <t>-1,31</t>
  </si>
  <si>
    <t>294,00</t>
  </si>
  <si>
    <t>293,00</t>
  </si>
  <si>
    <t>291,50</t>
  </si>
  <si>
    <t>200,05</t>
  </si>
  <si>
    <t>294,50</t>
  </si>
  <si>
    <t>293,50</t>
  </si>
  <si>
    <t>292,82</t>
  </si>
  <si>
    <t>-0,68</t>
  </si>
  <si>
    <t>296,50</t>
  </si>
  <si>
    <t>295,12</t>
  </si>
  <si>
    <t>-1,38</t>
  </si>
  <si>
    <t>276,50</t>
  </si>
  <si>
    <t>ACEITE DE OLIVA REFINADO</t>
  </si>
  <si>
    <t>301,00</t>
  </si>
  <si>
    <t>-5,00</t>
  </si>
  <si>
    <t>302,00</t>
  </si>
  <si>
    <t>301,10</t>
  </si>
  <si>
    <t>-0,90</t>
  </si>
  <si>
    <t>298,75</t>
  </si>
  <si>
    <t xml:space="preserve">ACEITE DE ORUJO DE OLIVA CRUDO </t>
  </si>
  <si>
    <t>120,00</t>
  </si>
  <si>
    <t>114,50</t>
  </si>
  <si>
    <t>113,68</t>
  </si>
  <si>
    <t>113,94</t>
  </si>
  <si>
    <t>0,26</t>
  </si>
  <si>
    <t>108,00</t>
  </si>
  <si>
    <t>111,50</t>
  </si>
  <si>
    <t>111,66</t>
  </si>
  <si>
    <t>0,16</t>
  </si>
  <si>
    <t>115,00</t>
  </si>
  <si>
    <t>113,00</t>
  </si>
  <si>
    <t>ACEITE DE ORUJO DE OLIVA REFINADO</t>
  </si>
  <si>
    <t>162,00</t>
  </si>
  <si>
    <t>162,51</t>
  </si>
  <si>
    <t>0,51</t>
  </si>
  <si>
    <t>PIPA DE GIRASOL</t>
  </si>
  <si>
    <t xml:space="preserve">   Centro</t>
  </si>
  <si>
    <t>347,89</t>
  </si>
  <si>
    <t>Alto oleico</t>
  </si>
  <si>
    <t xml:space="preserve">   Norte</t>
  </si>
  <si>
    <t>385,67</t>
  </si>
  <si>
    <t xml:space="preserve">   Sur</t>
  </si>
  <si>
    <t>539,94</t>
  </si>
  <si>
    <t>508,22</t>
  </si>
  <si>
    <t>-31,72</t>
  </si>
  <si>
    <t>347,57</t>
  </si>
  <si>
    <t>Convencional</t>
  </si>
  <si>
    <t>370,98</t>
  </si>
  <si>
    <t>533,70</t>
  </si>
  <si>
    <t>497,11</t>
  </si>
  <si>
    <t>-36,59</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</si>
  <si>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</si>
  <si>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</si>
  <si>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</si>
  <si>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</si>
  <si>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</si>
  <si>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</si>
  <si>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</si>
  <si>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</si>
  <si>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</si>
  <si>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</si>
  <si>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DIA/MES</t>
  </si>
  <si>
    <t>O TIPO</t>
  </si>
  <si>
    <t>PMPS</t>
  </si>
  <si>
    <t>LIMÓN</t>
  </si>
  <si>
    <t>Alicante</t>
  </si>
  <si>
    <t>Verna</t>
  </si>
  <si>
    <t>I</t>
  </si>
  <si>
    <t>3-4</t>
  </si>
  <si>
    <t>Málaga</t>
  </si>
  <si>
    <t>Redrojo</t>
  </si>
  <si>
    <t>-</t>
  </si>
  <si>
    <t>NARANJA</t>
  </si>
  <si>
    <t>Castellón</t>
  </si>
  <si>
    <t>Barberina</t>
  </si>
  <si>
    <t>3-6</t>
  </si>
  <si>
    <t>Valencia Late</t>
  </si>
  <si>
    <t>Valencia</t>
  </si>
  <si>
    <t>Valencia Midknight</t>
  </si>
  <si>
    <t>FRUTAS DE PEPITA</t>
  </si>
  <si>
    <t>MANZANA</t>
  </si>
  <si>
    <t>Gerona</t>
  </si>
  <si>
    <t>Fuji</t>
  </si>
  <si>
    <t xml:space="preserve">70-80 </t>
  </si>
  <si>
    <t>Lérida</t>
  </si>
  <si>
    <t>Golden Delicious</t>
  </si>
  <si>
    <t>Zaragoza</t>
  </si>
  <si>
    <t>Granny Smith</t>
  </si>
  <si>
    <t>Red Chief</t>
  </si>
  <si>
    <t>Red Delicious</t>
  </si>
  <si>
    <t>PERA</t>
  </si>
  <si>
    <t>Conferencia</t>
  </si>
  <si>
    <t xml:space="preserve">55-60 </t>
  </si>
  <si>
    <t>60-65+</t>
  </si>
  <si>
    <t>Murcia</t>
  </si>
  <si>
    <t>Ercolini</t>
  </si>
  <si>
    <t xml:space="preserve">50-60 </t>
  </si>
  <si>
    <t>FRUTAS DE HUESO</t>
  </si>
  <si>
    <t>CEREZA</t>
  </si>
  <si>
    <t>Burgos</t>
  </si>
  <si>
    <t>Todas las variedades dulces</t>
  </si>
  <si>
    <t>22 y más</t>
  </si>
  <si>
    <t>Cáceres</t>
  </si>
  <si>
    <t>León</t>
  </si>
  <si>
    <t>Navarra</t>
  </si>
  <si>
    <t>Tarragona</t>
  </si>
  <si>
    <t>CIRUELA</t>
  </si>
  <si>
    <t>Badajoz</t>
  </si>
  <si>
    <t>Todos los tipos y variedades</t>
  </si>
  <si>
    <t>35 mm y más</t>
  </si>
  <si>
    <t>MELOCOTÓN</t>
  </si>
  <si>
    <t>Pulpa Amarilla</t>
  </si>
  <si>
    <t>A/B</t>
  </si>
  <si>
    <t>Barcelona</t>
  </si>
  <si>
    <t>Huesca</t>
  </si>
  <si>
    <t>Pulpa Blanca</t>
  </si>
  <si>
    <t>NECTARINA</t>
  </si>
  <si>
    <t>PARAGUAYA</t>
  </si>
  <si>
    <t>PLATERINA</t>
  </si>
  <si>
    <t>OTRAS FRUTAS</t>
  </si>
  <si>
    <t>UVA DE MESA</t>
  </si>
  <si>
    <t>Apirenas Blancas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</si>
  <si>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</si>
  <si>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</si>
  <si>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</si>
  <si>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</si>
  <si>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29- 2021: 19/07 - 25/07</t>
  </si>
  <si>
    <t>ESPAÑA</t>
  </si>
  <si>
    <t>Todas las variedades</t>
  </si>
  <si>
    <t>3/4</t>
  </si>
  <si>
    <t>mm</t>
  </si>
  <si>
    <t>70/80</t>
  </si>
  <si>
    <t>Golden delicious</t>
  </si>
  <si>
    <t>Red Delicious y demás Var. Rojas</t>
  </si>
  <si>
    <t>60/65+</t>
  </si>
  <si>
    <t>Todas las variedades sin pepitas</t>
  </si>
  <si>
    <t>3.2. PRECIOS DE PRODUCCIÓN EN EL MERCADO INTERIOR: PRODUCTOS HORTÍCOLAS</t>
  </si>
  <si>
    <t xml:space="preserve">3.2.1. Precios de Producción de Hortícolas en el Mercado Interior: </t>
  </si>
  <si>
    <t>ACELGA</t>
  </si>
  <si>
    <t>La Coruña</t>
  </si>
  <si>
    <t>Orense</t>
  </si>
  <si>
    <t>AJO</t>
  </si>
  <si>
    <t>Ciudad Real</t>
  </si>
  <si>
    <t>Blanco</t>
  </si>
  <si>
    <t>50-60 mm</t>
  </si>
  <si>
    <t>Cuenca</t>
  </si>
  <si>
    <t>Segovia</t>
  </si>
  <si>
    <t>Toledo</t>
  </si>
  <si>
    <t>Morado</t>
  </si>
  <si>
    <t>50-80 mm</t>
  </si>
  <si>
    <t>Córdoba</t>
  </si>
  <si>
    <t>Albacete</t>
  </si>
  <si>
    <t>Primavera</t>
  </si>
  <si>
    <t>Valladolid</t>
  </si>
  <si>
    <t>BERENJENA</t>
  </si>
  <si>
    <t>Almería</t>
  </si>
  <si>
    <t>BRÓCOLI</t>
  </si>
  <si>
    <t>CALABACÍN</t>
  </si>
  <si>
    <t>14-21 g</t>
  </si>
  <si>
    <t>CEBOLLA</t>
  </si>
  <si>
    <t>CHAMPIÑÓN</t>
  </si>
  <si>
    <t>Cerrado</t>
  </si>
  <si>
    <t>30-65 mm</t>
  </si>
  <si>
    <t>La Rioja</t>
  </si>
  <si>
    <t>COLIFLOR</t>
  </si>
  <si>
    <t>Granada</t>
  </si>
  <si>
    <t>COL-REPOLLO</t>
  </si>
  <si>
    <t>Hoja lisa</t>
  </si>
  <si>
    <t>JUDÍA VERDE</t>
  </si>
  <si>
    <t>Plana</t>
  </si>
  <si>
    <t>Lugo</t>
  </si>
  <si>
    <t>Pontevedra</t>
  </si>
  <si>
    <t>LECHUGA</t>
  </si>
  <si>
    <t>Baby</t>
  </si>
  <si>
    <t>Iceberg</t>
  </si>
  <si>
    <t>400g y+</t>
  </si>
  <si>
    <t>Romana</t>
  </si>
  <si>
    <t>600g y+</t>
  </si>
  <si>
    <t>63,33</t>
  </si>
  <si>
    <t>59,42</t>
  </si>
  <si>
    <t>58,97</t>
  </si>
  <si>
    <t>56,98</t>
  </si>
  <si>
    <t>59,68</t>
  </si>
  <si>
    <t>58,92</t>
  </si>
  <si>
    <t>104,00</t>
  </si>
  <si>
    <t>79,47</t>
  </si>
  <si>
    <t>85,00</t>
  </si>
  <si>
    <t>147,00</t>
  </si>
  <si>
    <t>68,00</t>
  </si>
  <si>
    <t>44,80</t>
  </si>
  <si>
    <t>MELÓN</t>
  </si>
  <si>
    <t>Amarillo</t>
  </si>
  <si>
    <t>47,00</t>
  </si>
  <si>
    <t>49,00</t>
  </si>
  <si>
    <t>50,00</t>
  </si>
  <si>
    <t>48,96</t>
  </si>
  <si>
    <t>Cantaloupe</t>
  </si>
  <si>
    <t>48,70</t>
  </si>
  <si>
    <t>53,57</t>
  </si>
  <si>
    <t>55,52</t>
  </si>
  <si>
    <t>53,31</t>
  </si>
  <si>
    <t>Galia</t>
  </si>
  <si>
    <t>49,29</t>
  </si>
  <si>
    <t>51,08</t>
  </si>
  <si>
    <t>50,16</t>
  </si>
  <si>
    <t>Piel de Sapo</t>
  </si>
  <si>
    <t>39,20</t>
  </si>
  <si>
    <t>40,98</t>
  </si>
  <si>
    <t>44,55</t>
  </si>
  <si>
    <t>41,03</t>
  </si>
  <si>
    <t>PEPINO</t>
  </si>
  <si>
    <t>De Almería</t>
  </si>
  <si>
    <t>350-500 g</t>
  </si>
  <si>
    <t>45,10</t>
  </si>
  <si>
    <t>45,14</t>
  </si>
  <si>
    <t>61,14</t>
  </si>
  <si>
    <t>65,94</t>
  </si>
  <si>
    <t>85,70</t>
  </si>
  <si>
    <t>87,96</t>
  </si>
  <si>
    <t>62,92</t>
  </si>
  <si>
    <t>84,00</t>
  </si>
  <si>
    <t>88,00</t>
  </si>
  <si>
    <t>97,00</t>
  </si>
  <si>
    <t>107,00</t>
  </si>
  <si>
    <t>111,00</t>
  </si>
  <si>
    <t>95,73</t>
  </si>
  <si>
    <t>Español</t>
  </si>
  <si>
    <t>73,00</t>
  </si>
  <si>
    <t>75,10</t>
  </si>
  <si>
    <t>83,50</t>
  </si>
  <si>
    <t>78,25</t>
  </si>
  <si>
    <t>75,93</t>
  </si>
  <si>
    <t>Morico</t>
  </si>
  <si>
    <t>32,00</t>
  </si>
  <si>
    <t>42,00</t>
  </si>
  <si>
    <t>38,79</t>
  </si>
  <si>
    <t>Variedades rugosas</t>
  </si>
  <si>
    <t>47,50</t>
  </si>
  <si>
    <t>PIMIENTO</t>
  </si>
  <si>
    <t>Cuadrado Color</t>
  </si>
  <si>
    <t>70 mm y +</t>
  </si>
  <si>
    <t>150,00</t>
  </si>
  <si>
    <t>157,00</t>
  </si>
  <si>
    <t>90,00</t>
  </si>
  <si>
    <t>114,88</t>
  </si>
  <si>
    <t>79,24</t>
  </si>
  <si>
    <t>79,85</t>
  </si>
  <si>
    <t>97,40</t>
  </si>
  <si>
    <t>79,42</t>
  </si>
  <si>
    <t>78,10</t>
  </si>
  <si>
    <t>81,82</t>
  </si>
  <si>
    <t>Cuadrado Verde</t>
  </si>
  <si>
    <t>52,00</t>
  </si>
  <si>
    <t>70,00</t>
  </si>
  <si>
    <t>56,00</t>
  </si>
  <si>
    <t>60,00</t>
  </si>
  <si>
    <t>53,00</t>
  </si>
  <si>
    <t>63,78</t>
  </si>
  <si>
    <t>46,94</t>
  </si>
  <si>
    <t>46,65</t>
  </si>
  <si>
    <t>46,87</t>
  </si>
  <si>
    <t>44,59</t>
  </si>
  <si>
    <t>41,95</t>
  </si>
  <si>
    <t>45,07</t>
  </si>
  <si>
    <t>Italiano Verde</t>
  </si>
  <si>
    <t>40 mm y +</t>
  </si>
  <si>
    <t>72,00</t>
  </si>
  <si>
    <t>58,37</t>
  </si>
  <si>
    <t>80,00</t>
  </si>
  <si>
    <t>280,00</t>
  </si>
  <si>
    <t>396,00</t>
  </si>
  <si>
    <t>PUERRO</t>
  </si>
  <si>
    <t>131,40</t>
  </si>
  <si>
    <t>SANDÍA</t>
  </si>
  <si>
    <t>Con semillas</t>
  </si>
  <si>
    <t>23,00</t>
  </si>
  <si>
    <t>24,00</t>
  </si>
  <si>
    <t>Sin semillas</t>
  </si>
  <si>
    <t>39,00</t>
  </si>
  <si>
    <t>31,00</t>
  </si>
  <si>
    <t>35,00</t>
  </si>
  <si>
    <t>27,00</t>
  </si>
  <si>
    <t>25,00</t>
  </si>
  <si>
    <t>26,56</t>
  </si>
  <si>
    <t>27,71</t>
  </si>
  <si>
    <t>TOMATE</t>
  </si>
  <si>
    <t>Cereza</t>
  </si>
  <si>
    <t>233,00</t>
  </si>
  <si>
    <t>243,00</t>
  </si>
  <si>
    <t>244,00</t>
  </si>
  <si>
    <t>225,24</t>
  </si>
  <si>
    <t>216,73</t>
  </si>
  <si>
    <t>242,96</t>
  </si>
  <si>
    <t>160,00</t>
  </si>
  <si>
    <t>180,00</t>
  </si>
  <si>
    <t>175,00</t>
  </si>
  <si>
    <t>170,00</t>
  </si>
  <si>
    <t>167,33</t>
  </si>
  <si>
    <t>Racimo</t>
  </si>
  <si>
    <t>66,00</t>
  </si>
  <si>
    <t>77,81</t>
  </si>
  <si>
    <t>Redondo</t>
  </si>
  <si>
    <t>57-100mm</t>
  </si>
  <si>
    <t>38,00</t>
  </si>
  <si>
    <t>54,37</t>
  </si>
  <si>
    <t>43,00</t>
  </si>
  <si>
    <t>61,00</t>
  </si>
  <si>
    <t>83,00</t>
  </si>
  <si>
    <t>52,95</t>
  </si>
  <si>
    <t>80,70</t>
  </si>
  <si>
    <t>100,00</t>
  </si>
  <si>
    <t>46,00</t>
  </si>
  <si>
    <t>75,00</t>
  </si>
  <si>
    <t>81,00</t>
  </si>
  <si>
    <t>64,60</t>
  </si>
  <si>
    <t>ZANAHORIA</t>
  </si>
  <si>
    <t>29,00</t>
  </si>
  <si>
    <t>3.2.2. Precios de Producción de Hortícolas en el Mercado Interior: Precios Medios Ponderados Semanales Nacionales</t>
  </si>
  <si>
    <t>205,21</t>
  </si>
  <si>
    <t>45-55 mm</t>
  </si>
  <si>
    <t>220,83</t>
  </si>
  <si>
    <t>148,30</t>
  </si>
  <si>
    <t>40+/70+</t>
  </si>
  <si>
    <t>38,52</t>
  </si>
  <si>
    <t>14-21</t>
  </si>
  <si>
    <t>37,28</t>
  </si>
  <si>
    <t>38,43</t>
  </si>
  <si>
    <t>Medio (30-65 mm)</t>
  </si>
  <si>
    <t>185,69</t>
  </si>
  <si>
    <t>227,44</t>
  </si>
  <si>
    <t>400 g o superior</t>
  </si>
  <si>
    <t>75,73</t>
  </si>
  <si>
    <t>47,07</t>
  </si>
  <si>
    <t>Variedades lisas</t>
  </si>
  <si>
    <t>71,87</t>
  </si>
  <si>
    <t>PIMIENTO DULCE</t>
  </si>
  <si>
    <t>40 mm o superior</t>
  </si>
  <si>
    <t>91,71</t>
  </si>
  <si>
    <t>97,42</t>
  </si>
  <si>
    <t>27,04</t>
  </si>
  <si>
    <t>196,25</t>
  </si>
  <si>
    <t>76,15</t>
  </si>
  <si>
    <t>74,53</t>
  </si>
  <si>
    <t xml:space="preserve">ZANAHORIA </t>
  </si>
  <si>
    <t>29,92</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</si>
  <si>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</si>
  <si>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</si>
  <si>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</si>
  <si>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</si>
  <si>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</si>
  <si>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</si>
  <si>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</si>
  <si>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28
12-18/07
2021</t>
  </si>
  <si>
    <t>Semana 29
19-25/07
2021</t>
  </si>
  <si>
    <t>CATEGORÍA</t>
  </si>
  <si>
    <t xml:space="preserve">DE ESTADO DE </t>
  </si>
  <si>
    <t>Variación €</t>
  </si>
  <si>
    <t>ENGRASAMIENTO</t>
  </si>
  <si>
    <t>Categoría A: Canales de machos jovenes sin castrar de más de un año y menos de dos</t>
  </si>
  <si>
    <t>Muy buena y poco cubierta (U-2)</t>
  </si>
  <si>
    <t>372,52</t>
  </si>
  <si>
    <t>379,04</t>
  </si>
  <si>
    <t>Muy buena y cubierta (U-3)</t>
  </si>
  <si>
    <t>378,34</t>
  </si>
  <si>
    <t>362,62</t>
  </si>
  <si>
    <t>Precio medio ponderado Categoría U</t>
  </si>
  <si>
    <t>376,44</t>
  </si>
  <si>
    <t>367,97</t>
  </si>
  <si>
    <t>Buena y poco cubierta (R-2)</t>
  </si>
  <si>
    <t>369,80</t>
  </si>
  <si>
    <t>368,94</t>
  </si>
  <si>
    <t>Buena y cubierta (R-3)</t>
  </si>
  <si>
    <t>372,99</t>
  </si>
  <si>
    <t>375,24</t>
  </si>
  <si>
    <t>Precio medio ponderado Categoría R</t>
  </si>
  <si>
    <t>372,34</t>
  </si>
  <si>
    <t>Menos buena y poco cubierta (O-2)</t>
  </si>
  <si>
    <t>313,91</t>
  </si>
  <si>
    <t>313,31</t>
  </si>
  <si>
    <t>Menos buena y cubierta  (O-3)</t>
  </si>
  <si>
    <t>340,26</t>
  </si>
  <si>
    <t>343,30</t>
  </si>
  <si>
    <t>Precio medio ponderado Categoría O</t>
  </si>
  <si>
    <t>331,10</t>
  </si>
  <si>
    <t>332,87</t>
  </si>
  <si>
    <t>Categoría D: Canales de hembras que hayan parido</t>
  </si>
  <si>
    <t>Mediocre  y poco cubierta (P-2)</t>
  </si>
  <si>
    <t>215,78</t>
  </si>
  <si>
    <t>217,45</t>
  </si>
  <si>
    <t>Mediocre y cubierta  (P-3)</t>
  </si>
  <si>
    <t>214,88</t>
  </si>
  <si>
    <t>254,33</t>
  </si>
  <si>
    <t>Precio medio ponderado Categoría P</t>
  </si>
  <si>
    <t>215,69</t>
  </si>
  <si>
    <t>221,21</t>
  </si>
  <si>
    <t>277,23</t>
  </si>
  <si>
    <t>269,36</t>
  </si>
  <si>
    <t>Buena y grasa (R-4)</t>
  </si>
  <si>
    <t>332,93</t>
  </si>
  <si>
    <t>300,18</t>
  </si>
  <si>
    <t>294,68</t>
  </si>
  <si>
    <t>279,02</t>
  </si>
  <si>
    <t>235,46</t>
  </si>
  <si>
    <t>235,80</t>
  </si>
  <si>
    <t>Menos buena y cubierta (O-3)</t>
  </si>
  <si>
    <t>267,53</t>
  </si>
  <si>
    <t>280,02</t>
  </si>
  <si>
    <t>Menos buena y grasa (O-4)</t>
  </si>
  <si>
    <t>330,75</t>
  </si>
  <si>
    <t>318,29</t>
  </si>
  <si>
    <t>266,16</t>
  </si>
  <si>
    <t>270,65</t>
  </si>
  <si>
    <t>Categoría E: Canales de otras hembras ( de 12 meses o más)</t>
  </si>
  <si>
    <t>391,12</t>
  </si>
  <si>
    <t>390,94</t>
  </si>
  <si>
    <t>388,79</t>
  </si>
  <si>
    <t>392,84</t>
  </si>
  <si>
    <t>389,23</t>
  </si>
  <si>
    <t>392,49</t>
  </si>
  <si>
    <t>354,43</t>
  </si>
  <si>
    <t>357,71</t>
  </si>
  <si>
    <t>360,50</t>
  </si>
  <si>
    <t>367,76</t>
  </si>
  <si>
    <t>391,31</t>
  </si>
  <si>
    <t>384,25</t>
  </si>
  <si>
    <t>361,37</t>
  </si>
  <si>
    <t>367,46</t>
  </si>
  <si>
    <t>287,89</t>
  </si>
  <si>
    <t>294,20</t>
  </si>
  <si>
    <t>336,23</t>
  </si>
  <si>
    <t>326,19</t>
  </si>
  <si>
    <t>365,03</t>
  </si>
  <si>
    <t>357,60</t>
  </si>
  <si>
    <t>328,91</t>
  </si>
  <si>
    <t>321,65</t>
  </si>
  <si>
    <t>Categoría Z: Canales de animales desde 8 a menos de 12 meses</t>
  </si>
  <si>
    <t>397,42</t>
  </si>
  <si>
    <t>392,55</t>
  </si>
  <si>
    <t>394,62</t>
  </si>
  <si>
    <t>392,95</t>
  </si>
  <si>
    <t>395,67</t>
  </si>
  <si>
    <t>392,80</t>
  </si>
  <si>
    <t>383,16</t>
  </si>
  <si>
    <t>377,60</t>
  </si>
  <si>
    <t>376,84</t>
  </si>
  <si>
    <t>378,02</t>
  </si>
  <si>
    <t>378,14</t>
  </si>
  <si>
    <t>331,39</t>
  </si>
  <si>
    <t>325,84</t>
  </si>
  <si>
    <t>335,46</t>
  </si>
  <si>
    <t>323,70</t>
  </si>
  <si>
    <t>333,38</t>
  </si>
  <si>
    <t>4.1.2. Precios Medios Nacionales del Bovino Vivo</t>
  </si>
  <si>
    <t xml:space="preserve"> R 2017/1182, R 2017/1184 (Euro/100 kg vivo)</t>
  </si>
  <si>
    <t xml:space="preserve">  BOVINO VIVO</t>
  </si>
  <si>
    <t>Machos hasta 480 Kg. vivo</t>
  </si>
  <si>
    <t>214,37</t>
  </si>
  <si>
    <t>Machos de más de 480 kg. vivo</t>
  </si>
  <si>
    <t>200,75</t>
  </si>
  <si>
    <t>Hembras que hayan parido</t>
  </si>
  <si>
    <t>98,59</t>
  </si>
  <si>
    <t>Otras hembras de hasta 380 Kg. vivo</t>
  </si>
  <si>
    <t>216,48</t>
  </si>
  <si>
    <t>Otras hembras de más de 380 Kg. vivo</t>
  </si>
  <si>
    <t>211,41</t>
  </si>
  <si>
    <t>4.1.3. Precios Medios Nacionales de Otros Animales de la Especie Bovina</t>
  </si>
  <si>
    <t xml:space="preserve">   OTROS BOVINOS </t>
  </si>
  <si>
    <t>TERNEROS DE 8 DÍAS A 4 SEMANA (Euro/cabeza)</t>
  </si>
  <si>
    <t>Macho frisón</t>
  </si>
  <si>
    <t>105,80</t>
  </si>
  <si>
    <t>Macho cruzado</t>
  </si>
  <si>
    <t>Hembra frisón</t>
  </si>
  <si>
    <t>82,58</t>
  </si>
  <si>
    <t>Hembra cruzado</t>
  </si>
  <si>
    <t>151,18</t>
  </si>
  <si>
    <t xml:space="preserve">Media ponderada nacional (Euro/Cabeza)     </t>
  </si>
  <si>
    <t>TERNEROS DE 6 HASTA 12 MESES (Euro/100kg vivo)</t>
  </si>
  <si>
    <t>Macho frisón (base 200 kg)</t>
  </si>
  <si>
    <t>147,66</t>
  </si>
  <si>
    <t>Macho cruzado (base 200 kg)</t>
  </si>
  <si>
    <t>281,83</t>
  </si>
  <si>
    <t>Hembra frisón (base 200 kg)</t>
  </si>
  <si>
    <t>355,00</t>
  </si>
  <si>
    <t>Hembra cruzado (base 200 kg)</t>
  </si>
  <si>
    <t>222,94</t>
  </si>
  <si>
    <t xml:space="preserve">Media ponderada nacional (Euro/100kg vivo)        </t>
  </si>
  <si>
    <t>254,47</t>
  </si>
  <si>
    <t>4.2. PRECIOS REPRESENTATIVOS DE PRODUCTOS GANADEROS: OVINO</t>
  </si>
  <si>
    <t xml:space="preserve"> 4.2.1. Precios Medios Nacionales de Canales de Ovino Frescas o Refrigeradas</t>
  </si>
  <si>
    <t>R 2017/1182, R 2017/1184 (Euro/100 kg canal)</t>
  </si>
  <si>
    <t>CORDEROS I Y II</t>
  </si>
  <si>
    <t>Corderos I (12 a 13 kg/canal)</t>
  </si>
  <si>
    <t>647,99</t>
  </si>
  <si>
    <t>Corderos II (13,1 a 16 kg/canal)</t>
  </si>
  <si>
    <t>633,64</t>
  </si>
  <si>
    <t>Media ponderada</t>
  </si>
  <si>
    <t>640,81</t>
  </si>
  <si>
    <t>PRECIOS MEDIOS DE CANALES DE OVINO FRESCAS O REFRIGERADAS EN LOS MERCADOS NACIONALES REPRESENTATIVOS PARA LA UE</t>
  </si>
  <si>
    <t>MERCADO REPRESENTATIVO - Cordero 9-19 kg</t>
  </si>
  <si>
    <t>777,84</t>
  </si>
  <si>
    <t>Madrid</t>
  </si>
  <si>
    <t>722,99</t>
  </si>
  <si>
    <t>584,39</t>
  </si>
  <si>
    <t>661,00</t>
  </si>
  <si>
    <t>Extremadura</t>
  </si>
  <si>
    <t>659,86</t>
  </si>
  <si>
    <t>656,56</t>
  </si>
  <si>
    <t>652,13</t>
  </si>
  <si>
    <t>701,87</t>
  </si>
  <si>
    <t>668,48</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</si>
  <si>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</si>
  <si>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</si>
  <si>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</si>
  <si>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</si>
  <si>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</si>
  <si>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</si>
  <si>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</si>
  <si>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</si>
  <si>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</si>
  <si>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</si>
  <si>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</si>
  <si>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</si>
  <si>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162,04</t>
  </si>
  <si>
    <t>159,75</t>
  </si>
  <si>
    <t>4.3.2. Precios Medios en Mercados Representativos Provinciales de Porcino Cebado (*)</t>
  </si>
  <si>
    <t>MERCADO REPRESENTATIVO</t>
  </si>
  <si>
    <t>SELECTO (nivel menor de grasa)</t>
  </si>
  <si>
    <t>NORMAL (nivel normal de grasa)</t>
  </si>
  <si>
    <t>GRASO (nivel mayor de grasa)</t>
  </si>
  <si>
    <t xml:space="preserve">    Barcelona</t>
  </si>
  <si>
    <t>1,39</t>
  </si>
  <si>
    <t>1,36</t>
  </si>
  <si>
    <t xml:space="preserve">    Huesca</t>
  </si>
  <si>
    <t>1,35</t>
  </si>
  <si>
    <t>1,33</t>
  </si>
  <si>
    <t>1,31</t>
  </si>
  <si>
    <t xml:space="preserve">    Lleida</t>
  </si>
  <si>
    <t>1,34</t>
  </si>
  <si>
    <t>1,32</t>
  </si>
  <si>
    <t xml:space="preserve">    Murcia</t>
  </si>
  <si>
    <t>1,37</t>
  </si>
  <si>
    <t xml:space="preserve">    Pontevedra</t>
  </si>
  <si>
    <t>1,38</t>
  </si>
  <si>
    <t>1,77</t>
  </si>
  <si>
    <t xml:space="preserve">    Salamanca</t>
  </si>
  <si>
    <t>1,42</t>
  </si>
  <si>
    <t xml:space="preserve">    Segovia</t>
  </si>
  <si>
    <t>1,47</t>
  </si>
  <si>
    <t xml:space="preserve">    Zaragoza</t>
  </si>
  <si>
    <t>1,40</t>
  </si>
  <si>
    <t>(*) En Euro/kg vivo</t>
  </si>
  <si>
    <t>4.3.3. Precios Medios de Porcino Precoz, Lechones y Otras Calidades</t>
  </si>
  <si>
    <t xml:space="preserve">  (Euro/100kg vivo)</t>
  </si>
  <si>
    <t>CERDAS DE DESVIEJE</t>
  </si>
  <si>
    <t>Cerdas de Desvieje</t>
  </si>
  <si>
    <t>47,96</t>
  </si>
  <si>
    <t>CERDOS CEBADOS</t>
  </si>
  <si>
    <t>Categoría U</t>
  </si>
  <si>
    <t>128,51</t>
  </si>
  <si>
    <t>LECHONES</t>
  </si>
  <si>
    <t>Lleida.Base 20kg de peso.</t>
  </si>
  <si>
    <t>122,50</t>
  </si>
  <si>
    <t>Segovia.Base 20kg de peso.</t>
  </si>
  <si>
    <t>165,00</t>
  </si>
  <si>
    <t>Media nacional. Calidad Normal. Base 20 kg de peso</t>
  </si>
  <si>
    <t>156,66</t>
  </si>
  <si>
    <t>4.3.4. Precios Medios de Porcino: Tronco Ibérico</t>
  </si>
  <si>
    <t>TOSTONES</t>
  </si>
  <si>
    <t>De 5 a 9 kilos</t>
  </si>
  <si>
    <t>398,57</t>
  </si>
  <si>
    <t>De 9 a 12 kilos</t>
  </si>
  <si>
    <t>553,57</t>
  </si>
  <si>
    <t>Lechón Ibérico Cruzado Base 23 kg</t>
  </si>
  <si>
    <t>320,63</t>
  </si>
  <si>
    <t>MARRANOS</t>
  </si>
  <si>
    <t>Marranos Ibéricos de 35 a 60 kg</t>
  </si>
  <si>
    <t>252,46</t>
  </si>
  <si>
    <t>PRIMALES</t>
  </si>
  <si>
    <t>Primales Ibéricos de 60 a 100 kg</t>
  </si>
  <si>
    <t>CERDO CEBADO</t>
  </si>
  <si>
    <t>Cerdo Cebado (Intensivo)</t>
  </si>
  <si>
    <t>204,23</t>
  </si>
  <si>
    <t>Cerdo Cebado de Campo (Extensivo)</t>
  </si>
  <si>
    <t>217,11</t>
  </si>
  <si>
    <t>Cerdo Cebado de Bellota 100% Ibérico</t>
  </si>
  <si>
    <t>DESVIEJE</t>
  </si>
  <si>
    <t xml:space="preserve">Reproductores de desvieje </t>
  </si>
  <si>
    <t>104,35</t>
  </si>
  <si>
    <t>REPRODUCTORES</t>
  </si>
  <si>
    <t>Reproductores &gt;6 meses</t>
  </si>
  <si>
    <t>281,75</t>
  </si>
  <si>
    <t>CASTRONAS</t>
  </si>
  <si>
    <t>Castronas</t>
  </si>
  <si>
    <t>83,04</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</si>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</sst>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0"/>
      <name val="Verdana"/>
      <family val="2"/>
    </font>
    <font>
      <b/>
      <sz val="16"/>
      <name val="Verdana"/>
      <family val="2"/>
    </font>
    <font>
      <i/>
      <sz val="11"/>
      <name val="Verdana"/>
      <family val="2"/>
    </font>
    <font>
      <sz val="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b/>
      <sz val="11"/>
      <color indexed="8"/>
      <name val="Times New Roman"/>
      <family val="1"/>
    </font>
    <font>
      <sz val="11"/>
      <name val="Comic Sans MS"/>
      <family val="4"/>
    </font>
    <font>
      <sz val="12"/>
      <name val="Comic Sans MS"/>
      <family val="4"/>
    </font>
    <font>
      <sz val="9"/>
      <name val="Times New Roman"/>
      <family val="1"/>
    </font>
    <font>
      <sz val="12"/>
      <name val="Verdana"/>
      <family val="2"/>
    </font>
    <font>
      <b/>
      <sz val="9"/>
      <color indexed="72"/>
      <name val="Verdana"/>
      <family val="2"/>
    </font>
    <font>
      <sz val="14"/>
      <name val="Verdana"/>
      <family val="2"/>
    </font>
    <font>
      <i/>
      <sz val="9"/>
      <name val="Verdana"/>
      <family val="2"/>
    </font>
    <font>
      <b/>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5">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2" tint="-9.9978637043366805E-2"/>
        <bgColor indexed="8"/>
      </patternFill>
    </fill>
    <fill>
      <patternFill patternType="solid">
        <fgColor theme="2" tint="-9.9978637043366805E-2"/>
        <bgColor indexed="64"/>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right style="thin">
        <color indexed="8"/>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64"/>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8"/>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8"/>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8"/>
      </left>
      <right style="medium">
        <color indexed="8"/>
      </right>
      <top style="medium">
        <color indexed="8"/>
      </top>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medium">
        <color indexed="8"/>
      </right>
      <top style="thin">
        <color indexed="8"/>
      </top>
      <bottom style="medium">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style="thin">
        <color indexed="64"/>
      </bottom>
      <diagonal/>
    </border>
    <border>
      <left style="medium">
        <color indexed="64"/>
      </left>
      <right style="thin">
        <color indexed="8"/>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0">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28" fillId="0" borderId="0"/>
    <xf numFmtId="165" fontId="31" fillId="0" borderId="0"/>
    <xf numFmtId="9" fontId="3" fillId="0" borderId="0" applyFont="0" applyFill="0" applyBorder="0" applyAlignment="0" applyProtection="0"/>
    <xf numFmtId="9" fontId="1" fillId="0" borderId="0" applyFont="0" applyFill="0" applyBorder="0" applyAlignment="0" applyProtection="0"/>
    <xf numFmtId="0" fontId="45" fillId="0" borderId="0" applyNumberFormat="0" applyFill="0" applyBorder="0" applyAlignment="0" applyProtection="0">
      <alignment vertical="top"/>
      <protection locked="0"/>
    </xf>
  </cellStyleXfs>
  <cellXfs count="755">
    <xf numFmtId="0" fontId="0" fillId="0" borderId="0" xfId="0"/>
    <xf numFmtId="0" fontId="4" fillId="0" borderId="0" xfId="2" applyFont="1"/>
    <xf numFmtId="0" fontId="6" fillId="0" borderId="0" xfId="2" quotePrefix="1" applyFont="1" applyAlignment="1">
      <alignment horizontal="right"/>
    </xf>
    <xf numFmtId="0" fontId="5" fillId="0" borderId="0" xfId="2" applyFont="1" applyFill="1" applyBorder="1" applyAlignment="1">
      <alignment horizontal="left"/>
    </xf>
    <xf numFmtId="0" fontId="7" fillId="0" borderId="0" xfId="2" applyFont="1" applyBorder="1" applyAlignment="1">
      <alignment horizontal="left" vertical="center" wrapText="1"/>
    </xf>
    <xf numFmtId="0" fontId="8" fillId="0" borderId="4" xfId="2" applyFont="1" applyFill="1" applyBorder="1" applyAlignment="1">
      <alignment horizontal="center" vertical="center"/>
    </xf>
    <xf numFmtId="0" fontId="8" fillId="0" borderId="5" xfId="2" applyFont="1" applyFill="1" applyBorder="1" applyAlignment="1">
      <alignment horizontal="center" vertical="center"/>
    </xf>
    <xf numFmtId="0" fontId="6" fillId="0" borderId="6"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0" xfId="2" applyFont="1" applyFill="1" applyBorder="1" applyAlignment="1">
      <alignment horizontal="center" vertical="center"/>
    </xf>
    <xf numFmtId="14" fontId="8" fillId="0" borderId="9" xfId="2" quotePrefix="1" applyNumberFormat="1" applyFont="1" applyFill="1" applyBorder="1" applyAlignment="1">
      <alignment horizontal="center" vertical="center"/>
    </xf>
    <xf numFmtId="0" fontId="4" fillId="0" borderId="0" xfId="2" applyFont="1" applyBorder="1"/>
    <xf numFmtId="0" fontId="8" fillId="0" borderId="9" xfId="2" quotePrefix="1" applyNumberFormat="1" applyFont="1" applyFill="1" applyBorder="1" applyAlignment="1">
      <alignment horizontal="center" vertical="center"/>
    </xf>
    <xf numFmtId="0" fontId="8" fillId="0" borderId="9" xfId="2" applyFont="1" applyFill="1" applyBorder="1" applyAlignment="1">
      <alignment horizontal="center" vertical="center" wrapText="1"/>
    </xf>
    <xf numFmtId="0" fontId="8" fillId="0" borderId="10" xfId="2" applyFont="1" applyFill="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14" fontId="6" fillId="3" borderId="2"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3" xfId="2" applyFont="1" applyFill="1" applyBorder="1" applyAlignment="1">
      <alignment horizontal="centerContinuous" vertical="center" wrapText="1"/>
    </xf>
    <xf numFmtId="49" fontId="4" fillId="4" borderId="11" xfId="2" applyNumberFormat="1" applyFont="1" applyFill="1" applyBorder="1" applyAlignment="1">
      <alignment horizontal="center" vertical="center"/>
    </xf>
    <xf numFmtId="0" fontId="9" fillId="4" borderId="12" xfId="2" applyFont="1" applyFill="1" applyBorder="1" applyAlignment="1">
      <alignment horizontal="left" vertical="center"/>
    </xf>
    <xf numFmtId="2" fontId="4" fillId="4" borderId="13" xfId="2" applyNumberFormat="1" applyFont="1" applyFill="1" applyBorder="1" applyAlignment="1">
      <alignment horizontal="center" vertical="center"/>
    </xf>
    <xf numFmtId="164" fontId="4" fillId="4" borderId="14" xfId="2" applyNumberFormat="1" applyFont="1" applyFill="1" applyBorder="1" applyAlignment="1">
      <alignment horizontal="center" vertical="center"/>
    </xf>
    <xf numFmtId="2" fontId="4" fillId="4" borderId="15" xfId="2" applyNumberFormat="1" applyFont="1" applyFill="1" applyBorder="1" applyAlignment="1">
      <alignment horizontal="center" vertical="center"/>
    </xf>
    <xf numFmtId="164" fontId="4" fillId="4" borderId="16" xfId="2" applyNumberFormat="1" applyFont="1" applyFill="1" applyBorder="1" applyAlignment="1">
      <alignment horizontal="center" vertical="center"/>
    </xf>
    <xf numFmtId="2" fontId="4" fillId="4" borderId="17" xfId="2" applyNumberFormat="1" applyFont="1" applyFill="1" applyBorder="1" applyAlignment="1">
      <alignment horizontal="center" vertical="center"/>
    </xf>
    <xf numFmtId="2" fontId="6" fillId="3" borderId="2" xfId="2" quotePrefix="1" applyNumberFormat="1" applyFont="1" applyFill="1" applyBorder="1" applyAlignment="1">
      <alignment horizontal="center"/>
    </xf>
    <xf numFmtId="49" fontId="4" fillId="4" borderId="11" xfId="2" quotePrefix="1" applyNumberFormat="1" applyFont="1" applyFill="1" applyBorder="1" applyAlignment="1">
      <alignment horizontal="center" vertical="center"/>
    </xf>
    <xf numFmtId="164" fontId="4" fillId="4" borderId="18" xfId="2" applyNumberFormat="1" applyFont="1" applyFill="1" applyBorder="1" applyAlignment="1">
      <alignment horizontal="center" vertical="center"/>
    </xf>
    <xf numFmtId="2" fontId="4" fillId="4" borderId="19" xfId="2" applyNumberFormat="1" applyFont="1" applyFill="1" applyBorder="1" applyAlignment="1">
      <alignment horizontal="center" vertical="center"/>
    </xf>
    <xf numFmtId="2" fontId="4" fillId="3" borderId="2" xfId="2" quotePrefix="1" applyNumberFormat="1" applyFont="1" applyFill="1" applyBorder="1" applyAlignment="1">
      <alignment horizontal="center"/>
    </xf>
    <xf numFmtId="2" fontId="9" fillId="2" borderId="2" xfId="2" applyNumberFormat="1" applyFont="1" applyFill="1" applyBorder="1" applyAlignment="1">
      <alignment horizontal="center" vertical="center" wrapText="1"/>
    </xf>
    <xf numFmtId="2" fontId="9" fillId="2" borderId="3" xfId="2" applyNumberFormat="1" applyFont="1" applyFill="1" applyBorder="1" applyAlignment="1">
      <alignment horizontal="center" vertical="center" wrapText="1"/>
    </xf>
    <xf numFmtId="0" fontId="9" fillId="4" borderId="20" xfId="2" applyFont="1" applyFill="1" applyBorder="1" applyAlignment="1">
      <alignment horizontal="left" vertical="center"/>
    </xf>
    <xf numFmtId="2" fontId="4" fillId="4" borderId="21" xfId="2" applyNumberFormat="1" applyFont="1" applyFill="1" applyBorder="1" applyAlignment="1">
      <alignment horizontal="center" vertical="center"/>
    </xf>
    <xf numFmtId="164" fontId="4" fillId="4" borderId="0" xfId="2" applyNumberFormat="1" applyFont="1" applyFill="1" applyBorder="1" applyAlignment="1">
      <alignment horizontal="center" vertical="center"/>
    </xf>
    <xf numFmtId="2" fontId="9" fillId="4" borderId="22" xfId="2" applyNumberFormat="1" applyFont="1" applyFill="1" applyBorder="1" applyAlignment="1">
      <alignment horizontal="center" vertical="center"/>
    </xf>
    <xf numFmtId="0" fontId="9" fillId="2" borderId="3" xfId="2" applyFont="1" applyFill="1" applyBorder="1" applyAlignment="1">
      <alignment horizontal="center" vertical="center" wrapText="1"/>
    </xf>
    <xf numFmtId="49" fontId="4" fillId="4" borderId="8" xfId="2" quotePrefix="1" applyNumberFormat="1" applyFont="1" applyFill="1" applyBorder="1" applyAlignment="1">
      <alignment horizontal="center" vertical="center"/>
    </xf>
    <xf numFmtId="0" fontId="9" fillId="4" borderId="14" xfId="2" applyFont="1" applyFill="1" applyBorder="1" applyAlignment="1">
      <alignment horizontal="left" vertical="center"/>
    </xf>
    <xf numFmtId="2" fontId="4" fillId="0" borderId="14" xfId="2" applyNumberFormat="1" applyFont="1" applyFill="1" applyBorder="1" applyAlignment="1">
      <alignment horizontal="center" vertical="center"/>
    </xf>
    <xf numFmtId="2" fontId="9" fillId="4" borderId="15" xfId="2" applyNumberFormat="1" applyFont="1" applyFill="1" applyBorder="1" applyAlignment="1">
      <alignment horizontal="center" vertical="center"/>
    </xf>
    <xf numFmtId="0" fontId="9" fillId="4" borderId="18" xfId="2" applyFont="1" applyFill="1" applyBorder="1" applyAlignment="1">
      <alignment horizontal="left" vertical="center"/>
    </xf>
    <xf numFmtId="2" fontId="4" fillId="4" borderId="18" xfId="2" applyNumberFormat="1" applyFont="1" applyFill="1" applyBorder="1" applyAlignment="1">
      <alignment horizontal="center" vertical="center"/>
    </xf>
    <xf numFmtId="2" fontId="9" fillId="4" borderId="19" xfId="2" applyNumberFormat="1" applyFont="1" applyFill="1" applyBorder="1" applyAlignment="1">
      <alignment horizontal="center" vertical="center"/>
    </xf>
    <xf numFmtId="0" fontId="9" fillId="4" borderId="23" xfId="2" applyFont="1" applyFill="1" applyBorder="1" applyAlignment="1">
      <alignment horizontal="left" vertical="center"/>
    </xf>
    <xf numFmtId="164" fontId="4" fillId="4" borderId="13" xfId="2" applyNumberFormat="1" applyFont="1" applyFill="1" applyBorder="1" applyAlignment="1">
      <alignment horizontal="center" vertical="center"/>
    </xf>
    <xf numFmtId="0" fontId="9" fillId="4" borderId="9" xfId="2" applyFont="1" applyFill="1" applyBorder="1" applyAlignment="1">
      <alignment horizontal="left" vertical="center"/>
    </xf>
    <xf numFmtId="2" fontId="4" fillId="4" borderId="12" xfId="2" applyNumberFormat="1" applyFont="1" applyFill="1" applyBorder="1" applyAlignment="1">
      <alignment horizontal="center" vertical="center"/>
    </xf>
    <xf numFmtId="0" fontId="9" fillId="4" borderId="16" xfId="2" applyFont="1" applyFill="1" applyBorder="1" applyAlignment="1">
      <alignment horizontal="left" vertical="center"/>
    </xf>
    <xf numFmtId="2" fontId="4" fillId="4" borderId="16" xfId="2" applyNumberFormat="1" applyFont="1" applyFill="1" applyBorder="1" applyAlignment="1">
      <alignment horizontal="center" vertical="center"/>
    </xf>
    <xf numFmtId="2" fontId="9" fillId="4" borderId="17" xfId="2" applyNumberFormat="1" applyFont="1" applyFill="1" applyBorder="1" applyAlignment="1">
      <alignment horizontal="center"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49" fontId="4" fillId="4" borderId="24" xfId="2" applyNumberFormat="1" applyFont="1" applyFill="1" applyBorder="1" applyAlignment="1">
      <alignment horizontal="center" vertical="center"/>
    </xf>
    <xf numFmtId="0" fontId="4" fillId="4" borderId="25" xfId="2" quotePrefix="1" applyFont="1" applyFill="1" applyBorder="1" applyAlignment="1">
      <alignment horizontal="left" vertical="center"/>
    </xf>
    <xf numFmtId="164" fontId="4" fillId="4" borderId="26" xfId="2" applyNumberFormat="1" applyFont="1" applyFill="1" applyBorder="1" applyAlignment="1">
      <alignment horizontal="center" vertical="center"/>
    </xf>
    <xf numFmtId="2" fontId="9" fillId="4" borderId="27" xfId="2" applyNumberFormat="1" applyFont="1" applyFill="1" applyBorder="1" applyAlignment="1">
      <alignment horizontal="center" vertical="center"/>
    </xf>
    <xf numFmtId="49" fontId="4" fillId="4" borderId="28" xfId="2" applyNumberFormat="1" applyFont="1" applyFill="1" applyBorder="1" applyAlignment="1">
      <alignment horizontal="center" vertical="center"/>
    </xf>
    <xf numFmtId="0" fontId="4" fillId="4" borderId="29" xfId="2" quotePrefix="1" applyFont="1" applyFill="1" applyBorder="1" applyAlignment="1">
      <alignment horizontal="left" vertical="center"/>
    </xf>
    <xf numFmtId="2" fontId="4" fillId="4" borderId="30" xfId="2" applyNumberFormat="1" applyFont="1" applyFill="1" applyBorder="1" applyAlignment="1">
      <alignment horizontal="center" vertical="center"/>
    </xf>
    <xf numFmtId="49" fontId="4" fillId="3" borderId="31" xfId="2" applyNumberFormat="1" applyFont="1" applyFill="1" applyBorder="1" applyAlignment="1">
      <alignment horizontal="center" vertical="center"/>
    </xf>
    <xf numFmtId="0" fontId="6" fillId="3" borderId="32" xfId="2" applyFont="1" applyFill="1" applyBorder="1" applyAlignment="1">
      <alignment horizontal="center" vertical="center"/>
    </xf>
    <xf numFmtId="2" fontId="4" fillId="3" borderId="32" xfId="2" applyNumberFormat="1" applyFont="1" applyFill="1" applyBorder="1" applyAlignment="1">
      <alignment horizontal="center" vertical="center"/>
    </xf>
    <xf numFmtId="2" fontId="9" fillId="3" borderId="7" xfId="2" applyNumberFormat="1" applyFont="1" applyFill="1" applyBorder="1" applyAlignment="1">
      <alignment horizontal="center" vertical="center"/>
    </xf>
    <xf numFmtId="0" fontId="4" fillId="0" borderId="0" xfId="2" applyFont="1" applyFill="1"/>
    <xf numFmtId="49" fontId="4" fillId="4" borderId="24" xfId="2" quotePrefix="1" applyNumberFormat="1" applyFont="1" applyFill="1" applyBorder="1" applyAlignment="1">
      <alignment horizontal="center" vertical="center"/>
    </xf>
    <xf numFmtId="2" fontId="4" fillId="4" borderId="25" xfId="2" applyNumberFormat="1" applyFont="1" applyFill="1" applyBorder="1" applyAlignment="1">
      <alignment horizontal="center" vertical="center"/>
    </xf>
    <xf numFmtId="0" fontId="4" fillId="4" borderId="12" xfId="2" quotePrefix="1" applyFont="1" applyFill="1" applyBorder="1" applyAlignment="1">
      <alignment horizontal="left" vertical="center"/>
    </xf>
    <xf numFmtId="2" fontId="4" fillId="4" borderId="22" xfId="2" applyNumberFormat="1" applyFont="1" applyFill="1" applyBorder="1" applyAlignment="1">
      <alignment horizontal="center" vertical="center"/>
    </xf>
    <xf numFmtId="0" fontId="6" fillId="3" borderId="2" xfId="2" applyFont="1" applyFill="1" applyBorder="1" applyAlignment="1">
      <alignment horizontal="center" vertical="center"/>
    </xf>
    <xf numFmtId="0" fontId="4" fillId="4" borderId="25" xfId="2" applyFont="1" applyFill="1" applyBorder="1" applyAlignment="1">
      <alignment horizontal="left" vertical="center"/>
    </xf>
    <xf numFmtId="164" fontId="4" fillId="4" borderId="5" xfId="2" applyNumberFormat="1" applyFont="1" applyFill="1" applyBorder="1" applyAlignment="1">
      <alignment horizontal="center" vertical="center"/>
    </xf>
    <xf numFmtId="2" fontId="4" fillId="4" borderId="27" xfId="2" applyNumberFormat="1" applyFont="1" applyFill="1" applyBorder="1" applyAlignment="1">
      <alignment horizontal="center" vertical="center"/>
    </xf>
    <xf numFmtId="49" fontId="4" fillId="4" borderId="28" xfId="2" quotePrefix="1" applyNumberFormat="1" applyFont="1" applyFill="1" applyBorder="1" applyAlignment="1">
      <alignment horizontal="center" vertical="center"/>
    </xf>
    <xf numFmtId="0" fontId="4" fillId="4" borderId="29" xfId="2" applyFont="1" applyFill="1" applyBorder="1" applyAlignment="1">
      <alignment horizontal="left" vertical="center"/>
    </xf>
    <xf numFmtId="2" fontId="4" fillId="4" borderId="29" xfId="2" applyNumberFormat="1" applyFont="1" applyFill="1" applyBorder="1" applyAlignment="1">
      <alignment horizontal="center" vertical="center"/>
    </xf>
    <xf numFmtId="164" fontId="4" fillId="4" borderId="32" xfId="2" applyNumberFormat="1" applyFont="1" applyFill="1" applyBorder="1" applyAlignment="1">
      <alignment horizontal="center" vertical="center"/>
    </xf>
    <xf numFmtId="2" fontId="4" fillId="4" borderId="33" xfId="2" applyNumberFormat="1" applyFont="1" applyFill="1" applyBorder="1" applyAlignment="1">
      <alignment horizontal="center" vertical="center"/>
    </xf>
    <xf numFmtId="49" fontId="4" fillId="4" borderId="34" xfId="2" applyNumberFormat="1" applyFont="1" applyFill="1" applyBorder="1" applyAlignment="1">
      <alignment horizontal="center" vertical="center"/>
    </xf>
    <xf numFmtId="0" fontId="9" fillId="4" borderId="35" xfId="2" applyFont="1" applyFill="1" applyBorder="1" applyAlignment="1">
      <alignment horizontal="left" vertical="center"/>
    </xf>
    <xf numFmtId="2" fontId="4" fillId="4" borderId="36" xfId="2" applyNumberFormat="1" applyFont="1" applyFill="1" applyBorder="1" applyAlignment="1">
      <alignment horizontal="center" vertical="center"/>
    </xf>
    <xf numFmtId="164" fontId="4" fillId="4" borderId="37" xfId="2" applyNumberFormat="1" applyFont="1" applyFill="1" applyBorder="1" applyAlignment="1">
      <alignment horizontal="center" vertical="center"/>
    </xf>
    <xf numFmtId="2" fontId="9" fillId="4" borderId="38" xfId="2" applyNumberFormat="1" applyFont="1" applyFill="1" applyBorder="1" applyAlignment="1">
      <alignment horizontal="center" vertical="center"/>
    </xf>
    <xf numFmtId="0" fontId="10" fillId="0" borderId="0" xfId="2" applyFont="1"/>
    <xf numFmtId="0" fontId="11" fillId="0" borderId="0" xfId="2" applyFont="1" applyAlignment="1">
      <alignment vertical="center"/>
    </xf>
    <xf numFmtId="0" fontId="10" fillId="0" borderId="0" xfId="2" applyFont="1" applyAlignment="1">
      <alignment vertical="center"/>
    </xf>
    <xf numFmtId="0" fontId="10" fillId="0" borderId="0" xfId="2" applyFont="1" applyAlignment="1">
      <alignment horizontal="left" vertical="center"/>
    </xf>
    <xf numFmtId="4" fontId="4" fillId="0" borderId="0" xfId="2" applyNumberFormat="1" applyFont="1"/>
    <xf numFmtId="0" fontId="4" fillId="0" borderId="0" xfId="2" applyFont="1" applyFill="1" applyBorder="1"/>
    <xf numFmtId="14" fontId="6" fillId="0" borderId="0" xfId="2" quotePrefix="1" applyNumberFormat="1" applyFont="1" applyFill="1" applyBorder="1" applyAlignment="1">
      <alignment horizontal="center"/>
    </xf>
    <xf numFmtId="0" fontId="8" fillId="0" borderId="0" xfId="2" applyFont="1" applyFill="1" applyBorder="1" applyAlignment="1">
      <alignment horizontal="centerContinuous" vertical="center" wrapText="1"/>
    </xf>
    <xf numFmtId="49" fontId="4" fillId="0" borderId="0" xfId="2" applyNumberFormat="1" applyFont="1" applyFill="1" applyBorder="1" applyAlignment="1">
      <alignment horizontal="center" vertical="center"/>
    </xf>
    <xf numFmtId="0" fontId="8" fillId="0" borderId="0" xfId="2" applyFont="1" applyFill="1" applyBorder="1" applyAlignment="1">
      <alignment horizontal="left" vertical="center"/>
    </xf>
    <xf numFmtId="2" fontId="6" fillId="0" borderId="0" xfId="2"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2" fontId="8" fillId="0" borderId="0" xfId="2" applyNumberFormat="1" applyFont="1" applyFill="1" applyBorder="1" applyAlignment="1">
      <alignment horizontal="right" vertical="center"/>
    </xf>
    <xf numFmtId="2" fontId="4" fillId="0" borderId="0" xfId="2" applyNumberFormat="1" applyFont="1" applyBorder="1"/>
    <xf numFmtId="0" fontId="6" fillId="0" borderId="0" xfId="2" quotePrefix="1" applyFont="1" applyFill="1" applyBorder="1" applyAlignment="1">
      <alignment horizontal="left" vertical="center"/>
    </xf>
    <xf numFmtId="2" fontId="4" fillId="0" borderId="0" xfId="2" applyNumberFormat="1" applyFont="1"/>
    <xf numFmtId="49" fontId="4" fillId="0" borderId="0" xfId="2" quotePrefix="1" applyNumberFormat="1" applyFont="1" applyFill="1" applyBorder="1" applyAlignment="1">
      <alignment horizontal="center" vertical="center"/>
    </xf>
    <xf numFmtId="0" fontId="6" fillId="0" borderId="0" xfId="2" applyFont="1" applyFill="1" applyBorder="1" applyAlignment="1">
      <alignment horizontal="left" vertical="center"/>
    </xf>
    <xf numFmtId="0" fontId="6" fillId="0" borderId="0" xfId="2" applyFont="1" applyFill="1" applyBorder="1" applyAlignment="1">
      <alignment vertical="center" wrapText="1"/>
    </xf>
    <xf numFmtId="2" fontId="6" fillId="0" borderId="0" xfId="2" quotePrefix="1" applyNumberFormat="1" applyFont="1" applyFill="1" applyBorder="1" applyAlignment="1">
      <alignment horizontal="right" vertical="center"/>
    </xf>
    <xf numFmtId="0" fontId="6" fillId="0" borderId="0" xfId="2" applyFont="1" applyFill="1" applyBorder="1" applyAlignment="1">
      <alignment vertical="center"/>
    </xf>
    <xf numFmtId="0" fontId="4" fillId="0" borderId="0" xfId="2" quotePrefix="1" applyFont="1" applyFill="1" applyBorder="1" applyAlignment="1">
      <alignment horizontal="center" vertical="center"/>
    </xf>
    <xf numFmtId="2" fontId="6" fillId="0" borderId="0" xfId="2" applyNumberFormat="1" applyFont="1" applyFill="1" applyBorder="1" applyAlignment="1">
      <alignment vertical="center"/>
    </xf>
    <xf numFmtId="2" fontId="13" fillId="0" borderId="0" xfId="2" applyNumberFormat="1" applyFont="1" applyFill="1" applyBorder="1" applyAlignment="1">
      <alignment horizontal="right" vertical="center"/>
    </xf>
    <xf numFmtId="0" fontId="4" fillId="0" borderId="0" xfId="2" applyFont="1" applyFill="1" applyBorder="1" applyAlignment="1">
      <alignment vertical="center"/>
    </xf>
    <xf numFmtId="0" fontId="4" fillId="0" borderId="0" xfId="2" applyFont="1" applyFill="1" applyBorder="1" applyAlignment="1">
      <alignment horizontal="left" vertical="center"/>
    </xf>
    <xf numFmtId="0" fontId="4" fillId="0" borderId="0" xfId="2" applyFont="1" applyAlignment="1">
      <alignment horizontal="left" vertical="center"/>
    </xf>
    <xf numFmtId="0" fontId="14" fillId="0" borderId="0" xfId="2" applyFont="1"/>
    <xf numFmtId="0" fontId="7" fillId="0" borderId="0" xfId="2" applyFont="1" applyBorder="1" applyAlignment="1">
      <alignment vertical="center" wrapText="1"/>
    </xf>
    <xf numFmtId="0" fontId="8" fillId="0" borderId="39" xfId="2" applyFont="1" applyFill="1" applyBorder="1" applyAlignment="1">
      <alignment horizontal="center" vertical="center"/>
    </xf>
    <xf numFmtId="0" fontId="8" fillId="0" borderId="40"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41" xfId="2" applyFont="1" applyFill="1" applyBorder="1" applyAlignment="1">
      <alignment horizontal="center" vertical="center"/>
    </xf>
    <xf numFmtId="0" fontId="8" fillId="0" borderId="21" xfId="2" applyFont="1" applyFill="1" applyBorder="1" applyAlignment="1">
      <alignment horizontal="center" vertical="center"/>
    </xf>
    <xf numFmtId="0" fontId="8" fillId="0" borderId="10" xfId="2" applyFont="1" applyFill="1" applyBorder="1" applyAlignment="1">
      <alignment horizontal="center" vertical="center"/>
    </xf>
    <xf numFmtId="0" fontId="8" fillId="0" borderId="31" xfId="2" applyFont="1" applyFill="1" applyBorder="1" applyAlignment="1">
      <alignment horizontal="center" vertical="center"/>
    </xf>
    <xf numFmtId="0" fontId="8" fillId="0" borderId="42" xfId="2" applyFont="1" applyFill="1" applyBorder="1" applyAlignment="1">
      <alignment horizontal="center" vertical="center"/>
    </xf>
    <xf numFmtId="0" fontId="8" fillId="0" borderId="43" xfId="2" applyFont="1" applyFill="1" applyBorder="1" applyAlignment="1">
      <alignment horizontal="centerContinuous" vertical="center" wrapText="1"/>
    </xf>
    <xf numFmtId="0" fontId="8" fillId="0" borderId="44" xfId="2" applyFont="1" applyFill="1" applyBorder="1" applyAlignment="1">
      <alignment horizontal="centerContinuous" vertical="center" wrapText="1"/>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4" borderId="45" xfId="2" applyNumberFormat="1" applyFont="1" applyFill="1" applyBorder="1" applyAlignment="1">
      <alignment horizontal="center" vertical="center"/>
    </xf>
    <xf numFmtId="0" fontId="4" fillId="4" borderId="9" xfId="2" applyFont="1" applyFill="1" applyBorder="1" applyAlignment="1">
      <alignment vertical="center" wrapText="1"/>
    </xf>
    <xf numFmtId="2" fontId="4" fillId="4" borderId="9" xfId="2" applyNumberFormat="1" applyFont="1" applyFill="1" applyBorder="1" applyAlignment="1">
      <alignment horizontal="center" vertical="center"/>
    </xf>
    <xf numFmtId="10" fontId="4" fillId="4" borderId="17" xfId="1" applyNumberFormat="1" applyFont="1" applyFill="1" applyBorder="1" applyAlignment="1">
      <alignment horizontal="center" vertical="center"/>
    </xf>
    <xf numFmtId="0" fontId="10" fillId="0" borderId="0" xfId="2" applyFont="1" applyBorder="1"/>
    <xf numFmtId="0" fontId="4" fillId="4" borderId="9" xfId="2" applyFont="1" applyFill="1" applyBorder="1" applyAlignment="1">
      <alignment horizontal="right" vertical="center" wrapText="1"/>
    </xf>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46" xfId="2" quotePrefix="1" applyFont="1" applyFill="1" applyBorder="1" applyAlignment="1">
      <alignment horizontal="center" vertical="center"/>
    </xf>
    <xf numFmtId="0" fontId="9" fillId="4" borderId="40" xfId="2" applyFont="1" applyFill="1" applyBorder="1" applyAlignment="1">
      <alignment vertical="center"/>
    </xf>
    <xf numFmtId="2" fontId="4" fillId="4" borderId="6" xfId="2" applyNumberFormat="1" applyFont="1" applyFill="1" applyBorder="1" applyAlignment="1">
      <alignment horizontal="center" vertical="center"/>
    </xf>
    <xf numFmtId="0" fontId="4" fillId="4" borderId="45" xfId="2" quotePrefix="1" applyFont="1" applyFill="1" applyBorder="1" applyAlignment="1">
      <alignment horizontal="center" vertical="center"/>
    </xf>
    <xf numFmtId="0" fontId="9" fillId="4" borderId="21" xfId="2" applyFont="1" applyFill="1" applyBorder="1" applyAlignment="1">
      <alignment vertical="center"/>
    </xf>
    <xf numFmtId="0" fontId="4" fillId="4" borderId="47" xfId="2" quotePrefix="1" applyFont="1" applyFill="1" applyBorder="1" applyAlignment="1">
      <alignment horizontal="center" vertical="center"/>
    </xf>
    <xf numFmtId="0" fontId="9" fillId="4" borderId="43" xfId="2" applyFont="1" applyFill="1" applyBorder="1" applyAlignment="1">
      <alignment vertical="center"/>
    </xf>
    <xf numFmtId="2" fontId="4" fillId="0" borderId="48" xfId="2" applyNumberFormat="1" applyFont="1" applyFill="1" applyBorder="1" applyAlignment="1">
      <alignment horizontal="center" vertical="center"/>
    </xf>
    <xf numFmtId="164" fontId="4" fillId="4" borderId="42" xfId="2" applyNumberFormat="1" applyFont="1" applyFill="1" applyBorder="1" applyAlignment="1">
      <alignment horizontal="center" vertical="center"/>
    </xf>
    <xf numFmtId="10" fontId="4" fillId="4" borderId="44" xfId="1" applyNumberFormat="1" applyFont="1" applyFill="1" applyBorder="1" applyAlignment="1">
      <alignment horizontal="center" vertical="center"/>
    </xf>
    <xf numFmtId="0" fontId="6" fillId="0" borderId="0" xfId="2" applyFont="1" applyAlignment="1">
      <alignment vertical="center"/>
    </xf>
    <xf numFmtId="0" fontId="15" fillId="0" borderId="0" xfId="2" applyFont="1"/>
    <xf numFmtId="0" fontId="16" fillId="0" borderId="0" xfId="2" applyFont="1" applyAlignment="1">
      <alignment vertical="center"/>
    </xf>
    <xf numFmtId="4" fontId="10" fillId="0" borderId="0" xfId="2" applyNumberFormat="1" applyFont="1"/>
    <xf numFmtId="0" fontId="17" fillId="0" borderId="0" xfId="2" applyFont="1" applyFill="1" applyBorder="1" applyAlignment="1">
      <alignment horizontal="center" vertical="center"/>
    </xf>
    <xf numFmtId="0" fontId="18" fillId="0" borderId="0" xfId="2" applyFont="1" applyFill="1" applyBorder="1" applyAlignment="1">
      <alignment horizontal="center" vertical="center"/>
    </xf>
    <xf numFmtId="0" fontId="19" fillId="0" borderId="0" xfId="2" applyFont="1" applyFill="1" applyBorder="1"/>
    <xf numFmtId="14" fontId="20" fillId="0" borderId="0" xfId="2" quotePrefix="1" applyNumberFormat="1" applyFont="1" applyFill="1" applyBorder="1" applyAlignment="1">
      <alignment horizontal="center"/>
    </xf>
    <xf numFmtId="0" fontId="17" fillId="0" borderId="0" xfId="2" applyFont="1" applyFill="1" applyBorder="1" applyAlignment="1">
      <alignment horizontal="centerContinuous" vertical="center" wrapText="1"/>
    </xf>
    <xf numFmtId="49" fontId="19" fillId="0" borderId="0" xfId="2" applyNumberFormat="1" applyFont="1" applyFill="1" applyBorder="1" applyAlignment="1">
      <alignment horizontal="center" vertical="center"/>
    </xf>
    <xf numFmtId="0" fontId="17" fillId="0" borderId="0" xfId="2" applyFont="1" applyFill="1" applyBorder="1" applyAlignment="1">
      <alignment horizontal="left" vertical="center"/>
    </xf>
    <xf numFmtId="2" fontId="20" fillId="0" borderId="0" xfId="2" applyNumberFormat="1" applyFont="1" applyFill="1" applyBorder="1" applyAlignment="1">
      <alignment horizontal="right" vertical="center"/>
    </xf>
    <xf numFmtId="164" fontId="20" fillId="0" borderId="0" xfId="2" applyNumberFormat="1" applyFont="1" applyFill="1" applyBorder="1" applyAlignment="1">
      <alignment horizontal="right" vertical="center"/>
    </xf>
    <xf numFmtId="2" fontId="17" fillId="0" borderId="0" xfId="2" applyNumberFormat="1" applyFont="1" applyFill="1" applyBorder="1" applyAlignment="1">
      <alignment horizontal="right" vertical="center"/>
    </xf>
    <xf numFmtId="0" fontId="20" fillId="0" borderId="0" xfId="2" quotePrefix="1" applyFont="1" applyFill="1" applyBorder="1" applyAlignment="1">
      <alignment horizontal="left" vertical="center"/>
    </xf>
    <xf numFmtId="2" fontId="10" fillId="0" borderId="0" xfId="2" applyNumberFormat="1" applyFont="1" applyBorder="1"/>
    <xf numFmtId="2" fontId="10" fillId="0" borderId="0" xfId="2" applyNumberFormat="1" applyFont="1"/>
    <xf numFmtId="49" fontId="19" fillId="0" borderId="0" xfId="2" quotePrefix="1" applyNumberFormat="1" applyFont="1" applyFill="1" applyBorder="1" applyAlignment="1">
      <alignment horizontal="center" vertical="center"/>
    </xf>
    <xf numFmtId="0" fontId="14" fillId="0" borderId="0" xfId="2" applyFont="1" applyAlignment="1">
      <alignment horizontal="right"/>
    </xf>
    <xf numFmtId="0" fontId="20" fillId="0" borderId="0" xfId="2" applyFont="1" applyFill="1" applyBorder="1" applyAlignment="1">
      <alignment horizontal="left" vertical="center"/>
    </xf>
    <xf numFmtId="0" fontId="20" fillId="0" borderId="0" xfId="2" applyFont="1" applyFill="1" applyBorder="1" applyAlignment="1">
      <alignment vertical="center" wrapText="1"/>
    </xf>
    <xf numFmtId="2" fontId="20" fillId="0" borderId="0" xfId="2" quotePrefix="1" applyNumberFormat="1" applyFont="1" applyFill="1" applyBorder="1" applyAlignment="1">
      <alignment horizontal="right" vertical="center"/>
    </xf>
    <xf numFmtId="0" fontId="20" fillId="0" borderId="0" xfId="2" applyFont="1" applyFill="1" applyBorder="1" applyAlignment="1">
      <alignment vertical="center"/>
    </xf>
    <xf numFmtId="0" fontId="19" fillId="0" borderId="0" xfId="2" quotePrefix="1" applyFont="1" applyFill="1" applyBorder="1" applyAlignment="1">
      <alignment horizontal="center" vertical="center"/>
    </xf>
    <xf numFmtId="2" fontId="20" fillId="0" borderId="0" xfId="2" applyNumberFormat="1" applyFont="1" applyFill="1" applyBorder="1" applyAlignment="1">
      <alignment vertical="center"/>
    </xf>
    <xf numFmtId="0" fontId="10" fillId="0" borderId="0" xfId="2" applyFont="1" applyFill="1" applyBorder="1" applyAlignment="1">
      <alignment vertical="center"/>
    </xf>
    <xf numFmtId="0" fontId="19" fillId="0" borderId="0" xfId="2" applyFont="1" applyFill="1" applyBorder="1" applyAlignment="1">
      <alignment horizontal="left" vertical="center"/>
    </xf>
    <xf numFmtId="0" fontId="10" fillId="0" borderId="0" xfId="2" applyFont="1" applyFill="1" applyBorder="1"/>
    <xf numFmtId="0" fontId="14" fillId="0" borderId="0" xfId="2" applyFont="1" applyAlignment="1">
      <alignment horizontal="left" vertical="center"/>
    </xf>
    <xf numFmtId="0" fontId="10" fillId="0" borderId="0" xfId="2" applyFont="1" applyFill="1"/>
    <xf numFmtId="0" fontId="14" fillId="0" borderId="0" xfId="2" applyFont="1" applyAlignment="1">
      <alignment vertical="center"/>
    </xf>
    <xf numFmtId="0" fontId="21" fillId="0" borderId="4" xfId="2" applyFont="1" applyFill="1" applyBorder="1" applyAlignment="1">
      <alignment horizontal="center" vertical="center"/>
    </xf>
    <xf numFmtId="0" fontId="8" fillId="0" borderId="9" xfId="2" applyFont="1" applyFill="1" applyBorder="1" applyAlignment="1">
      <alignment horizontal="center" vertical="center"/>
    </xf>
    <xf numFmtId="0" fontId="21" fillId="0" borderId="8" xfId="2" applyFont="1" applyFill="1" applyBorder="1" applyAlignment="1">
      <alignment horizontal="center" vertical="center"/>
    </xf>
    <xf numFmtId="0" fontId="21" fillId="0" borderId="31" xfId="2" applyFont="1" applyFill="1" applyBorder="1" applyAlignment="1">
      <alignment horizontal="center" vertical="center"/>
    </xf>
    <xf numFmtId="14" fontId="6" fillId="0" borderId="48" xfId="2" quotePrefix="1" applyNumberFormat="1" applyFont="1" applyFill="1" applyBorder="1" applyAlignment="1">
      <alignment horizontal="center"/>
    </xf>
    <xf numFmtId="0" fontId="21" fillId="5" borderId="8" xfId="2" applyFont="1" applyFill="1" applyBorder="1" applyAlignment="1">
      <alignment horizontal="center" vertical="center"/>
    </xf>
    <xf numFmtId="0" fontId="8" fillId="5" borderId="0" xfId="2" applyFont="1" applyFill="1" applyBorder="1" applyAlignment="1">
      <alignment horizontal="center" vertical="center"/>
    </xf>
    <xf numFmtId="14" fontId="6" fillId="6" borderId="0" xfId="2" quotePrefix="1" applyNumberFormat="1" applyFont="1" applyFill="1" applyBorder="1" applyAlignment="1">
      <alignment horizontal="center"/>
    </xf>
    <xf numFmtId="0" fontId="8" fillId="5" borderId="0" xfId="2" applyFont="1" applyFill="1" applyBorder="1" applyAlignment="1">
      <alignment horizontal="centerContinuous" vertical="center" wrapText="1"/>
    </xf>
    <xf numFmtId="0" fontId="8" fillId="5" borderId="10" xfId="2" applyFont="1" applyFill="1" applyBorder="1" applyAlignment="1">
      <alignment horizontal="centerContinuous" vertical="center" wrapText="1"/>
    </xf>
    <xf numFmtId="49" fontId="14" fillId="4" borderId="49" xfId="2" applyNumberFormat="1" applyFont="1" applyFill="1" applyBorder="1" applyAlignment="1">
      <alignment horizontal="center" vertical="center"/>
    </xf>
    <xf numFmtId="0" fontId="9" fillId="4" borderId="50" xfId="2" applyFont="1" applyFill="1" applyBorder="1" applyAlignment="1">
      <alignment horizontal="left" vertical="center"/>
    </xf>
    <xf numFmtId="2" fontId="4" fillId="4" borderId="50" xfId="2" applyNumberFormat="1" applyFont="1" applyFill="1" applyBorder="1" applyAlignment="1">
      <alignment horizontal="center" vertical="center"/>
    </xf>
    <xf numFmtId="164" fontId="4" fillId="4" borderId="51" xfId="2" applyNumberFormat="1" applyFont="1" applyFill="1" applyBorder="1" applyAlignment="1">
      <alignment horizontal="center" vertical="center"/>
    </xf>
    <xf numFmtId="2" fontId="4" fillId="4" borderId="52" xfId="2" applyNumberFormat="1" applyFont="1" applyFill="1" applyBorder="1" applyAlignment="1">
      <alignment horizontal="center" vertical="center"/>
    </xf>
    <xf numFmtId="49" fontId="14" fillId="4" borderId="11" xfId="2" applyNumberFormat="1" applyFont="1" applyFill="1" applyBorder="1" applyAlignment="1">
      <alignment horizontal="center" vertical="center"/>
    </xf>
    <xf numFmtId="2" fontId="14" fillId="4" borderId="8" xfId="2" applyNumberFormat="1" applyFont="1" applyFill="1" applyBorder="1" applyAlignment="1">
      <alignment horizontal="center" vertical="center"/>
    </xf>
    <xf numFmtId="49" fontId="14"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2" fontId="14" fillId="0" borderId="0" xfId="2" applyNumberFormat="1" applyFont="1"/>
    <xf numFmtId="0" fontId="6" fillId="6" borderId="2" xfId="2" applyFont="1" applyFill="1" applyBorder="1" applyAlignment="1">
      <alignment horizontal="center" vertical="center"/>
    </xf>
    <xf numFmtId="49" fontId="14" fillId="4" borderId="11" xfId="2" quotePrefix="1" applyNumberFormat="1" applyFont="1" applyFill="1" applyBorder="1" applyAlignment="1">
      <alignment horizontal="center" vertical="center"/>
    </xf>
    <xf numFmtId="164" fontId="4" fillId="4" borderId="12" xfId="2" applyNumberFormat="1" applyFont="1" applyFill="1" applyBorder="1" applyAlignment="1">
      <alignment horizontal="center" vertical="center"/>
    </xf>
    <xf numFmtId="0" fontId="14" fillId="0" borderId="0" xfId="2" applyFont="1" applyBorder="1"/>
    <xf numFmtId="0" fontId="4" fillId="4" borderId="12" xfId="2" applyFont="1" applyFill="1" applyBorder="1" applyAlignment="1">
      <alignment horizontal="left" vertical="center"/>
    </xf>
    <xf numFmtId="2" fontId="4" fillId="6" borderId="3" xfId="2" applyNumberFormat="1" applyFont="1" applyFill="1" applyBorder="1" applyAlignment="1">
      <alignment horizontal="center" vertical="center"/>
    </xf>
    <xf numFmtId="49" fontId="14" fillId="4" borderId="45"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0" fontId="4" fillId="4" borderId="9" xfId="2" quotePrefix="1" applyFont="1" applyFill="1" applyBorder="1" applyAlignment="1">
      <alignment horizontal="left" vertical="center"/>
    </xf>
    <xf numFmtId="2" fontId="4" fillId="4" borderId="9" xfId="2" quotePrefix="1" applyNumberFormat="1" applyFont="1" applyFill="1" applyBorder="1" applyAlignment="1">
      <alignment horizontal="center" vertical="center"/>
    </xf>
    <xf numFmtId="0" fontId="4" fillId="4" borderId="9" xfId="2" applyFont="1" applyFill="1" applyBorder="1" applyAlignment="1">
      <alignment vertical="center"/>
    </xf>
    <xf numFmtId="2" fontId="4" fillId="0" borderId="9" xfId="2" applyNumberFormat="1" applyFont="1" applyFill="1" applyBorder="1" applyAlignment="1">
      <alignment horizontal="center" vertical="center"/>
    </xf>
    <xf numFmtId="0" fontId="14" fillId="4" borderId="45" xfId="2" quotePrefix="1" applyFont="1" applyFill="1" applyBorder="1" applyAlignment="1">
      <alignment horizontal="center" vertical="center"/>
    </xf>
    <xf numFmtId="0" fontId="14" fillId="6" borderId="1" xfId="2" quotePrefix="1" applyFont="1" applyFill="1" applyBorder="1" applyAlignment="1">
      <alignment horizontal="center" vertical="center"/>
    </xf>
    <xf numFmtId="0" fontId="14" fillId="4" borderId="4" xfId="2" quotePrefix="1" applyFont="1" applyFill="1" applyBorder="1" applyAlignment="1">
      <alignment horizontal="center" vertical="center"/>
    </xf>
    <xf numFmtId="0" fontId="4" fillId="4" borderId="14" xfId="2" applyFont="1" applyFill="1" applyBorder="1" applyAlignment="1">
      <alignment vertical="center"/>
    </xf>
    <xf numFmtId="2" fontId="4" fillId="4" borderId="14" xfId="2" applyNumberFormat="1" applyFont="1" applyFill="1" applyBorder="1" applyAlignment="1">
      <alignment horizontal="center" vertical="center"/>
    </xf>
    <xf numFmtId="164" fontId="4" fillId="4" borderId="6" xfId="2" applyNumberFormat="1" applyFont="1" applyFill="1" applyBorder="1" applyAlignment="1">
      <alignment horizontal="center" vertical="center"/>
    </xf>
    <xf numFmtId="0" fontId="14" fillId="4" borderId="47" xfId="2" quotePrefix="1" applyFont="1" applyFill="1" applyBorder="1" applyAlignment="1">
      <alignment horizontal="center" vertical="center"/>
    </xf>
    <xf numFmtId="0" fontId="4" fillId="4" borderId="48" xfId="2" applyFont="1" applyFill="1" applyBorder="1" applyAlignment="1">
      <alignment vertical="center"/>
    </xf>
    <xf numFmtId="2" fontId="4" fillId="4" borderId="48" xfId="2" applyNumberFormat="1" applyFont="1" applyFill="1" applyBorder="1" applyAlignment="1">
      <alignment horizontal="center" vertical="center"/>
    </xf>
    <xf numFmtId="0" fontId="14" fillId="4" borderId="53" xfId="2" quotePrefix="1" applyFont="1" applyFill="1" applyBorder="1" applyAlignment="1">
      <alignment horizontal="center" vertical="center"/>
    </xf>
    <xf numFmtId="0" fontId="4" fillId="4" borderId="2" xfId="2" applyFont="1" applyFill="1" applyBorder="1" applyAlignment="1">
      <alignment vertical="center"/>
    </xf>
    <xf numFmtId="0" fontId="4" fillId="0" borderId="0" xfId="2" applyFont="1" applyAlignment="1">
      <alignment vertical="center"/>
    </xf>
    <xf numFmtId="4" fontId="14" fillId="0" borderId="0" xfId="2" applyNumberFormat="1" applyFont="1"/>
    <xf numFmtId="0" fontId="21" fillId="0" borderId="0" xfId="2" applyFont="1" applyFill="1" applyBorder="1" applyAlignment="1">
      <alignment horizontal="center" vertical="center"/>
    </xf>
    <xf numFmtId="0" fontId="14" fillId="0" borderId="0" xfId="2" applyFont="1" applyFill="1" applyBorder="1"/>
    <xf numFmtId="14" fontId="22" fillId="0" borderId="0" xfId="2" quotePrefix="1" applyNumberFormat="1" applyFont="1" applyFill="1" applyBorder="1" applyAlignment="1">
      <alignment horizontal="center"/>
    </xf>
    <xf numFmtId="0" fontId="21" fillId="0" borderId="0" xfId="2" applyFont="1" applyFill="1" applyBorder="1" applyAlignment="1">
      <alignment horizontal="centerContinuous" vertical="center" wrapText="1"/>
    </xf>
    <xf numFmtId="0" fontId="14" fillId="0" borderId="0" xfId="2" applyFont="1" applyFill="1"/>
    <xf numFmtId="49" fontId="14" fillId="0" borderId="0" xfId="2" applyNumberFormat="1" applyFont="1" applyFill="1" applyBorder="1" applyAlignment="1">
      <alignment horizontal="center" vertical="center"/>
    </xf>
    <xf numFmtId="0" fontId="21" fillId="0" borderId="0" xfId="2" applyFont="1" applyFill="1" applyBorder="1" applyAlignment="1">
      <alignment horizontal="left" vertical="center"/>
    </xf>
    <xf numFmtId="2" fontId="22" fillId="0" borderId="0" xfId="2" applyNumberFormat="1" applyFont="1" applyFill="1" applyBorder="1" applyAlignment="1">
      <alignment horizontal="right" vertical="center"/>
    </xf>
    <xf numFmtId="164" fontId="22" fillId="0" borderId="0" xfId="2" applyNumberFormat="1" applyFont="1" applyFill="1" applyBorder="1" applyAlignment="1">
      <alignment horizontal="right" vertical="center"/>
    </xf>
    <xf numFmtId="0" fontId="19"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Fill="1" applyBorder="1" applyAlignment="1">
      <alignment horizontal="left" wrapText="1"/>
    </xf>
    <xf numFmtId="0" fontId="19" fillId="0" borderId="0" xfId="3" applyNumberFormat="1" applyFont="1" applyFill="1" applyBorder="1" applyAlignment="1">
      <alignment vertical="center"/>
    </xf>
    <xf numFmtId="0" fontId="20" fillId="7" borderId="55" xfId="3" applyFont="1" applyFill="1" applyBorder="1" applyAlignment="1">
      <alignment vertical="center" wrapText="1"/>
    </xf>
    <xf numFmtId="0" fontId="20" fillId="7" borderId="55" xfId="3" applyNumberFormat="1" applyFont="1" applyFill="1" applyBorder="1" applyAlignment="1" applyProtection="1">
      <alignment horizontal="center" vertical="center" wrapText="1"/>
    </xf>
    <xf numFmtId="49" fontId="17" fillId="4" borderId="56" xfId="3" applyNumberFormat="1" applyFont="1" applyFill="1" applyBorder="1" applyAlignment="1" applyProtection="1">
      <alignment horizontal="left" vertical="center" wrapText="1"/>
    </xf>
    <xf numFmtId="49" fontId="24" fillId="4" borderId="57" xfId="0" applyNumberFormat="1" applyFont="1" applyFill="1" applyBorder="1" applyAlignment="1" applyProtection="1">
      <alignment horizontal="left" vertical="center" wrapText="1"/>
    </xf>
    <xf numFmtId="49" fontId="24" fillId="4" borderId="58" xfId="0" applyNumberFormat="1" applyFont="1" applyFill="1" applyBorder="1" applyAlignment="1" applyProtection="1">
      <alignment horizontal="center" vertical="center" wrapText="1"/>
    </xf>
    <xf numFmtId="49" fontId="17" fillId="4" borderId="58" xfId="0" applyNumberFormat="1" applyFont="1" applyFill="1" applyBorder="1" applyAlignment="1" applyProtection="1">
      <alignment horizontal="center" vertical="center" wrapText="1"/>
    </xf>
    <xf numFmtId="0" fontId="25" fillId="4" borderId="56" xfId="3" applyFont="1" applyFill="1" applyBorder="1" applyAlignment="1" applyProtection="1">
      <alignment horizontal="left" vertical="top" wrapText="1"/>
    </xf>
    <xf numFmtId="0" fontId="25" fillId="4" borderId="59" xfId="3" applyFont="1" applyFill="1" applyBorder="1" applyAlignment="1" applyProtection="1">
      <alignment horizontal="left" vertical="top" wrapText="1"/>
    </xf>
    <xf numFmtId="49" fontId="24" fillId="4" borderId="60" xfId="0" applyNumberFormat="1" applyFont="1" applyFill="1" applyBorder="1" applyAlignment="1" applyProtection="1">
      <alignment horizontal="left" vertical="center" wrapText="1"/>
    </xf>
    <xf numFmtId="49" fontId="24" fillId="4" borderId="61" xfId="0" applyNumberFormat="1" applyFont="1" applyFill="1" applyBorder="1" applyAlignment="1" applyProtection="1">
      <alignment horizontal="center" vertical="center" wrapText="1"/>
    </xf>
    <xf numFmtId="49" fontId="17" fillId="4" borderId="61" xfId="0" applyNumberFormat="1" applyFont="1" applyFill="1" applyBorder="1" applyAlignment="1" applyProtection="1">
      <alignment horizontal="center" vertical="center" wrapText="1"/>
    </xf>
    <xf numFmtId="49" fontId="17" fillId="4" borderId="62" xfId="0" applyNumberFormat="1" applyFont="1" applyFill="1" applyBorder="1" applyAlignment="1" applyProtection="1">
      <alignment horizontal="left" vertical="center" wrapText="1"/>
    </xf>
    <xf numFmtId="49" fontId="17" fillId="4" borderId="59" xfId="0" applyNumberFormat="1" applyFont="1" applyFill="1" applyBorder="1" applyAlignment="1" applyProtection="1">
      <alignment horizontal="left" vertical="center" wrapText="1"/>
    </xf>
    <xf numFmtId="49" fontId="24" fillId="4" borderId="57" xfId="3" applyNumberFormat="1" applyFont="1" applyFill="1" applyBorder="1" applyAlignment="1" applyProtection="1">
      <alignment horizontal="left" vertical="center" wrapText="1"/>
    </xf>
    <xf numFmtId="2" fontId="24" fillId="4" borderId="58" xfId="0" applyNumberFormat="1" applyFont="1" applyFill="1" applyBorder="1" applyAlignment="1" applyProtection="1">
      <alignment horizontal="center" vertical="center" wrapText="1"/>
    </xf>
    <xf numFmtId="49" fontId="24" fillId="4" borderId="60" xfId="3" applyNumberFormat="1" applyFont="1" applyFill="1" applyBorder="1" applyAlignment="1" applyProtection="1">
      <alignment horizontal="left" vertical="center" wrapText="1"/>
    </xf>
    <xf numFmtId="2" fontId="24" fillId="4" borderId="61" xfId="0" applyNumberFormat="1" applyFont="1" applyFill="1" applyBorder="1" applyAlignment="1" applyProtection="1">
      <alignment horizontal="center" vertical="center" wrapText="1"/>
    </xf>
    <xf numFmtId="2" fontId="17" fillId="4" borderId="61" xfId="0" applyNumberFormat="1" applyFont="1" applyFill="1" applyBorder="1" applyAlignment="1" applyProtection="1">
      <alignment horizontal="center" vertical="center" wrapText="1"/>
    </xf>
    <xf numFmtId="2" fontId="17" fillId="4" borderId="58" xfId="0" applyNumberFormat="1" applyFont="1" applyFill="1" applyBorder="1" applyAlignment="1" applyProtection="1">
      <alignment horizontal="center" vertical="center" wrapText="1"/>
    </xf>
    <xf numFmtId="0" fontId="11" fillId="0" borderId="0" xfId="3" applyNumberFormat="1" applyFont="1" applyFill="1" applyBorder="1" applyAlignment="1"/>
    <xf numFmtId="0" fontId="20" fillId="7" borderId="1" xfId="3" applyNumberFormat="1" applyFont="1" applyFill="1" applyBorder="1" applyAlignment="1" applyProtection="1">
      <alignment horizontal="center" vertical="center" wrapText="1"/>
    </xf>
    <xf numFmtId="2" fontId="19" fillId="0" borderId="0" xfId="3" applyNumberFormat="1" applyFont="1" applyFill="1" applyBorder="1" applyAlignment="1"/>
    <xf numFmtId="49" fontId="17" fillId="4" borderId="56" xfId="3" applyNumberFormat="1" applyFont="1" applyFill="1" applyBorder="1" applyAlignment="1" applyProtection="1">
      <alignment horizontal="left" vertical="top" wrapText="1"/>
    </xf>
    <xf numFmtId="49" fontId="24" fillId="4" borderId="57" xfId="3" applyNumberFormat="1" applyFont="1" applyFill="1" applyBorder="1" applyAlignment="1" applyProtection="1">
      <alignment horizontal="left" vertical="top" wrapText="1"/>
    </xf>
    <xf numFmtId="2" fontId="24" fillId="4" borderId="58" xfId="3" applyNumberFormat="1" applyFont="1" applyFill="1" applyBorder="1" applyAlignment="1" applyProtection="1">
      <alignment horizontal="center" vertical="top" wrapText="1"/>
    </xf>
    <xf numFmtId="2" fontId="17" fillId="4" borderId="58" xfId="3" applyNumberFormat="1" applyFont="1" applyFill="1" applyBorder="1" applyAlignment="1" applyProtection="1">
      <alignment horizontal="center" vertical="top" wrapText="1"/>
    </xf>
    <xf numFmtId="49" fontId="24" fillId="4" borderId="60" xfId="3" applyNumberFormat="1" applyFont="1" applyFill="1" applyBorder="1" applyAlignment="1" applyProtection="1">
      <alignment horizontal="left" vertical="top" wrapText="1"/>
    </xf>
    <xf numFmtId="2" fontId="24" fillId="4" borderId="61" xfId="3" applyNumberFormat="1" applyFont="1" applyFill="1" applyBorder="1" applyAlignment="1" applyProtection="1">
      <alignment horizontal="center" vertical="top" wrapText="1"/>
    </xf>
    <xf numFmtId="2" fontId="17" fillId="4" borderId="61" xfId="3" applyNumberFormat="1" applyFont="1" applyFill="1" applyBorder="1" applyAlignment="1" applyProtection="1">
      <alignment horizontal="center" vertical="top" wrapText="1"/>
    </xf>
    <xf numFmtId="49" fontId="24" fillId="4" borderId="58" xfId="0" applyNumberFormat="1" applyFont="1" applyFill="1" applyBorder="1" applyAlignment="1" applyProtection="1">
      <alignment horizontal="center" vertical="top" wrapText="1"/>
    </xf>
    <xf numFmtId="49" fontId="17" fillId="4" borderId="58" xfId="0" applyNumberFormat="1" applyFont="1" applyFill="1" applyBorder="1" applyAlignment="1" applyProtection="1">
      <alignment horizontal="center" vertical="top" wrapText="1"/>
    </xf>
    <xf numFmtId="49" fontId="17" fillId="4" borderId="57" xfId="3" applyNumberFormat="1" applyFont="1" applyFill="1" applyBorder="1" applyAlignment="1" applyProtection="1">
      <alignment horizontal="left" vertical="top" wrapText="1"/>
    </xf>
    <xf numFmtId="49" fontId="17" fillId="4" borderId="60" xfId="3" applyNumberFormat="1" applyFont="1" applyFill="1" applyBorder="1" applyAlignment="1" applyProtection="1">
      <alignment horizontal="left" vertical="top" wrapText="1"/>
    </xf>
    <xf numFmtId="49" fontId="24" fillId="4" borderId="61" xfId="0" applyNumberFormat="1" applyFont="1" applyFill="1" applyBorder="1" applyAlignment="1" applyProtection="1">
      <alignment horizontal="center" vertical="top" wrapText="1"/>
    </xf>
    <xf numFmtId="49" fontId="17" fillId="4" borderId="61" xfId="0" applyNumberFormat="1" applyFont="1" applyFill="1" applyBorder="1" applyAlignment="1" applyProtection="1">
      <alignment horizontal="center" vertical="top" wrapText="1"/>
    </xf>
    <xf numFmtId="49" fontId="17" fillId="4" borderId="63" xfId="3" applyNumberFormat="1" applyFont="1" applyFill="1" applyBorder="1" applyAlignment="1" applyProtection="1">
      <alignment horizontal="left" vertical="top" wrapText="1"/>
    </xf>
    <xf numFmtId="49" fontId="24" fillId="4" borderId="61" xfId="3" applyNumberFormat="1" applyFont="1" applyFill="1" applyBorder="1" applyAlignment="1" applyProtection="1">
      <alignment horizontal="left" vertical="top" wrapText="1"/>
    </xf>
    <xf numFmtId="49" fontId="24" fillId="0" borderId="57" xfId="3" applyNumberFormat="1" applyFont="1" applyFill="1" applyBorder="1" applyAlignment="1" applyProtection="1">
      <alignment horizontal="left" vertical="top" wrapText="1"/>
    </xf>
    <xf numFmtId="2" fontId="24" fillId="0" borderId="58" xfId="3" applyNumberFormat="1" applyFont="1" applyFill="1" applyBorder="1" applyAlignment="1" applyProtection="1">
      <alignment horizontal="center" vertical="top" wrapText="1"/>
    </xf>
    <xf numFmtId="2" fontId="17" fillId="0" borderId="58" xfId="3" applyNumberFormat="1" applyFont="1" applyFill="1" applyBorder="1" applyAlignment="1" applyProtection="1">
      <alignment horizontal="center" vertical="top" wrapText="1"/>
    </xf>
    <xf numFmtId="0" fontId="19" fillId="0" borderId="0" xfId="2" applyNumberFormat="1" applyFont="1" applyFill="1" applyBorder="1" applyAlignment="1"/>
    <xf numFmtId="0" fontId="20" fillId="7" borderId="55" xfId="2" applyFont="1" applyFill="1" applyBorder="1" applyAlignment="1">
      <alignment vertical="center" wrapText="1"/>
    </xf>
    <xf numFmtId="0" fontId="20" fillId="7" borderId="55" xfId="2" applyNumberFormat="1" applyFont="1" applyFill="1" applyBorder="1" applyAlignment="1" applyProtection="1">
      <alignment horizontal="center" vertical="center" wrapText="1"/>
    </xf>
    <xf numFmtId="0" fontId="20" fillId="4" borderId="64" xfId="2" applyNumberFormat="1" applyFont="1" applyFill="1" applyBorder="1" applyAlignment="1" applyProtection="1">
      <alignment horizontal="left" vertical="center" wrapText="1"/>
    </xf>
    <xf numFmtId="2" fontId="24" fillId="4" borderId="51" xfId="3" applyNumberFormat="1" applyFont="1" applyFill="1" applyBorder="1" applyAlignment="1" applyProtection="1">
      <alignment horizontal="left" vertical="top" wrapText="1"/>
    </xf>
    <xf numFmtId="0" fontId="24" fillId="4" borderId="64" xfId="3" applyNumberFormat="1" applyFont="1" applyFill="1" applyBorder="1" applyAlignment="1" applyProtection="1">
      <alignment horizontal="center" vertical="top" wrapText="1"/>
    </xf>
    <xf numFmtId="2" fontId="17" fillId="4" borderId="65" xfId="3" applyNumberFormat="1" applyFont="1" applyFill="1" applyBorder="1" applyAlignment="1" applyProtection="1">
      <alignment horizontal="center" vertical="top" wrapText="1"/>
    </xf>
    <xf numFmtId="0" fontId="19" fillId="0" borderId="66" xfId="2" applyNumberFormat="1" applyFont="1" applyFill="1" applyBorder="1" applyAlignment="1">
      <alignment horizontal="left" vertical="center"/>
    </xf>
    <xf numFmtId="2" fontId="24" fillId="4" borderId="13" xfId="3" applyNumberFormat="1" applyFont="1" applyFill="1" applyBorder="1" applyAlignment="1" applyProtection="1">
      <alignment horizontal="left" vertical="top" wrapText="1"/>
    </xf>
    <xf numFmtId="0" fontId="24" fillId="4" borderId="66" xfId="3" applyNumberFormat="1" applyFont="1" applyFill="1" applyBorder="1" applyAlignment="1" applyProtection="1">
      <alignment horizontal="center" vertical="top" wrapText="1"/>
    </xf>
    <xf numFmtId="0" fontId="17" fillId="4" borderId="58" xfId="3" applyNumberFormat="1" applyFont="1" applyFill="1" applyBorder="1" applyAlignment="1" applyProtection="1">
      <alignment horizontal="center" vertical="top" wrapText="1"/>
    </xf>
    <xf numFmtId="0" fontId="19" fillId="0" borderId="66" xfId="2" applyNumberFormat="1" applyFont="1" applyFill="1" applyBorder="1" applyAlignment="1"/>
    <xf numFmtId="0" fontId="19" fillId="0" borderId="63" xfId="2" applyNumberFormat="1" applyFont="1" applyFill="1" applyBorder="1" applyAlignment="1"/>
    <xf numFmtId="2" fontId="24" fillId="4" borderId="67" xfId="3" applyNumberFormat="1" applyFont="1" applyFill="1" applyBorder="1" applyAlignment="1" applyProtection="1">
      <alignment horizontal="left" vertical="top" wrapText="1"/>
    </xf>
    <xf numFmtId="0" fontId="24" fillId="4" borderId="63" xfId="3" applyNumberFormat="1" applyFont="1" applyFill="1" applyBorder="1" applyAlignment="1" applyProtection="1">
      <alignment horizontal="center" vertical="top" wrapText="1"/>
    </xf>
    <xf numFmtId="0" fontId="17" fillId="4" borderId="61" xfId="3" applyNumberFormat="1" applyFont="1" applyFill="1" applyBorder="1" applyAlignment="1" applyProtection="1">
      <alignment horizontal="center" vertical="top" wrapText="1"/>
    </xf>
    <xf numFmtId="0" fontId="20" fillId="0" borderId="64" xfId="2" applyNumberFormat="1" applyFont="1" applyFill="1" applyBorder="1" applyAlignment="1"/>
    <xf numFmtId="0" fontId="19" fillId="0" borderId="0" xfId="3" applyNumberFormat="1" applyFont="1" applyFill="1" applyBorder="1" applyAlignment="1">
      <alignment horizontal="right"/>
    </xf>
    <xf numFmtId="0" fontId="26" fillId="4" borderId="0" xfId="4" applyFont="1" applyFill="1"/>
    <xf numFmtId="0" fontId="6" fillId="4" borderId="0" xfId="4" quotePrefix="1" applyFont="1" applyFill="1" applyAlignment="1">
      <alignment horizontal="right"/>
    </xf>
    <xf numFmtId="0" fontId="26" fillId="0" borderId="0" xfId="4" applyFont="1"/>
    <xf numFmtId="0" fontId="1" fillId="0" borderId="0" xfId="4"/>
    <xf numFmtId="0" fontId="19" fillId="4" borderId="0" xfId="4" applyFont="1" applyFill="1"/>
    <xf numFmtId="0" fontId="27" fillId="0" borderId="0" xfId="4" applyFont="1"/>
    <xf numFmtId="0" fontId="26" fillId="0" borderId="0" xfId="4" applyFont="1" applyAlignment="1">
      <alignment vertical="center"/>
    </xf>
    <xf numFmtId="0" fontId="20" fillId="4" borderId="0" xfId="4" applyFont="1" applyFill="1"/>
    <xf numFmtId="0" fontId="20" fillId="7" borderId="64" xfId="3" applyNumberFormat="1" applyFont="1" applyFill="1" applyBorder="1" applyAlignment="1" applyProtection="1">
      <alignment horizontal="center" vertical="center" wrapText="1"/>
    </xf>
    <xf numFmtId="0" fontId="20" fillId="4" borderId="4" xfId="4" applyFont="1" applyFill="1" applyBorder="1"/>
    <xf numFmtId="0" fontId="19" fillId="4" borderId="64" xfId="4" applyFont="1" applyFill="1" applyBorder="1"/>
    <xf numFmtId="2" fontId="24" fillId="4" borderId="64" xfId="4" applyNumberFormat="1" applyFont="1" applyFill="1" applyBorder="1" applyAlignment="1" applyProtection="1">
      <alignment horizontal="center"/>
      <protection locked="0"/>
    </xf>
    <xf numFmtId="2" fontId="20" fillId="4" borderId="64" xfId="4" applyNumberFormat="1" applyFont="1" applyFill="1" applyBorder="1" applyAlignment="1">
      <alignment horizontal="center"/>
    </xf>
    <xf numFmtId="0" fontId="20" fillId="4" borderId="8" xfId="4" applyFont="1" applyFill="1" applyBorder="1"/>
    <xf numFmtId="0" fontId="19" fillId="4" borderId="66" xfId="4" applyFont="1" applyFill="1" applyBorder="1"/>
    <xf numFmtId="2" fontId="24" fillId="4" borderId="66" xfId="4" applyNumberFormat="1" applyFont="1" applyFill="1" applyBorder="1" applyAlignment="1" applyProtection="1">
      <alignment horizontal="center"/>
      <protection locked="0"/>
    </xf>
    <xf numFmtId="2" fontId="20" fillId="4" borderId="66" xfId="4" applyNumberFormat="1" applyFont="1" applyFill="1" applyBorder="1" applyAlignment="1">
      <alignment horizontal="center"/>
    </xf>
    <xf numFmtId="0" fontId="2" fillId="0" borderId="0" xfId="4" applyFont="1"/>
    <xf numFmtId="0" fontId="20" fillId="4" borderId="63" xfId="4" applyFont="1" applyFill="1" applyBorder="1"/>
    <xf numFmtId="0" fontId="19" fillId="4" borderId="63" xfId="4" applyFont="1" applyFill="1" applyBorder="1"/>
    <xf numFmtId="2" fontId="24" fillId="4" borderId="63" xfId="4" applyNumberFormat="1" applyFont="1" applyFill="1" applyBorder="1" applyAlignment="1" applyProtection="1">
      <alignment horizontal="center"/>
      <protection locked="0"/>
    </xf>
    <xf numFmtId="2" fontId="20" fillId="4" borderId="63" xfId="4" applyNumberFormat="1" applyFont="1" applyFill="1" applyBorder="1" applyAlignment="1">
      <alignment horizontal="center"/>
    </xf>
    <xf numFmtId="49" fontId="24" fillId="4" borderId="68" xfId="0" applyNumberFormat="1" applyFont="1" applyFill="1" applyBorder="1" applyAlignment="1" applyProtection="1">
      <alignment horizontal="left" vertical="top" wrapText="1"/>
    </xf>
    <xf numFmtId="49" fontId="24" fillId="4" borderId="68" xfId="0" applyNumberFormat="1" applyFont="1" applyFill="1" applyBorder="1" applyAlignment="1" applyProtection="1">
      <alignment horizontal="center" vertical="top" wrapText="1"/>
    </xf>
    <xf numFmtId="49" fontId="24" fillId="4" borderId="57" xfId="0" applyNumberFormat="1" applyFont="1" applyFill="1" applyBorder="1" applyAlignment="1" applyProtection="1">
      <alignment horizontal="left" vertical="top" wrapText="1"/>
    </xf>
    <xf numFmtId="49" fontId="24" fillId="4" borderId="57" xfId="0" applyNumberFormat="1" applyFont="1" applyFill="1" applyBorder="1" applyAlignment="1" applyProtection="1">
      <alignment horizontal="center" vertical="top" wrapText="1"/>
    </xf>
    <xf numFmtId="0" fontId="20" fillId="4" borderId="31" xfId="4" applyFont="1" applyFill="1" applyBorder="1"/>
    <xf numFmtId="49" fontId="24" fillId="4" borderId="60" xfId="0" applyNumberFormat="1" applyFont="1" applyFill="1" applyBorder="1" applyAlignment="1" applyProtection="1">
      <alignment horizontal="left" vertical="top" wrapText="1"/>
    </xf>
    <xf numFmtId="49" fontId="24" fillId="4" borderId="60" xfId="0" applyNumberFormat="1" applyFont="1" applyFill="1" applyBorder="1" applyAlignment="1" applyProtection="1">
      <alignment horizontal="center" vertical="top" wrapText="1"/>
    </xf>
    <xf numFmtId="0" fontId="20" fillId="4" borderId="55" xfId="4" applyFont="1" applyFill="1" applyBorder="1"/>
    <xf numFmtId="2" fontId="24" fillId="4" borderId="55" xfId="4" applyNumberFormat="1" applyFont="1" applyFill="1" applyBorder="1" applyAlignment="1" applyProtection="1">
      <alignment horizontal="center"/>
      <protection locked="0"/>
    </xf>
    <xf numFmtId="2" fontId="20" fillId="4" borderId="55" xfId="4" applyNumberFormat="1" applyFont="1" applyFill="1" applyBorder="1" applyAlignment="1">
      <alignment horizontal="center"/>
    </xf>
    <xf numFmtId="0" fontId="20" fillId="4" borderId="8" xfId="4" applyFont="1" applyFill="1" applyBorder="1" applyAlignment="1">
      <alignment horizontal="left"/>
    </xf>
    <xf numFmtId="0" fontId="19" fillId="4" borderId="64" xfId="4" applyFont="1" applyFill="1" applyBorder="1" applyAlignment="1">
      <alignment vertical="center"/>
    </xf>
    <xf numFmtId="0" fontId="19" fillId="4" borderId="66" xfId="4" applyFont="1" applyFill="1" applyBorder="1" applyAlignment="1">
      <alignment vertical="center"/>
    </xf>
    <xf numFmtId="14" fontId="20" fillId="4" borderId="31" xfId="4" applyNumberFormat="1" applyFont="1" applyFill="1" applyBorder="1" applyAlignment="1">
      <alignment horizontal="left"/>
    </xf>
    <xf numFmtId="0" fontId="19" fillId="4" borderId="63" xfId="4" applyFont="1" applyFill="1" applyBorder="1" applyAlignment="1">
      <alignment vertical="center"/>
    </xf>
    <xf numFmtId="0" fontId="20" fillId="4" borderId="69" xfId="4" applyFont="1" applyFill="1" applyBorder="1" applyAlignment="1">
      <alignment horizontal="left"/>
    </xf>
    <xf numFmtId="0" fontId="19" fillId="4" borderId="0" xfId="5" applyFont="1" applyFill="1" applyAlignment="1">
      <alignment horizontal="center" vertical="center"/>
    </xf>
    <xf numFmtId="0" fontId="19" fillId="4" borderId="0" xfId="5" applyFont="1" applyFill="1"/>
    <xf numFmtId="0" fontId="29" fillId="4" borderId="0" xfId="5" applyFont="1" applyFill="1"/>
    <xf numFmtId="37" fontId="20" fillId="4" borderId="0" xfId="5" quotePrefix="1" applyNumberFormat="1" applyFont="1" applyFill="1" applyBorder="1" applyAlignment="1" applyProtection="1">
      <alignment horizontal="center"/>
    </xf>
    <xf numFmtId="37" fontId="20" fillId="4" borderId="0" xfId="5" quotePrefix="1" applyNumberFormat="1" applyFont="1" applyFill="1" applyBorder="1" applyAlignment="1" applyProtection="1">
      <alignment horizontal="right"/>
    </xf>
    <xf numFmtId="37" fontId="6" fillId="4" borderId="0" xfId="5" quotePrefix="1" applyNumberFormat="1" applyFont="1" applyFill="1" applyBorder="1" applyAlignment="1" applyProtection="1">
      <alignment horizontal="right"/>
    </xf>
    <xf numFmtId="37" fontId="30" fillId="4" borderId="0" xfId="5" quotePrefix="1" applyNumberFormat="1" applyFont="1" applyFill="1" applyBorder="1" applyAlignment="1" applyProtection="1">
      <alignment horizontal="right"/>
    </xf>
    <xf numFmtId="165" fontId="29" fillId="0" borderId="0" xfId="6" applyFont="1" applyBorder="1" applyAlignment="1">
      <alignment horizontal="center"/>
    </xf>
    <xf numFmtId="166" fontId="30" fillId="4" borderId="0" xfId="5" applyNumberFormat="1" applyFont="1" applyFill="1" applyBorder="1" applyAlignment="1" applyProtection="1">
      <alignment horizontal="center"/>
    </xf>
    <xf numFmtId="0" fontId="19" fillId="4" borderId="0" xfId="5" applyFont="1" applyFill="1" applyBorder="1" applyAlignment="1">
      <alignment horizontal="center" vertical="center"/>
    </xf>
    <xf numFmtId="166" fontId="20" fillId="4" borderId="0" xfId="5" applyNumberFormat="1" applyFont="1" applyFill="1" applyBorder="1" applyAlignment="1" applyProtection="1">
      <alignment horizontal="center"/>
    </xf>
    <xf numFmtId="0" fontId="29" fillId="4" borderId="0" xfId="5" applyFont="1" applyFill="1" applyBorder="1"/>
    <xf numFmtId="166" fontId="18" fillId="4" borderId="0" xfId="5" applyNumberFormat="1" applyFont="1" applyFill="1" applyBorder="1" applyAlignment="1" applyProtection="1"/>
    <xf numFmtId="166" fontId="18" fillId="4" borderId="32" xfId="5" applyNumberFormat="1" applyFont="1" applyFill="1" applyBorder="1" applyAlignment="1" applyProtection="1"/>
    <xf numFmtId="166" fontId="32" fillId="4" borderId="0" xfId="5" applyNumberFormat="1" applyFont="1" applyFill="1" applyBorder="1" applyAlignment="1" applyProtection="1">
      <alignment horizontal="center"/>
    </xf>
    <xf numFmtId="166" fontId="20" fillId="8" borderId="46" xfId="5" applyNumberFormat="1" applyFont="1" applyFill="1" applyBorder="1" applyAlignment="1" applyProtection="1">
      <alignment horizontal="center"/>
    </xf>
    <xf numFmtId="166" fontId="20" fillId="8" borderId="6" xfId="5" quotePrefix="1" applyNumberFormat="1" applyFont="1" applyFill="1" applyBorder="1" applyAlignment="1" applyProtection="1">
      <alignment horizontal="center"/>
    </xf>
    <xf numFmtId="166" fontId="20" fillId="8" borderId="6" xfId="5" applyNumberFormat="1" applyFont="1" applyFill="1" applyBorder="1" applyAlignment="1" applyProtection="1">
      <alignment horizontal="center"/>
    </xf>
    <xf numFmtId="166" fontId="17" fillId="8" borderId="70" xfId="5" applyNumberFormat="1" applyFont="1" applyFill="1" applyBorder="1" applyAlignment="1" applyProtection="1">
      <alignment horizontal="left"/>
    </xf>
    <xf numFmtId="166" fontId="17" fillId="8" borderId="5" xfId="5" applyNumberFormat="1" applyFont="1" applyFill="1" applyBorder="1" applyProtection="1"/>
    <xf numFmtId="166" fontId="17" fillId="8" borderId="5" xfId="5" applyNumberFormat="1" applyFont="1" applyFill="1" applyBorder="1" applyAlignment="1" applyProtection="1">
      <alignment horizontal="left"/>
    </xf>
    <xf numFmtId="166" fontId="17" fillId="8" borderId="71" xfId="5" applyNumberFormat="1" applyFont="1" applyFill="1" applyBorder="1" applyProtection="1"/>
    <xf numFmtId="166" fontId="17" fillId="8" borderId="72" xfId="5" applyNumberFormat="1" applyFont="1" applyFill="1" applyBorder="1" applyProtection="1"/>
    <xf numFmtId="166" fontId="30" fillId="9" borderId="0" xfId="5" applyNumberFormat="1" applyFont="1" applyFill="1" applyBorder="1" applyProtection="1"/>
    <xf numFmtId="166" fontId="20" fillId="8" borderId="73" xfId="5" applyNumberFormat="1" applyFont="1" applyFill="1" applyBorder="1" applyProtection="1"/>
    <xf numFmtId="166" fontId="20" fillId="8" borderId="74" xfId="5" applyNumberFormat="1" applyFont="1" applyFill="1" applyBorder="1" applyProtection="1"/>
    <xf numFmtId="166" fontId="20" fillId="8" borderId="74" xfId="5" applyNumberFormat="1" applyFont="1" applyFill="1" applyBorder="1" applyAlignment="1" applyProtection="1">
      <alignment horizontal="center"/>
    </xf>
    <xf numFmtId="167" fontId="17" fillId="7" borderId="75" xfId="5" applyNumberFormat="1" applyFont="1" applyFill="1" applyBorder="1" applyAlignment="1" applyProtection="1">
      <alignment horizontal="center"/>
    </xf>
    <xf numFmtId="167" fontId="17" fillId="7" borderId="76" xfId="5" applyNumberFormat="1" applyFont="1" applyFill="1" applyBorder="1" applyAlignment="1" applyProtection="1">
      <alignment horizontal="center"/>
    </xf>
    <xf numFmtId="167" fontId="30" fillId="4" borderId="0" xfId="5" applyNumberFormat="1" applyFont="1" applyFill="1" applyBorder="1" applyAlignment="1" applyProtection="1">
      <alignment horizontal="center"/>
    </xf>
    <xf numFmtId="166" fontId="17" fillId="4" borderId="77" xfId="5" applyNumberFormat="1" applyFont="1" applyFill="1" applyBorder="1" applyAlignment="1" applyProtection="1">
      <alignment horizontal="center" vertical="center"/>
    </xf>
    <xf numFmtId="166" fontId="17" fillId="4" borderId="75" xfId="5" applyNumberFormat="1" applyFont="1" applyFill="1" applyBorder="1" applyAlignment="1" applyProtection="1">
      <alignment horizontal="center" vertical="center"/>
    </xf>
    <xf numFmtId="2" fontId="19" fillId="4" borderId="75" xfId="5" applyNumberFormat="1" applyFont="1" applyFill="1" applyBorder="1" applyAlignment="1" applyProtection="1">
      <alignment horizontal="center" vertical="center"/>
    </xf>
    <xf numFmtId="2" fontId="19" fillId="4" borderId="75" xfId="5" quotePrefix="1" applyNumberFormat="1" applyFont="1" applyFill="1" applyBorder="1" applyAlignment="1" applyProtection="1">
      <alignment horizontal="center" vertical="center"/>
    </xf>
    <xf numFmtId="2" fontId="19" fillId="4" borderId="78" xfId="5" quotePrefix="1" applyNumberFormat="1" applyFont="1" applyFill="1" applyBorder="1" applyAlignment="1" applyProtection="1">
      <alignment horizontal="center" vertical="center"/>
    </xf>
    <xf numFmtId="2" fontId="20" fillId="4" borderId="76" xfId="5" quotePrefix="1" applyNumberFormat="1" applyFont="1" applyFill="1" applyBorder="1" applyAlignment="1" applyProtection="1">
      <alignment horizontal="center" vertical="center"/>
    </xf>
    <xf numFmtId="39" fontId="33" fillId="4" borderId="0" xfId="5" applyNumberFormat="1" applyFont="1" applyFill="1" applyBorder="1" applyAlignment="1" applyProtection="1">
      <alignment horizontal="center" vertical="center"/>
    </xf>
    <xf numFmtId="2" fontId="28" fillId="4" borderId="0" xfId="6" applyNumberFormat="1" applyFont="1" applyFill="1" applyBorder="1" applyAlignment="1" applyProtection="1">
      <alignment horizontal="center" vertical="center"/>
    </xf>
    <xf numFmtId="10" fontId="28" fillId="4" borderId="0" xfId="7" applyNumberFormat="1" applyFont="1" applyFill="1" applyBorder="1" applyAlignment="1" applyProtection="1">
      <alignment horizontal="center" vertical="center"/>
    </xf>
    <xf numFmtId="0" fontId="29" fillId="4" borderId="0" xfId="5" applyFont="1" applyFill="1" applyAlignment="1">
      <alignment vertical="center"/>
    </xf>
    <xf numFmtId="166" fontId="17" fillId="4" borderId="45" xfId="5" applyNumberFormat="1" applyFont="1" applyFill="1" applyBorder="1" applyAlignment="1" applyProtection="1">
      <alignment horizontal="center" vertical="center"/>
    </xf>
    <xf numFmtId="166" fontId="17" fillId="4" borderId="73" xfId="5" applyNumberFormat="1" applyFont="1" applyFill="1" applyBorder="1" applyAlignment="1" applyProtection="1">
      <alignment horizontal="center" vertical="center"/>
    </xf>
    <xf numFmtId="166" fontId="17" fillId="4" borderId="74" xfId="5" applyNumberFormat="1" applyFont="1" applyFill="1" applyBorder="1" applyAlignment="1" applyProtection="1">
      <alignment horizontal="center" vertical="center"/>
    </xf>
    <xf numFmtId="166" fontId="20" fillId="9" borderId="47" xfId="5" applyNumberFormat="1" applyFont="1" applyFill="1" applyBorder="1" applyAlignment="1" applyProtection="1">
      <alignment horizontal="center" vertical="center"/>
    </xf>
    <xf numFmtId="166" fontId="20" fillId="9" borderId="48" xfId="5" applyNumberFormat="1" applyFont="1" applyFill="1" applyBorder="1" applyAlignment="1" applyProtection="1">
      <alignment horizontal="center" vertical="center"/>
    </xf>
    <xf numFmtId="2" fontId="24" fillId="4" borderId="48" xfId="5" applyNumberFormat="1" applyFont="1" applyFill="1" applyBorder="1" applyAlignment="1" applyProtection="1">
      <alignment horizontal="center" vertical="center"/>
    </xf>
    <xf numFmtId="2" fontId="24" fillId="4" borderId="19" xfId="5" applyNumberFormat="1" applyFont="1" applyFill="1" applyBorder="1" applyAlignment="1" applyProtection="1">
      <alignment horizontal="center" vertical="center"/>
    </xf>
    <xf numFmtId="2" fontId="17" fillId="4" borderId="44" xfId="5" applyNumberFormat="1" applyFont="1" applyFill="1" applyBorder="1" applyAlignment="1" applyProtection="1">
      <alignment horizontal="center" vertical="center"/>
    </xf>
    <xf numFmtId="165" fontId="20" fillId="4" borderId="0" xfId="6" applyFont="1" applyFill="1" applyAlignment="1">
      <alignment horizontal="center" vertical="center"/>
    </xf>
    <xf numFmtId="37" fontId="17" fillId="4" borderId="0" xfId="5" applyNumberFormat="1" applyFont="1" applyFill="1" applyBorder="1" applyAlignment="1" applyProtection="1">
      <alignment horizontal="center"/>
    </xf>
    <xf numFmtId="37" fontId="17" fillId="4" borderId="0" xfId="5" quotePrefix="1" applyNumberFormat="1" applyFont="1" applyFill="1" applyBorder="1" applyAlignment="1" applyProtection="1">
      <alignment horizontal="center"/>
    </xf>
    <xf numFmtId="2" fontId="28" fillId="4" borderId="0" xfId="6" applyNumberFormat="1" applyFont="1" applyFill="1" applyBorder="1" applyAlignment="1" applyProtection="1">
      <alignment horizontal="center"/>
    </xf>
    <xf numFmtId="165" fontId="34" fillId="4" borderId="0" xfId="6" applyFont="1" applyFill="1"/>
    <xf numFmtId="165" fontId="35" fillId="4" borderId="0" xfId="6" applyFont="1" applyFill="1"/>
    <xf numFmtId="0" fontId="19" fillId="4" borderId="0" xfId="5" applyFont="1" applyFill="1" applyBorder="1" applyAlignment="1"/>
    <xf numFmtId="0" fontId="29" fillId="4" borderId="0" xfId="5" applyFont="1" applyFill="1" applyBorder="1" applyAlignment="1"/>
    <xf numFmtId="166" fontId="17" fillId="10" borderId="79" xfId="5" applyNumberFormat="1" applyFont="1" applyFill="1" applyBorder="1" applyAlignment="1" applyProtection="1">
      <alignment horizontal="left"/>
    </xf>
    <xf numFmtId="166" fontId="17" fillId="10" borderId="71" xfId="5" applyNumberFormat="1" applyFont="1" applyFill="1" applyBorder="1" applyProtection="1"/>
    <xf numFmtId="166" fontId="17" fillId="10" borderId="71" xfId="5" applyNumberFormat="1" applyFont="1" applyFill="1" applyBorder="1" applyAlignment="1" applyProtection="1">
      <alignment horizontal="left"/>
    </xf>
    <xf numFmtId="166" fontId="17" fillId="10" borderId="72" xfId="5" applyNumberFormat="1" applyFont="1" applyFill="1" applyBorder="1" applyProtection="1"/>
    <xf numFmtId="167" fontId="17" fillId="7" borderId="78" xfId="5" applyNumberFormat="1" applyFont="1" applyFill="1" applyBorder="1" applyAlignment="1" applyProtection="1">
      <alignment horizontal="center"/>
    </xf>
    <xf numFmtId="39" fontId="17" fillId="4" borderId="0" xfId="5" applyNumberFormat="1" applyFont="1" applyFill="1" applyBorder="1" applyAlignment="1" applyProtection="1">
      <alignment horizontal="center"/>
    </xf>
    <xf numFmtId="0" fontId="36" fillId="4" borderId="0" xfId="5" applyFont="1" applyFill="1"/>
    <xf numFmtId="39" fontId="33" fillId="4" borderId="0" xfId="5" applyNumberFormat="1" applyFont="1" applyFill="1" applyBorder="1" applyAlignment="1" applyProtection="1">
      <alignment horizontal="center"/>
    </xf>
    <xf numFmtId="166" fontId="20" fillId="10" borderId="46" xfId="5" applyNumberFormat="1" applyFont="1" applyFill="1" applyBorder="1" applyAlignment="1" applyProtection="1">
      <alignment horizontal="center"/>
    </xf>
    <xf numFmtId="166" fontId="20" fillId="10" borderId="6" xfId="5" quotePrefix="1" applyNumberFormat="1" applyFont="1" applyFill="1" applyBorder="1" applyAlignment="1" applyProtection="1">
      <alignment horizontal="center"/>
    </xf>
    <xf numFmtId="166" fontId="20" fillId="10" borderId="6" xfId="5" applyNumberFormat="1" applyFont="1" applyFill="1" applyBorder="1" applyAlignment="1" applyProtection="1">
      <alignment horizontal="center"/>
    </xf>
    <xf numFmtId="166" fontId="20" fillId="10" borderId="73" xfId="5" applyNumberFormat="1" applyFont="1" applyFill="1" applyBorder="1" applyProtection="1"/>
    <xf numFmtId="166" fontId="20" fillId="10" borderId="74" xfId="5" applyNumberFormat="1" applyFont="1" applyFill="1" applyBorder="1" applyProtection="1"/>
    <xf numFmtId="166" fontId="20" fillId="10" borderId="74" xfId="5" applyNumberFormat="1" applyFont="1" applyFill="1" applyBorder="1" applyAlignment="1" applyProtection="1">
      <alignment horizontal="center"/>
    </xf>
    <xf numFmtId="167" fontId="17" fillId="11" borderId="75" xfId="5" applyNumberFormat="1" applyFont="1" applyFill="1" applyBorder="1" applyAlignment="1" applyProtection="1">
      <alignment horizontal="center"/>
    </xf>
    <xf numFmtId="167" fontId="17" fillId="11" borderId="80" xfId="5" applyNumberFormat="1" applyFont="1" applyFill="1" applyBorder="1" applyAlignment="1" applyProtection="1">
      <alignment horizontal="center"/>
    </xf>
    <xf numFmtId="167" fontId="17" fillId="11" borderId="81" xfId="5" applyNumberFormat="1" applyFont="1" applyFill="1" applyBorder="1" applyAlignment="1" applyProtection="1">
      <alignment horizontal="center"/>
    </xf>
    <xf numFmtId="0" fontId="25" fillId="4" borderId="0" xfId="3" applyFont="1" applyFill="1" applyBorder="1" applyAlignment="1" applyProtection="1">
      <alignment horizontal="left" vertical="top" wrapText="1"/>
    </xf>
    <xf numFmtId="0" fontId="3" fillId="0" borderId="0" xfId="3"/>
    <xf numFmtId="0" fontId="14" fillId="0" borderId="0" xfId="2" applyFont="1" applyAlignment="1">
      <alignment horizontal="right" vertical="top"/>
    </xf>
    <xf numFmtId="0" fontId="37" fillId="4" borderId="0" xfId="5" applyFont="1" applyFill="1" applyAlignment="1">
      <alignment horizontal="center" vertical="center"/>
    </xf>
    <xf numFmtId="0" fontId="37" fillId="4" borderId="0" xfId="5" applyFont="1" applyFill="1"/>
    <xf numFmtId="166" fontId="11" fillId="4" borderId="0" xfId="5" quotePrefix="1" applyNumberFormat="1" applyFont="1" applyFill="1" applyBorder="1" applyAlignment="1" applyProtection="1">
      <alignment horizontal="center" vertical="center"/>
    </xf>
    <xf numFmtId="166" fontId="11" fillId="4" borderId="0" xfId="5" applyNumberFormat="1" applyFont="1" applyFill="1" applyBorder="1" applyAlignment="1" applyProtection="1">
      <alignment horizontal="center" vertical="center"/>
    </xf>
    <xf numFmtId="166" fontId="32" fillId="4" borderId="0" xfId="5" applyNumberFormat="1" applyFont="1" applyFill="1" applyBorder="1" applyAlignment="1" applyProtection="1">
      <alignment horizontal="center" vertical="center"/>
    </xf>
    <xf numFmtId="166" fontId="7" fillId="4" borderId="0" xfId="5" applyNumberFormat="1" applyFont="1" applyFill="1" applyBorder="1" applyAlignment="1" applyProtection="1">
      <alignment horizontal="center"/>
    </xf>
    <xf numFmtId="0" fontId="37" fillId="4" borderId="0" xfId="5" applyFont="1" applyFill="1" applyBorder="1" applyAlignment="1"/>
    <xf numFmtId="166" fontId="17" fillId="8" borderId="15" xfId="5" applyNumberFormat="1" applyFont="1" applyFill="1" applyBorder="1" applyAlignment="1" applyProtection="1">
      <alignment horizontal="center"/>
    </xf>
    <xf numFmtId="166" fontId="20" fillId="8" borderId="74" xfId="5" applyNumberFormat="1" applyFont="1" applyFill="1" applyBorder="1" applyAlignment="1" applyProtection="1">
      <alignment horizontal="center" vertical="center"/>
    </xf>
    <xf numFmtId="167" fontId="17" fillId="7" borderId="82" xfId="5" applyNumberFormat="1" applyFont="1" applyFill="1" applyBorder="1" applyAlignment="1" applyProtection="1">
      <alignment horizontal="center" vertical="center"/>
    </xf>
    <xf numFmtId="165" fontId="37" fillId="4" borderId="0" xfId="6" applyFont="1" applyFill="1" applyAlignment="1">
      <alignment horizontal="center" vertical="center"/>
    </xf>
    <xf numFmtId="166" fontId="20" fillId="9" borderId="83" xfId="5" applyNumberFormat="1" applyFont="1" applyFill="1" applyBorder="1" applyAlignment="1" applyProtection="1">
      <alignment horizontal="center" vertical="center"/>
    </xf>
    <xf numFmtId="166" fontId="20" fillId="9" borderId="75" xfId="5" applyNumberFormat="1" applyFont="1" applyFill="1" applyBorder="1" applyAlignment="1" applyProtection="1">
      <alignment horizontal="center" vertical="center"/>
    </xf>
    <xf numFmtId="166" fontId="20" fillId="9" borderId="75" xfId="5" quotePrefix="1" applyNumberFormat="1" applyFont="1" applyFill="1" applyBorder="1" applyAlignment="1" applyProtection="1">
      <alignment horizontal="center" vertical="center"/>
    </xf>
    <xf numFmtId="0" fontId="17" fillId="4" borderId="78" xfId="5" applyNumberFormat="1" applyFont="1" applyFill="1" applyBorder="1" applyAlignment="1" applyProtection="1">
      <alignment horizontal="center" vertical="center"/>
    </xf>
    <xf numFmtId="0" fontId="34" fillId="0" borderId="0" xfId="6" applyNumberFormat="1" applyFont="1" applyFill="1" applyBorder="1" applyAlignment="1" applyProtection="1">
      <alignment horizontal="center" vertical="center"/>
    </xf>
    <xf numFmtId="10" fontId="34" fillId="0" borderId="0" xfId="8" applyNumberFormat="1" applyFont="1" applyFill="1" applyBorder="1" applyAlignment="1" applyProtection="1">
      <alignment horizontal="center" vertical="center"/>
    </xf>
    <xf numFmtId="165" fontId="35" fillId="4" borderId="0" xfId="6" applyFont="1" applyFill="1" applyAlignment="1">
      <alignment vertical="center"/>
    </xf>
    <xf numFmtId="166" fontId="17" fillId="4" borderId="84" xfId="5" applyNumberFormat="1" applyFont="1" applyFill="1" applyBorder="1" applyAlignment="1" applyProtection="1">
      <alignment horizontal="center" vertical="center"/>
    </xf>
    <xf numFmtId="0" fontId="38" fillId="4" borderId="85" xfId="3" applyNumberFormat="1" applyFont="1" applyFill="1" applyBorder="1" applyAlignment="1" applyProtection="1">
      <alignment horizontal="center" vertical="center" wrapText="1"/>
    </xf>
    <xf numFmtId="2" fontId="34" fillId="0" borderId="0" xfId="6" applyNumberFormat="1" applyFont="1" applyFill="1" applyBorder="1" applyAlignment="1" applyProtection="1">
      <alignment horizontal="center" vertical="center"/>
    </xf>
    <xf numFmtId="165" fontId="7" fillId="4" borderId="0" xfId="6" applyFont="1" applyFill="1" applyAlignment="1">
      <alignment horizontal="center" vertical="center"/>
    </xf>
    <xf numFmtId="37" fontId="17" fillId="4" borderId="0" xfId="5" applyNumberFormat="1" applyFont="1" applyFill="1" applyBorder="1" applyAlignment="1" applyProtection="1">
      <alignment horizontal="center" vertical="center"/>
    </xf>
    <xf numFmtId="37" fontId="17" fillId="4" borderId="0" xfId="5" quotePrefix="1" applyNumberFormat="1" applyFont="1" applyFill="1" applyBorder="1" applyAlignment="1" applyProtection="1">
      <alignment horizontal="center" vertical="center"/>
    </xf>
    <xf numFmtId="2" fontId="34" fillId="4" borderId="0" xfId="6" applyNumberFormat="1" applyFont="1" applyFill="1" applyBorder="1" applyAlignment="1" applyProtection="1">
      <alignment horizontal="center" vertical="center"/>
    </xf>
    <xf numFmtId="165" fontId="34" fillId="4" borderId="0" xfId="6" applyFont="1" applyFill="1" applyAlignment="1">
      <alignment vertical="center"/>
    </xf>
    <xf numFmtId="165" fontId="19" fillId="4" borderId="0" xfId="6" applyFont="1" applyFill="1" applyAlignment="1">
      <alignment vertical="center"/>
    </xf>
    <xf numFmtId="166" fontId="20" fillId="4" borderId="0" xfId="5" applyNumberFormat="1" applyFont="1" applyFill="1" applyBorder="1" applyAlignment="1" applyProtection="1">
      <alignment horizontal="center" vertical="center"/>
    </xf>
    <xf numFmtId="0" fontId="19" fillId="4" borderId="0" xfId="5" applyFont="1" applyFill="1" applyBorder="1" applyAlignment="1">
      <alignment vertical="center"/>
    </xf>
    <xf numFmtId="0" fontId="29" fillId="4" borderId="0" xfId="5" applyFont="1" applyFill="1" applyBorder="1" applyAlignment="1">
      <alignment vertical="center"/>
    </xf>
    <xf numFmtId="166" fontId="20" fillId="8" borderId="46" xfId="5" applyNumberFormat="1" applyFont="1" applyFill="1" applyBorder="1" applyAlignment="1" applyProtection="1">
      <alignment horizontal="center" vertical="center"/>
    </xf>
    <xf numFmtId="166" fontId="20" fillId="8" borderId="6" xfId="5" quotePrefix="1" applyNumberFormat="1" applyFont="1" applyFill="1" applyBorder="1" applyAlignment="1" applyProtection="1">
      <alignment horizontal="center" vertical="center"/>
    </xf>
    <xf numFmtId="166" fontId="20" fillId="8" borderId="6" xfId="5" applyNumberFormat="1" applyFont="1" applyFill="1" applyBorder="1" applyAlignment="1" applyProtection="1">
      <alignment horizontal="center" vertical="center"/>
    </xf>
    <xf numFmtId="166" fontId="17" fillId="8" borderId="15" xfId="5" applyNumberFormat="1" applyFont="1" applyFill="1" applyBorder="1" applyAlignment="1" applyProtection="1">
      <alignment horizontal="center" vertical="center"/>
    </xf>
    <xf numFmtId="166" fontId="30" fillId="9" borderId="0" xfId="5" applyNumberFormat="1" applyFont="1" applyFill="1" applyBorder="1" applyAlignment="1" applyProtection="1">
      <alignment vertical="center"/>
    </xf>
    <xf numFmtId="166" fontId="20" fillId="8" borderId="73" xfId="5" applyNumberFormat="1" applyFont="1" applyFill="1" applyBorder="1" applyAlignment="1" applyProtection="1">
      <alignment vertical="center"/>
    </xf>
    <xf numFmtId="166" fontId="20" fillId="8" borderId="74" xfId="5" applyNumberFormat="1" applyFont="1" applyFill="1" applyBorder="1" applyAlignment="1" applyProtection="1">
      <alignment vertical="center"/>
    </xf>
    <xf numFmtId="167" fontId="30" fillId="4" borderId="0" xfId="5" applyNumberFormat="1" applyFont="1" applyFill="1" applyBorder="1" applyAlignment="1" applyProtection="1">
      <alignment horizontal="center" vertical="center"/>
    </xf>
    <xf numFmtId="166" fontId="17" fillId="4" borderId="86" xfId="5" applyNumberFormat="1" applyFont="1" applyFill="1" applyBorder="1" applyAlignment="1" applyProtection="1">
      <alignment horizontal="center" vertical="center"/>
    </xf>
    <xf numFmtId="166" fontId="17" fillId="4" borderId="86" xfId="5" quotePrefix="1" applyNumberFormat="1" applyFont="1" applyFill="1" applyBorder="1" applyAlignment="1" applyProtection="1">
      <alignment horizontal="center" vertical="center"/>
    </xf>
    <xf numFmtId="0" fontId="38" fillId="4" borderId="87" xfId="3" applyNumberFormat="1" applyFont="1" applyFill="1" applyBorder="1" applyAlignment="1" applyProtection="1">
      <alignment horizontal="center" vertical="center" wrapText="1"/>
    </xf>
    <xf numFmtId="166" fontId="17" fillId="4" borderId="11" xfId="5" applyNumberFormat="1" applyFont="1" applyFill="1" applyBorder="1" applyAlignment="1" applyProtection="1">
      <alignment horizontal="center" vertical="center"/>
    </xf>
    <xf numFmtId="166" fontId="17" fillId="4" borderId="88" xfId="5" applyNumberFormat="1" applyFont="1" applyFill="1" applyBorder="1" applyAlignment="1" applyProtection="1">
      <alignment horizontal="center" vertical="center"/>
    </xf>
    <xf numFmtId="166" fontId="17" fillId="4" borderId="89" xfId="5" applyNumberFormat="1" applyFont="1" applyFill="1" applyBorder="1" applyAlignment="1" applyProtection="1">
      <alignment horizontal="center" vertical="center"/>
    </xf>
    <xf numFmtId="0" fontId="17" fillId="4" borderId="19" xfId="5" applyNumberFormat="1" applyFont="1" applyFill="1" applyBorder="1" applyAlignment="1" applyProtection="1">
      <alignment horizontal="center" vertical="center"/>
    </xf>
    <xf numFmtId="0" fontId="39" fillId="4" borderId="0" xfId="5" applyFont="1" applyFill="1" applyAlignment="1">
      <alignment horizontal="center"/>
    </xf>
    <xf numFmtId="0" fontId="4" fillId="4" borderId="0" xfId="5" applyFont="1" applyFill="1"/>
    <xf numFmtId="0" fontId="4" fillId="4" borderId="0" xfId="5" applyFont="1" applyFill="1" applyAlignment="1">
      <alignment vertical="center"/>
    </xf>
    <xf numFmtId="167" fontId="17" fillId="7" borderId="80" xfId="5" applyNumberFormat="1" applyFont="1" applyFill="1" applyBorder="1" applyAlignment="1" applyProtection="1">
      <alignment horizontal="center"/>
    </xf>
    <xf numFmtId="167" fontId="17" fillId="7" borderId="81" xfId="5" applyNumberFormat="1" applyFont="1" applyFill="1" applyBorder="1" applyAlignment="1" applyProtection="1">
      <alignment horizontal="center"/>
    </xf>
    <xf numFmtId="166" fontId="20" fillId="9" borderId="45" xfId="5" applyNumberFormat="1" applyFont="1" applyFill="1" applyBorder="1" applyAlignment="1" applyProtection="1">
      <alignment horizontal="center" vertical="center"/>
    </xf>
    <xf numFmtId="166" fontId="20" fillId="9" borderId="74" xfId="5" applyNumberFormat="1" applyFont="1" applyFill="1" applyBorder="1" applyAlignment="1" applyProtection="1">
      <alignment horizontal="center" vertical="center"/>
    </xf>
    <xf numFmtId="2" fontId="19" fillId="4" borderId="74" xfId="5" applyNumberFormat="1" applyFont="1" applyFill="1" applyBorder="1" applyAlignment="1" applyProtection="1">
      <alignment horizontal="center" vertical="center"/>
    </xf>
    <xf numFmtId="2" fontId="19" fillId="4" borderId="90" xfId="5" applyNumberFormat="1" applyFont="1" applyFill="1" applyBorder="1" applyAlignment="1" applyProtection="1">
      <alignment horizontal="center" vertical="center"/>
    </xf>
    <xf numFmtId="2" fontId="20" fillId="4" borderId="91" xfId="5" applyNumberFormat="1" applyFont="1" applyFill="1" applyBorder="1" applyAlignment="1" applyProtection="1">
      <alignment horizontal="center" vertical="center"/>
    </xf>
    <xf numFmtId="0" fontId="39" fillId="4" borderId="0" xfId="5" applyFont="1" applyFill="1" applyAlignment="1">
      <alignment horizontal="center" vertical="top"/>
    </xf>
    <xf numFmtId="166" fontId="20" fillId="9" borderId="77" xfId="5" applyNumberFormat="1" applyFont="1" applyFill="1" applyBorder="1" applyAlignment="1" applyProtection="1">
      <alignment horizontal="center" vertical="center"/>
    </xf>
    <xf numFmtId="2" fontId="19" fillId="4" borderId="80" xfId="5" applyNumberFormat="1" applyFont="1" applyFill="1" applyBorder="1" applyAlignment="1" applyProtection="1">
      <alignment horizontal="center" vertical="center"/>
    </xf>
    <xf numFmtId="2" fontId="20" fillId="4" borderId="81" xfId="5" applyNumberFormat="1" applyFont="1" applyFill="1" applyBorder="1" applyAlignment="1" applyProtection="1">
      <alignment horizontal="center" vertical="center"/>
    </xf>
    <xf numFmtId="0" fontId="29" fillId="4" borderId="0" xfId="5" applyFont="1" applyFill="1" applyAlignment="1">
      <alignment vertical="top"/>
    </xf>
    <xf numFmtId="166" fontId="20" fillId="9" borderId="73" xfId="5" applyNumberFormat="1" applyFont="1" applyFill="1" applyBorder="1" applyAlignment="1" applyProtection="1">
      <alignment horizontal="center" vertical="center"/>
    </xf>
    <xf numFmtId="2" fontId="28" fillId="4" borderId="0" xfId="6" applyNumberFormat="1" applyFont="1" applyFill="1" applyBorder="1" applyAlignment="1" applyProtection="1">
      <alignment horizontal="center" vertical="top"/>
    </xf>
    <xf numFmtId="2" fontId="19" fillId="0" borderId="75" xfId="5" applyNumberFormat="1" applyFont="1" applyFill="1" applyBorder="1" applyAlignment="1" applyProtection="1">
      <alignment horizontal="center" vertical="center"/>
    </xf>
    <xf numFmtId="2" fontId="19" fillId="0" borderId="80" xfId="5" applyNumberFormat="1" applyFont="1" applyFill="1" applyBorder="1" applyAlignment="1" applyProtection="1">
      <alignment horizontal="center" vertical="center"/>
    </xf>
    <xf numFmtId="2" fontId="20" fillId="0" borderId="81" xfId="5" applyNumberFormat="1" applyFont="1" applyFill="1" applyBorder="1" applyAlignment="1" applyProtection="1">
      <alignment horizontal="center" vertical="center"/>
    </xf>
    <xf numFmtId="2" fontId="19" fillId="0" borderId="75" xfId="5" quotePrefix="1" applyNumberFormat="1" applyFont="1" applyFill="1" applyBorder="1" applyAlignment="1" applyProtection="1">
      <alignment horizontal="center" vertical="center"/>
    </xf>
    <xf numFmtId="2" fontId="19" fillId="0" borderId="80" xfId="5" quotePrefix="1" applyNumberFormat="1" applyFont="1" applyFill="1" applyBorder="1" applyAlignment="1" applyProtection="1">
      <alignment horizontal="center" vertical="center"/>
    </xf>
    <xf numFmtId="2" fontId="19" fillId="4" borderId="80" xfId="5" quotePrefix="1" applyNumberFormat="1" applyFont="1" applyFill="1" applyBorder="1" applyAlignment="1" applyProtection="1">
      <alignment horizontal="center" vertical="center"/>
    </xf>
    <xf numFmtId="0" fontId="29" fillId="4" borderId="0" xfId="5" applyFont="1" applyFill="1" applyAlignment="1"/>
    <xf numFmtId="2" fontId="24" fillId="4" borderId="92" xfId="3" applyNumberFormat="1" applyFont="1" applyFill="1" applyBorder="1" applyAlignment="1" applyProtection="1">
      <alignment horizontal="center" vertical="center" wrapText="1"/>
    </xf>
    <xf numFmtId="2" fontId="17" fillId="4" borderId="93" xfId="3" applyNumberFormat="1" applyFont="1" applyFill="1" applyBorder="1" applyAlignment="1" applyProtection="1">
      <alignment horizontal="center" vertical="center" wrapText="1"/>
    </xf>
    <xf numFmtId="166" fontId="20" fillId="9" borderId="84" xfId="5" applyNumberFormat="1" applyFont="1" applyFill="1" applyBorder="1" applyAlignment="1" applyProtection="1">
      <alignment horizontal="center" vertical="center"/>
    </xf>
    <xf numFmtId="166" fontId="20" fillId="9" borderId="94" xfId="5" applyNumberFormat="1" applyFont="1" applyFill="1" applyBorder="1" applyAlignment="1" applyProtection="1">
      <alignment horizontal="center" vertical="center"/>
    </xf>
    <xf numFmtId="2" fontId="19" fillId="4" borderId="94" xfId="5" applyNumberFormat="1" applyFont="1" applyFill="1" applyBorder="1" applyAlignment="1" applyProtection="1">
      <alignment horizontal="center" vertical="center"/>
    </xf>
    <xf numFmtId="2" fontId="20" fillId="4" borderId="95" xfId="5" applyNumberFormat="1" applyFont="1" applyFill="1" applyBorder="1" applyAlignment="1" applyProtection="1">
      <alignment horizontal="center" vertical="center"/>
    </xf>
    <xf numFmtId="0" fontId="13" fillId="4" borderId="0" xfId="5" applyFont="1" applyFill="1"/>
    <xf numFmtId="0" fontId="4" fillId="4" borderId="0" xfId="5" applyFont="1" applyFill="1" applyAlignment="1">
      <alignment horizontal="center" vertical="center"/>
    </xf>
    <xf numFmtId="10" fontId="29" fillId="4" borderId="0" xfId="8" applyNumberFormat="1" applyFont="1" applyFill="1"/>
    <xf numFmtId="166" fontId="11" fillId="4" borderId="0" xfId="5" applyNumberFormat="1" applyFont="1" applyFill="1" applyBorder="1" applyAlignment="1" applyProtection="1">
      <alignment horizontal="center"/>
    </xf>
    <xf numFmtId="0" fontId="4" fillId="4" borderId="0" xfId="5" applyFont="1" applyFill="1" applyBorder="1" applyAlignment="1">
      <alignment horizontal="center" vertical="center"/>
    </xf>
    <xf numFmtId="166" fontId="6" fillId="4" borderId="0" xfId="5" applyNumberFormat="1" applyFont="1" applyFill="1" applyBorder="1" applyAlignment="1" applyProtection="1">
      <alignment horizontal="center"/>
    </xf>
    <xf numFmtId="10" fontId="29" fillId="4" borderId="0" xfId="8" applyNumberFormat="1" applyFont="1" applyFill="1" applyBorder="1"/>
    <xf numFmtId="0" fontId="4" fillId="4" borderId="0" xfId="5" applyFont="1" applyFill="1" applyAlignment="1">
      <alignment horizontal="center"/>
    </xf>
    <xf numFmtId="166" fontId="33" fillId="12" borderId="0" xfId="5" applyNumberFormat="1" applyFont="1" applyFill="1" applyBorder="1" applyAlignment="1" applyProtection="1">
      <alignment horizontal="center"/>
    </xf>
    <xf numFmtId="166" fontId="8" fillId="4" borderId="0" xfId="5" applyNumberFormat="1" applyFont="1" applyFill="1" applyBorder="1" applyAlignment="1" applyProtection="1">
      <alignment horizontal="center"/>
    </xf>
    <xf numFmtId="166" fontId="33" fillId="13" borderId="0" xfId="5" applyNumberFormat="1" applyFont="1" applyFill="1" applyBorder="1" applyProtection="1"/>
    <xf numFmtId="167" fontId="33" fillId="12" borderId="0" xfId="5" applyNumberFormat="1" applyFont="1" applyFill="1" applyBorder="1" applyAlignment="1" applyProtection="1">
      <alignment horizontal="center"/>
    </xf>
    <xf numFmtId="2" fontId="17" fillId="4" borderId="78" xfId="5" applyNumberFormat="1" applyFont="1" applyFill="1" applyBorder="1" applyAlignment="1" applyProtection="1">
      <alignment horizontal="center" vertical="center"/>
    </xf>
    <xf numFmtId="2" fontId="28" fillId="0" borderId="0" xfId="6" applyNumberFormat="1" applyFont="1" applyFill="1" applyBorder="1" applyAlignment="1" applyProtection="1">
      <alignment horizontal="center" vertical="center"/>
    </xf>
    <xf numFmtId="2" fontId="34" fillId="0" borderId="0" xfId="6" applyNumberFormat="1" applyFont="1" applyFill="1" applyBorder="1" applyAlignment="1" applyProtection="1">
      <alignment horizontal="center"/>
    </xf>
    <xf numFmtId="0" fontId="4" fillId="4" borderId="0" xfId="5" applyFont="1" applyFill="1" applyAlignment="1">
      <alignment horizontal="center" vertical="top"/>
    </xf>
    <xf numFmtId="39" fontId="33" fillId="4" borderId="0" xfId="5" applyNumberFormat="1" applyFont="1" applyFill="1" applyBorder="1" applyAlignment="1" applyProtection="1">
      <alignment horizontal="center" vertical="top"/>
    </xf>
    <xf numFmtId="2" fontId="34" fillId="0" borderId="0" xfId="6" applyNumberFormat="1" applyFont="1" applyFill="1" applyBorder="1" applyAlignment="1" applyProtection="1">
      <alignment horizontal="center" vertical="top"/>
    </xf>
    <xf numFmtId="166" fontId="17" fillId="4" borderId="83" xfId="5" applyNumberFormat="1" applyFont="1" applyFill="1" applyBorder="1" applyAlignment="1" applyProtection="1">
      <alignment horizontal="center" vertical="center"/>
    </xf>
    <xf numFmtId="166" fontId="17" fillId="4" borderId="83" xfId="5" applyNumberFormat="1" applyFont="1" applyFill="1" applyBorder="1" applyAlignment="1" applyProtection="1">
      <alignment horizontal="center" vertical="center" wrapText="1"/>
    </xf>
    <xf numFmtId="2" fontId="17" fillId="0" borderId="78" xfId="5" applyNumberFormat="1" applyFont="1" applyFill="1" applyBorder="1" applyAlignment="1" applyProtection="1">
      <alignment horizontal="center" vertical="center"/>
    </xf>
    <xf numFmtId="166" fontId="17" fillId="4" borderId="94" xfId="5" applyNumberFormat="1" applyFont="1" applyFill="1" applyBorder="1" applyAlignment="1" applyProtection="1">
      <alignment horizontal="center" vertical="center"/>
    </xf>
    <xf numFmtId="2" fontId="17" fillId="4" borderId="96" xfId="5" applyNumberFormat="1" applyFont="1" applyFill="1" applyBorder="1" applyAlignment="1" applyProtection="1">
      <alignment horizontal="center" vertical="center"/>
    </xf>
    <xf numFmtId="0" fontId="4" fillId="4" borderId="0" xfId="5" applyFont="1" applyFill="1" applyBorder="1"/>
    <xf numFmtId="0" fontId="3" fillId="0" borderId="0" xfId="3" applyNumberFormat="1" applyFont="1" applyFill="1" applyBorder="1" applyAlignment="1"/>
    <xf numFmtId="0" fontId="7" fillId="0" borderId="32" xfId="2" applyFont="1" applyBorder="1" applyAlignment="1">
      <alignment horizontal="left" vertical="top" wrapText="1"/>
    </xf>
    <xf numFmtId="166" fontId="6" fillId="4" borderId="0" xfId="5" applyNumberFormat="1" applyFont="1" applyFill="1" applyBorder="1" applyAlignment="1" applyProtection="1">
      <alignment horizontal="center" vertical="center"/>
    </xf>
    <xf numFmtId="0" fontId="3" fillId="0" borderId="32" xfId="3" applyNumberFormat="1" applyFont="1" applyFill="1" applyBorder="1" applyAlignment="1"/>
    <xf numFmtId="0" fontId="20" fillId="7" borderId="4" xfId="3" applyNumberFormat="1" applyFont="1" applyFill="1" applyBorder="1" applyAlignment="1"/>
    <xf numFmtId="0" fontId="20" fillId="7" borderId="14" xfId="3" applyNumberFormat="1" applyFont="1" applyFill="1" applyBorder="1" applyAlignment="1"/>
    <xf numFmtId="0" fontId="20" fillId="7" borderId="5" xfId="3" applyNumberFormat="1" applyFont="1" applyFill="1" applyBorder="1" applyAlignment="1"/>
    <xf numFmtId="0" fontId="20" fillId="7" borderId="39" xfId="3" applyNumberFormat="1" applyFont="1" applyFill="1" applyBorder="1" applyAlignment="1"/>
    <xf numFmtId="0" fontId="20" fillId="7" borderId="7" xfId="3" applyNumberFormat="1" applyFont="1" applyFill="1" applyBorder="1" applyAlignment="1">
      <alignment horizontal="center"/>
    </xf>
    <xf numFmtId="0" fontId="20" fillId="7" borderId="8" xfId="3" applyNumberFormat="1" applyFont="1" applyFill="1" applyBorder="1" applyAlignment="1"/>
    <xf numFmtId="0" fontId="20" fillId="7" borderId="16" xfId="3" applyNumberFormat="1" applyFont="1" applyFill="1" applyBorder="1" applyAlignment="1"/>
    <xf numFmtId="0" fontId="20" fillId="7" borderId="0" xfId="3" applyNumberFormat="1" applyFont="1" applyFill="1" applyBorder="1" applyAlignment="1"/>
    <xf numFmtId="0" fontId="20" fillId="7" borderId="41" xfId="3" applyNumberFormat="1" applyFont="1" applyFill="1" applyBorder="1" applyAlignment="1"/>
    <xf numFmtId="0" fontId="20" fillId="7" borderId="10" xfId="3" applyNumberFormat="1" applyFont="1" applyFill="1" applyBorder="1" applyAlignment="1">
      <alignment horizontal="center"/>
    </xf>
    <xf numFmtId="0" fontId="19" fillId="0" borderId="14" xfId="3" applyNumberFormat="1" applyFont="1" applyFill="1" applyBorder="1" applyAlignment="1"/>
    <xf numFmtId="0" fontId="19" fillId="0" borderId="5" xfId="3" applyNumberFormat="1" applyFont="1" applyFill="1" applyBorder="1" applyAlignment="1"/>
    <xf numFmtId="0" fontId="19" fillId="0" borderId="39" xfId="3" applyNumberFormat="1" applyFont="1" applyFill="1" applyBorder="1" applyAlignment="1"/>
    <xf numFmtId="2" fontId="24" fillId="14" borderId="98" xfId="3" applyNumberFormat="1" applyFont="1" applyFill="1" applyBorder="1" applyAlignment="1" applyProtection="1">
      <alignment horizontal="center" vertical="top" wrapText="1"/>
    </xf>
    <xf numFmtId="2" fontId="20" fillId="0" borderId="7" xfId="3" applyNumberFormat="1" applyFont="1" applyFill="1" applyBorder="1" applyAlignment="1">
      <alignment horizontal="center" vertical="top"/>
    </xf>
    <xf numFmtId="0" fontId="19" fillId="0" borderId="90" xfId="3" applyNumberFormat="1" applyFont="1" applyFill="1" applyBorder="1" applyAlignment="1"/>
    <xf numFmtId="0" fontId="19" fillId="0" borderId="99" xfId="3" applyNumberFormat="1" applyFont="1" applyFill="1" applyBorder="1" applyAlignment="1"/>
    <xf numFmtId="0" fontId="19" fillId="0" borderId="100" xfId="3" applyNumberFormat="1" applyFont="1" applyFill="1" applyBorder="1" applyAlignment="1"/>
    <xf numFmtId="2" fontId="24" fillId="14" borderId="101" xfId="3" applyNumberFormat="1" applyFont="1" applyFill="1" applyBorder="1" applyAlignment="1" applyProtection="1">
      <alignment horizontal="center" vertical="top" wrapText="1"/>
    </xf>
    <xf numFmtId="2" fontId="20" fillId="0" borderId="102" xfId="3" applyNumberFormat="1" applyFont="1" applyFill="1" applyBorder="1" applyAlignment="1">
      <alignment horizontal="center" vertical="top"/>
    </xf>
    <xf numFmtId="0" fontId="20" fillId="0" borderId="90" xfId="3" applyNumberFormat="1" applyFont="1" applyFill="1" applyBorder="1" applyAlignment="1"/>
    <xf numFmtId="2" fontId="17" fillId="14" borderId="103" xfId="3" applyNumberFormat="1" applyFont="1" applyFill="1" applyBorder="1" applyAlignment="1" applyProtection="1">
      <alignment horizontal="center" vertical="top" wrapText="1"/>
    </xf>
    <xf numFmtId="0" fontId="19" fillId="0" borderId="16" xfId="3" applyNumberFormat="1" applyFont="1" applyFill="1" applyBorder="1" applyAlignment="1"/>
    <xf numFmtId="0" fontId="19" fillId="0" borderId="41" xfId="3" applyNumberFormat="1" applyFont="1" applyFill="1" applyBorder="1" applyAlignment="1"/>
    <xf numFmtId="2" fontId="20" fillId="0" borderId="10" xfId="3" applyNumberFormat="1" applyFont="1" applyFill="1" applyBorder="1" applyAlignment="1">
      <alignment horizontal="center" vertical="top"/>
    </xf>
    <xf numFmtId="0" fontId="20" fillId="0" borderId="8" xfId="3" applyNumberFormat="1" applyFont="1" applyFill="1" applyBorder="1" applyAlignment="1"/>
    <xf numFmtId="0" fontId="20" fillId="0" borderId="47" xfId="3" applyNumberFormat="1" applyFont="1" applyFill="1" applyBorder="1" applyAlignment="1"/>
    <xf numFmtId="0" fontId="20" fillId="0" borderId="18" xfId="3" applyNumberFormat="1" applyFont="1" applyFill="1" applyBorder="1" applyAlignment="1"/>
    <xf numFmtId="0" fontId="19" fillId="0" borderId="32" xfId="3" applyNumberFormat="1" applyFont="1" applyFill="1" applyBorder="1" applyAlignment="1"/>
    <xf numFmtId="0" fontId="19" fillId="0" borderId="42" xfId="3" applyNumberFormat="1" applyFont="1" applyFill="1" applyBorder="1" applyAlignment="1"/>
    <xf numFmtId="2" fontId="17" fillId="14" borderId="104" xfId="3" applyNumberFormat="1" applyFont="1" applyFill="1" applyBorder="1" applyAlignment="1" applyProtection="1">
      <alignment horizontal="center" vertical="top" wrapText="1"/>
    </xf>
    <xf numFmtId="2" fontId="20" fillId="0" borderId="44" xfId="3" applyNumberFormat="1" applyFont="1" applyFill="1" applyBorder="1" applyAlignment="1">
      <alignment horizontal="center" vertical="top"/>
    </xf>
    <xf numFmtId="0" fontId="19" fillId="0" borderId="17" xfId="3" applyNumberFormat="1" applyFont="1" applyFill="1" applyBorder="1" applyAlignment="1"/>
    <xf numFmtId="0" fontId="19" fillId="0" borderId="8" xfId="3" applyNumberFormat="1" applyFont="1" applyFill="1" applyBorder="1" applyAlignment="1"/>
    <xf numFmtId="0" fontId="19" fillId="0" borderId="82" xfId="3" applyNumberFormat="1" applyFont="1" applyFill="1" applyBorder="1" applyAlignment="1"/>
    <xf numFmtId="0" fontId="19" fillId="0" borderId="105" xfId="3" applyNumberFormat="1" applyFont="1" applyFill="1" applyBorder="1" applyAlignment="1"/>
    <xf numFmtId="0" fontId="19" fillId="0" borderId="66" xfId="3" applyNumberFormat="1" applyFont="1" applyFill="1" applyBorder="1" applyAlignment="1"/>
    <xf numFmtId="0" fontId="19" fillId="0" borderId="45" xfId="3" applyNumberFormat="1" applyFont="1" applyFill="1" applyBorder="1" applyAlignment="1"/>
    <xf numFmtId="2" fontId="20" fillId="0" borderId="106" xfId="3" applyNumberFormat="1" applyFont="1" applyFill="1" applyBorder="1" applyAlignment="1">
      <alignment horizontal="center" vertical="top"/>
    </xf>
    <xf numFmtId="0" fontId="20" fillId="0" borderId="31" xfId="3" applyNumberFormat="1" applyFont="1" applyFill="1" applyBorder="1" applyAlignment="1"/>
    <xf numFmtId="0" fontId="19" fillId="4" borderId="0" xfId="3" applyNumberFormat="1" applyFont="1" applyFill="1" applyBorder="1" applyAlignment="1" applyProtection="1">
      <alignment horizontal="left" vertical="top" wrapText="1"/>
      <protection locked="0"/>
    </xf>
    <xf numFmtId="0" fontId="20" fillId="7" borderId="107" xfId="3" applyFont="1" applyFill="1" applyBorder="1" applyAlignment="1">
      <alignment vertical="center"/>
    </xf>
    <xf numFmtId="0" fontId="20" fillId="7" borderId="108" xfId="3" applyFont="1" applyFill="1" applyBorder="1" applyAlignment="1">
      <alignment horizontal="center" vertical="center" wrapText="1"/>
    </xf>
    <xf numFmtId="0" fontId="20" fillId="7" borderId="109" xfId="3" applyFont="1" applyFill="1" applyBorder="1" applyAlignment="1">
      <alignment horizontal="center" vertical="center"/>
    </xf>
    <xf numFmtId="0" fontId="19" fillId="4" borderId="110" xfId="3" applyFont="1" applyFill="1" applyBorder="1" applyAlignment="1">
      <alignment vertical="top"/>
    </xf>
    <xf numFmtId="2" fontId="19" fillId="4" borderId="111" xfId="3" applyNumberFormat="1" applyFont="1" applyFill="1" applyBorder="1" applyAlignment="1">
      <alignment horizontal="center" vertical="top"/>
    </xf>
    <xf numFmtId="2" fontId="20" fillId="4" borderId="10" xfId="3" applyNumberFormat="1" applyFont="1" applyFill="1" applyBorder="1" applyAlignment="1" applyProtection="1">
      <alignment horizontal="center" vertical="top"/>
    </xf>
    <xf numFmtId="0" fontId="19" fillId="4" borderId="8" xfId="3" applyFont="1" applyFill="1" applyBorder="1" applyAlignment="1">
      <alignment vertical="top"/>
    </xf>
    <xf numFmtId="2" fontId="19" fillId="4" borderId="12" xfId="3" applyNumberFormat="1" applyFont="1" applyFill="1" applyBorder="1" applyAlignment="1">
      <alignment horizontal="center" vertical="top"/>
    </xf>
    <xf numFmtId="0" fontId="19" fillId="4" borderId="31" xfId="3" applyFont="1" applyFill="1" applyBorder="1" applyAlignment="1">
      <alignment vertical="top"/>
    </xf>
    <xf numFmtId="2" fontId="19" fillId="4" borderId="29" xfId="3" applyNumberFormat="1" applyFont="1" applyFill="1" applyBorder="1" applyAlignment="1">
      <alignment horizontal="center" vertical="top"/>
    </xf>
    <xf numFmtId="2" fontId="20" fillId="4" borderId="44" xfId="3" applyNumberFormat="1" applyFont="1" applyFill="1" applyBorder="1" applyAlignment="1" applyProtection="1">
      <alignment horizontal="center" vertical="top"/>
    </xf>
    <xf numFmtId="0" fontId="19" fillId="4" borderId="0" xfId="3" applyFont="1" applyFill="1" applyBorder="1" applyAlignment="1">
      <alignment vertical="top"/>
    </xf>
    <xf numFmtId="2" fontId="19" fillId="4" borderId="0" xfId="3" applyNumberFormat="1" applyFont="1" applyFill="1" applyBorder="1" applyAlignment="1">
      <alignment horizontal="center" vertical="center"/>
    </xf>
    <xf numFmtId="2" fontId="19" fillId="4" borderId="0" xfId="3" applyNumberFormat="1" applyFont="1" applyFill="1" applyBorder="1" applyAlignment="1">
      <alignment horizontal="center" vertical="top"/>
    </xf>
    <xf numFmtId="2" fontId="20" fillId="4" borderId="0" xfId="3" applyNumberFormat="1" applyFont="1" applyFill="1" applyBorder="1" applyAlignment="1" applyProtection="1">
      <alignment horizontal="center" vertical="top"/>
    </xf>
    <xf numFmtId="0" fontId="20" fillId="7" borderId="112" xfId="3" applyFont="1" applyFill="1" applyBorder="1" applyAlignment="1">
      <alignment vertical="center"/>
    </xf>
    <xf numFmtId="0" fontId="20" fillId="7" borderId="72" xfId="3" applyFont="1" applyFill="1" applyBorder="1" applyAlignment="1">
      <alignment horizontal="center" vertical="center"/>
    </xf>
    <xf numFmtId="0" fontId="19" fillId="0" borderId="8" xfId="3" applyNumberFormat="1" applyFont="1" applyFill="1" applyBorder="1" applyAlignment="1" applyProtection="1">
      <alignment horizontal="left" vertical="top"/>
      <protection locked="0"/>
    </xf>
    <xf numFmtId="0" fontId="19" fillId="4" borderId="9" xfId="3" applyNumberFormat="1" applyFont="1" applyFill="1" applyBorder="1" applyAlignment="1" applyProtection="1">
      <alignment horizontal="center" vertical="center"/>
      <protection locked="0"/>
    </xf>
    <xf numFmtId="0" fontId="19" fillId="4" borderId="10" xfId="3" applyNumberFormat="1" applyFont="1" applyFill="1" applyBorder="1" applyAlignment="1" applyProtection="1">
      <alignment horizontal="center" vertical="center"/>
      <protection locked="0"/>
    </xf>
    <xf numFmtId="2" fontId="19" fillId="4" borderId="9" xfId="3" applyNumberFormat="1" applyFont="1" applyFill="1" applyBorder="1" applyAlignment="1">
      <alignment horizontal="center" vertical="center"/>
    </xf>
    <xf numFmtId="2" fontId="20" fillId="4" borderId="10" xfId="3" applyNumberFormat="1" applyFont="1" applyFill="1" applyBorder="1" applyAlignment="1" applyProtection="1">
      <alignment horizontal="center" vertical="center"/>
    </xf>
    <xf numFmtId="0" fontId="40" fillId="0" borderId="113" xfId="3" applyFont="1" applyFill="1" applyBorder="1" applyAlignment="1">
      <alignment vertical="top"/>
    </xf>
    <xf numFmtId="2" fontId="41" fillId="4" borderId="75" xfId="3" applyNumberFormat="1" applyFont="1" applyFill="1" applyBorder="1" applyAlignment="1">
      <alignment horizontal="center" vertical="center"/>
    </xf>
    <xf numFmtId="2" fontId="41" fillId="4" borderId="76" xfId="3" applyNumberFormat="1" applyFont="1" applyFill="1" applyBorder="1" applyAlignment="1" applyProtection="1">
      <alignment horizontal="center" vertical="center"/>
    </xf>
    <xf numFmtId="2" fontId="19" fillId="4" borderId="9" xfId="3" applyNumberFormat="1" applyFont="1" applyFill="1" applyBorder="1" applyAlignment="1" applyProtection="1">
      <alignment horizontal="center" vertical="center"/>
      <protection locked="0"/>
    </xf>
    <xf numFmtId="2" fontId="20" fillId="4" borderId="10" xfId="3" applyNumberFormat="1" applyFont="1" applyFill="1" applyBorder="1" applyAlignment="1" applyProtection="1">
      <alignment horizontal="center" vertical="center"/>
      <protection locked="0"/>
    </xf>
    <xf numFmtId="0" fontId="40" fillId="4" borderId="114" xfId="3" applyFont="1" applyFill="1" applyBorder="1" applyAlignment="1">
      <alignment vertical="top"/>
    </xf>
    <xf numFmtId="2" fontId="41" fillId="4" borderId="94" xfId="3" applyNumberFormat="1" applyFont="1" applyFill="1" applyBorder="1" applyAlignment="1">
      <alignment horizontal="center" vertical="center"/>
    </xf>
    <xf numFmtId="2" fontId="41" fillId="4" borderId="115" xfId="3" applyNumberFormat="1" applyFont="1" applyFill="1" applyBorder="1" applyAlignment="1" applyProtection="1">
      <alignment horizontal="center" vertical="center"/>
    </xf>
    <xf numFmtId="0" fontId="40" fillId="4" borderId="0" xfId="3" applyFont="1" applyFill="1" applyBorder="1" applyAlignment="1">
      <alignment vertical="top"/>
    </xf>
    <xf numFmtId="0" fontId="41" fillId="4" borderId="0" xfId="3" applyFont="1" applyFill="1" applyBorder="1" applyAlignment="1">
      <alignment horizontal="center" vertical="center"/>
    </xf>
    <xf numFmtId="0" fontId="41" fillId="4" borderId="0" xfId="3" applyNumberFormat="1" applyFont="1" applyFill="1" applyBorder="1" applyAlignment="1" applyProtection="1">
      <alignment horizontal="center" vertical="center"/>
    </xf>
    <xf numFmtId="0" fontId="20" fillId="7" borderId="117" xfId="3" applyFont="1" applyFill="1" applyBorder="1" applyAlignment="1">
      <alignment vertical="center"/>
    </xf>
    <xf numFmtId="0" fontId="20" fillId="7" borderId="118" xfId="3" applyFont="1" applyFill="1" applyBorder="1" applyAlignment="1">
      <alignment horizontal="center" vertical="center"/>
    </xf>
    <xf numFmtId="0" fontId="19" fillId="4" borderId="119" xfId="3" applyFont="1" applyFill="1" applyBorder="1" applyAlignment="1">
      <alignment vertical="top"/>
    </xf>
    <xf numFmtId="2" fontId="19" fillId="4" borderId="111" xfId="3" applyNumberFormat="1" applyFont="1" applyFill="1" applyBorder="1" applyAlignment="1">
      <alignment horizontal="center" vertical="center"/>
    </xf>
    <xf numFmtId="2" fontId="20" fillId="4" borderId="58" xfId="3" applyNumberFormat="1" applyFont="1" applyFill="1" applyBorder="1" applyAlignment="1" applyProtection="1">
      <alignment horizontal="center" vertical="center"/>
    </xf>
    <xf numFmtId="0" fontId="19" fillId="4" borderId="56" xfId="3" applyFont="1" applyFill="1" applyBorder="1" applyAlignment="1">
      <alignment vertical="top"/>
    </xf>
    <xf numFmtId="2" fontId="19" fillId="4" borderId="12" xfId="3" applyNumberFormat="1" applyFont="1" applyFill="1" applyBorder="1" applyAlignment="1">
      <alignment horizontal="center" vertical="center"/>
    </xf>
    <xf numFmtId="0" fontId="40" fillId="4" borderId="120" xfId="3" applyFont="1" applyFill="1" applyBorder="1" applyAlignment="1">
      <alignment vertical="top"/>
    </xf>
    <xf numFmtId="2" fontId="41" fillId="4" borderId="121" xfId="3" applyNumberFormat="1" applyFont="1" applyFill="1" applyBorder="1" applyAlignment="1">
      <alignment horizontal="center" vertical="center"/>
    </xf>
    <xf numFmtId="2" fontId="41" fillId="4" borderId="122" xfId="3" applyNumberFormat="1" applyFont="1" applyFill="1" applyBorder="1" applyAlignment="1" applyProtection="1">
      <alignment horizontal="center" vertical="center"/>
    </xf>
    <xf numFmtId="0" fontId="19" fillId="0" borderId="56" xfId="3" applyNumberFormat="1" applyFont="1" applyFill="1" applyBorder="1" applyAlignment="1"/>
    <xf numFmtId="0" fontId="19" fillId="0" borderId="58" xfId="3" applyNumberFormat="1" applyFont="1" applyFill="1" applyBorder="1" applyAlignment="1"/>
    <xf numFmtId="0" fontId="20" fillId="7" borderId="123" xfId="3" applyFont="1" applyFill="1" applyBorder="1" applyAlignment="1">
      <alignment horizontal="center" vertical="center" wrapText="1"/>
    </xf>
    <xf numFmtId="0" fontId="19" fillId="4" borderId="119" xfId="3" applyFont="1" applyFill="1" applyBorder="1" applyAlignment="1">
      <alignment horizontal="left" vertical="center"/>
    </xf>
    <xf numFmtId="2" fontId="20" fillId="4" borderId="124" xfId="3" applyNumberFormat="1" applyFont="1" applyFill="1" applyBorder="1" applyAlignment="1" applyProtection="1">
      <alignment horizontal="center" vertical="center"/>
    </xf>
    <xf numFmtId="0" fontId="19" fillId="4" borderId="56" xfId="3" applyFont="1" applyFill="1" applyBorder="1" applyAlignment="1">
      <alignment horizontal="left" vertical="center"/>
    </xf>
    <xf numFmtId="0" fontId="19" fillId="4" borderId="125" xfId="3" applyFont="1" applyFill="1" applyBorder="1" applyAlignment="1">
      <alignment horizontal="left" vertical="center"/>
    </xf>
    <xf numFmtId="2" fontId="19" fillId="4" borderId="126" xfId="3" applyNumberFormat="1" applyFont="1" applyFill="1" applyBorder="1" applyAlignment="1">
      <alignment horizontal="center" vertical="center"/>
    </xf>
    <xf numFmtId="2" fontId="20" fillId="4" borderId="127" xfId="3" applyNumberFormat="1" applyFont="1" applyFill="1" applyBorder="1" applyAlignment="1" applyProtection="1">
      <alignment horizontal="center" vertical="center"/>
    </xf>
    <xf numFmtId="0" fontId="42"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6" fillId="4" borderId="0" xfId="3" quotePrefix="1" applyNumberFormat="1" applyFont="1" applyFill="1" applyBorder="1" applyAlignment="1" applyProtection="1">
      <alignment horizontal="right" vertical="top" wrapText="1"/>
      <protection locked="0"/>
    </xf>
    <xf numFmtId="0" fontId="43" fillId="4" borderId="0" xfId="3" applyNumberFormat="1" applyFont="1" applyFill="1" applyBorder="1" applyAlignment="1" applyProtection="1">
      <alignment horizontal="right" vertical="top" wrapText="1"/>
    </xf>
    <xf numFmtId="0" fontId="42" fillId="0" borderId="0" xfId="3" applyNumberFormat="1" applyFont="1" applyFill="1" applyBorder="1" applyAlignment="1"/>
    <xf numFmtId="0" fontId="42" fillId="4" borderId="0" xfId="3" applyNumberFormat="1" applyFont="1" applyFill="1" applyBorder="1" applyAlignment="1" applyProtection="1">
      <alignment horizontal="left" vertical="top"/>
      <protection locked="0"/>
    </xf>
    <xf numFmtId="0" fontId="20" fillId="7" borderId="126" xfId="3" applyFont="1" applyFill="1" applyBorder="1" applyAlignment="1">
      <alignment horizontal="center" vertical="center" wrapText="1"/>
    </xf>
    <xf numFmtId="0" fontId="20" fillId="7" borderId="126" xfId="3" applyFont="1" applyFill="1" applyBorder="1" applyAlignment="1">
      <alignment horizontal="center" vertical="center"/>
    </xf>
    <xf numFmtId="0" fontId="20" fillId="7" borderId="92" xfId="3" applyFont="1" applyFill="1" applyBorder="1" applyAlignment="1">
      <alignment horizontal="center" vertical="center" wrapText="1"/>
    </xf>
    <xf numFmtId="0" fontId="20" fillId="7" borderId="92" xfId="3" applyFont="1" applyFill="1" applyBorder="1" applyAlignment="1">
      <alignment horizontal="center" vertical="center"/>
    </xf>
    <xf numFmtId="0" fontId="20" fillId="7" borderId="135" xfId="3" applyFont="1" applyFill="1" applyBorder="1" applyAlignment="1">
      <alignment horizontal="center" vertical="center"/>
    </xf>
    <xf numFmtId="0" fontId="20" fillId="4" borderId="136" xfId="3" applyFont="1" applyFill="1" applyBorder="1" applyAlignment="1">
      <alignment horizontal="center" vertical="center" wrapText="1"/>
    </xf>
    <xf numFmtId="2" fontId="19" fillId="4" borderId="137" xfId="3" applyNumberFormat="1" applyFont="1" applyFill="1" applyBorder="1" applyAlignment="1">
      <alignment horizontal="center" vertical="center" wrapText="1"/>
    </xf>
    <xf numFmtId="2" fontId="20" fillId="4" borderId="137" xfId="3" applyNumberFormat="1" applyFont="1" applyFill="1" applyBorder="1" applyAlignment="1">
      <alignment horizontal="center" vertical="center" wrapText="1"/>
    </xf>
    <xf numFmtId="2" fontId="20" fillId="4" borderId="138" xfId="3" applyNumberFormat="1" applyFont="1" applyFill="1" applyBorder="1" applyAlignment="1" applyProtection="1">
      <alignment horizontal="center" vertical="center" wrapText="1"/>
    </xf>
    <xf numFmtId="0" fontId="19" fillId="0" borderId="134" xfId="3" applyNumberFormat="1" applyFont="1" applyFill="1" applyBorder="1" applyAlignment="1">
      <alignment vertical="center"/>
    </xf>
    <xf numFmtId="2" fontId="19" fillId="0" borderId="92" xfId="3" applyNumberFormat="1" applyFont="1" applyFill="1" applyBorder="1" applyAlignment="1">
      <alignment horizontal="center" vertical="center"/>
    </xf>
    <xf numFmtId="2" fontId="20" fillId="0" borderId="92" xfId="3" applyNumberFormat="1" applyFont="1" applyFill="1" applyBorder="1" applyAlignment="1">
      <alignment horizontal="center" vertical="center"/>
    </xf>
    <xf numFmtId="2" fontId="20" fillId="0" borderId="135" xfId="3" applyNumberFormat="1" applyFont="1" applyFill="1" applyBorder="1" applyAlignment="1">
      <alignment horizontal="center" vertical="center"/>
    </xf>
    <xf numFmtId="0" fontId="19" fillId="0" borderId="136" xfId="3" applyNumberFormat="1" applyFont="1" applyFill="1" applyBorder="1" applyAlignment="1">
      <alignment vertical="center"/>
    </xf>
    <xf numFmtId="2" fontId="19" fillId="0" borderId="137" xfId="3" applyNumberFormat="1" applyFont="1" applyFill="1" applyBorder="1" applyAlignment="1">
      <alignment horizontal="center" vertical="center"/>
    </xf>
    <xf numFmtId="2" fontId="20" fillId="0" borderId="137" xfId="3" applyNumberFormat="1" applyFont="1" applyFill="1" applyBorder="1" applyAlignment="1">
      <alignment horizontal="center" vertical="center"/>
    </xf>
    <xf numFmtId="2" fontId="20" fillId="0" borderId="138" xfId="3" applyNumberFormat="1" applyFont="1" applyFill="1" applyBorder="1" applyAlignment="1">
      <alignment horizontal="center" vertical="center"/>
    </xf>
    <xf numFmtId="0" fontId="10" fillId="0" borderId="0" xfId="3" applyNumberFormat="1" applyFont="1" applyFill="1" applyBorder="1" applyAlignment="1">
      <alignment vertical="center"/>
    </xf>
    <xf numFmtId="0" fontId="44" fillId="4" borderId="0" xfId="3" applyNumberFormat="1" applyFont="1" applyFill="1" applyBorder="1" applyAlignment="1" applyProtection="1">
      <alignment vertical="top"/>
      <protection locked="0"/>
    </xf>
    <xf numFmtId="0" fontId="19" fillId="4" borderId="0" xfId="3" applyNumberFormat="1" applyFont="1" applyFill="1" applyBorder="1" applyAlignment="1" applyProtection="1">
      <alignment horizontal="left" vertical="center" wrapText="1"/>
      <protection locked="0"/>
    </xf>
    <xf numFmtId="0" fontId="20" fillId="7" borderId="139" xfId="3" applyNumberFormat="1" applyFont="1" applyFill="1" applyBorder="1" applyAlignment="1" applyProtection="1">
      <alignment horizontal="left" vertical="center" wrapText="1"/>
    </xf>
    <xf numFmtId="0" fontId="20" fillId="7" borderId="118" xfId="3" applyFont="1" applyFill="1" applyBorder="1" applyAlignment="1">
      <alignment horizontal="center" vertical="center" wrapText="1"/>
    </xf>
    <xf numFmtId="0" fontId="19" fillId="0" borderId="140" xfId="3" applyFont="1" applyFill="1" applyBorder="1" applyAlignment="1">
      <alignment horizontal="left" vertical="top" wrapText="1"/>
    </xf>
    <xf numFmtId="2" fontId="19" fillId="0" borderId="92" xfId="3" applyNumberFormat="1" applyFont="1" applyFill="1" applyBorder="1" applyAlignment="1">
      <alignment horizontal="center" vertical="center" wrapText="1"/>
    </xf>
    <xf numFmtId="2" fontId="20" fillId="0" borderId="87" xfId="3" applyNumberFormat="1" applyFont="1" applyFill="1" applyBorder="1" applyAlignment="1">
      <alignment horizontal="center" vertical="center" wrapText="1"/>
    </xf>
    <xf numFmtId="0" fontId="20" fillId="7" borderId="140" xfId="3" applyNumberFormat="1" applyFont="1" applyFill="1" applyBorder="1" applyAlignment="1" applyProtection="1">
      <alignment horizontal="left" vertical="center" wrapText="1"/>
    </xf>
    <xf numFmtId="2" fontId="19" fillId="7" borderId="92" xfId="3" applyNumberFormat="1" applyFont="1" applyFill="1" applyBorder="1" applyAlignment="1" applyProtection="1">
      <alignment horizontal="center" vertical="center" wrapText="1"/>
      <protection locked="0"/>
    </xf>
    <xf numFmtId="2" fontId="20" fillId="7" borderId="87" xfId="3" applyNumberFormat="1" applyFont="1" applyFill="1" applyBorder="1" applyAlignment="1" applyProtection="1">
      <alignment horizontal="center" vertical="center" wrapText="1"/>
      <protection locked="0"/>
    </xf>
    <xf numFmtId="0" fontId="19" fillId="0" borderId="56" xfId="3" applyNumberFormat="1" applyFont="1" applyFill="1" applyBorder="1" applyAlignment="1" applyProtection="1">
      <alignment horizontal="left" vertical="top" wrapText="1"/>
      <protection locked="0"/>
    </xf>
    <xf numFmtId="2" fontId="19" fillId="0" borderId="12" xfId="3" applyNumberFormat="1" applyFont="1" applyFill="1" applyBorder="1" applyAlignment="1" applyProtection="1">
      <alignment horizontal="center" vertical="center" wrapText="1"/>
      <protection locked="0"/>
    </xf>
    <xf numFmtId="2" fontId="20" fillId="0" borderId="141" xfId="3" applyNumberFormat="1" applyFont="1" applyFill="1" applyBorder="1" applyAlignment="1" applyProtection="1">
      <alignment horizontal="center" vertical="center" wrapText="1"/>
      <protection locked="0"/>
    </xf>
    <xf numFmtId="0" fontId="19" fillId="0" borderId="142" xfId="3" applyFont="1" applyFill="1" applyBorder="1" applyAlignment="1">
      <alignment horizontal="left" vertical="top" wrapText="1"/>
    </xf>
    <xf numFmtId="2" fontId="19" fillId="0" borderId="121" xfId="3" applyNumberFormat="1" applyFont="1" applyFill="1" applyBorder="1" applyAlignment="1">
      <alignment horizontal="center" vertical="center" wrapText="1"/>
    </xf>
    <xf numFmtId="2" fontId="20" fillId="0" borderId="85" xfId="3" applyNumberFormat="1" applyFont="1" applyFill="1" applyBorder="1" applyAlignment="1">
      <alignment horizontal="center" vertical="center" wrapText="1"/>
    </xf>
    <xf numFmtId="0" fontId="19" fillId="0" borderId="0" xfId="3" applyNumberFormat="1" applyFont="1" applyFill="1" applyBorder="1" applyAlignment="1" applyProtection="1">
      <alignment horizontal="left" vertical="top" wrapText="1"/>
      <protection locked="0"/>
    </xf>
    <xf numFmtId="0" fontId="20" fillId="7" borderId="143" xfId="3" applyNumberFormat="1" applyFont="1" applyFill="1" applyBorder="1" applyAlignment="1" applyProtection="1">
      <alignment horizontal="center" vertical="center" wrapText="1"/>
    </xf>
    <xf numFmtId="0" fontId="20" fillId="7" borderId="123" xfId="3" applyNumberFormat="1" applyFont="1" applyFill="1" applyBorder="1" applyAlignment="1" applyProtection="1">
      <alignment horizontal="center" vertical="center" wrapText="1"/>
    </xf>
    <xf numFmtId="0" fontId="19" fillId="7" borderId="144" xfId="3" applyNumberFormat="1" applyFont="1" applyFill="1" applyBorder="1" applyAlignment="1" applyProtection="1">
      <alignment horizontal="center" vertical="center" wrapText="1"/>
    </xf>
    <xf numFmtId="0" fontId="20" fillId="7" borderId="145" xfId="3" applyFont="1" applyFill="1" applyBorder="1" applyAlignment="1">
      <alignment horizontal="center" vertical="center" wrapText="1"/>
    </xf>
    <xf numFmtId="0" fontId="19" fillId="7" borderId="145" xfId="3" applyFont="1" applyFill="1" applyBorder="1" applyAlignment="1">
      <alignment horizontal="center" vertical="center" wrapText="1"/>
    </xf>
    <xf numFmtId="0" fontId="20" fillId="7" borderId="144" xfId="3" applyNumberFormat="1" applyFont="1" applyFill="1" applyBorder="1" applyAlignment="1" applyProtection="1">
      <alignment horizontal="center" vertical="center" wrapText="1"/>
    </xf>
    <xf numFmtId="2" fontId="19" fillId="0" borderId="111" xfId="3" applyNumberFormat="1" applyFont="1" applyFill="1" applyBorder="1" applyAlignment="1">
      <alignment horizontal="center" vertical="center" wrapText="1"/>
    </xf>
    <xf numFmtId="2" fontId="20" fillId="0" borderId="146" xfId="3" applyNumberFormat="1" applyFont="1" applyFill="1" applyBorder="1" applyAlignment="1">
      <alignment horizontal="center" vertical="center" wrapText="1"/>
    </xf>
    <xf numFmtId="0" fontId="19" fillId="0" borderId="4" xfId="3" applyNumberFormat="1" applyFont="1" applyFill="1" applyBorder="1" applyAlignment="1"/>
    <xf numFmtId="0" fontId="19" fillId="0" borderId="7" xfId="3" applyNumberFormat="1" applyFont="1" applyFill="1" applyBorder="1" applyAlignment="1"/>
    <xf numFmtId="0" fontId="19" fillId="0" borderId="10" xfId="3" applyNumberFormat="1" applyFont="1" applyFill="1" applyBorder="1" applyAlignment="1"/>
    <xf numFmtId="0" fontId="19" fillId="0" borderId="31" xfId="3" applyNumberFormat="1" applyFont="1" applyFill="1" applyBorder="1" applyAlignment="1"/>
    <xf numFmtId="0" fontId="19" fillId="0" borderId="44" xfId="3" applyNumberFormat="1" applyFont="1" applyFill="1" applyBorder="1" applyAlignment="1"/>
    <xf numFmtId="0" fontId="16" fillId="0" borderId="0" xfId="0" applyFont="1"/>
    <xf numFmtId="0" fontId="47" fillId="0" borderId="0" xfId="9" applyFont="1" applyAlignment="1" applyProtection="1"/>
    <xf numFmtId="2" fontId="6" fillId="0" borderId="0" xfId="2" applyNumberFormat="1" applyFont="1" applyFill="1" applyBorder="1" applyAlignment="1">
      <alignment horizontal="center" vertical="center"/>
    </xf>
    <xf numFmtId="0" fontId="5" fillId="0" borderId="0" xfId="2" applyFont="1" applyFill="1" applyBorder="1" applyAlignment="1">
      <alignment horizontal="left"/>
    </xf>
    <xf numFmtId="0" fontId="7" fillId="0" borderId="0" xfId="2" applyFont="1" applyBorder="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6" xfId="2" applyFont="1" applyFill="1" applyBorder="1" applyAlignment="1">
      <alignment horizontal="center" vertical="center" wrapText="1"/>
    </xf>
    <xf numFmtId="0" fontId="8" fillId="0" borderId="9" xfId="2" applyFont="1" applyFill="1" applyBorder="1" applyAlignment="1">
      <alignment horizontal="center" vertical="center" wrapText="1"/>
    </xf>
    <xf numFmtId="0" fontId="8" fillId="0" borderId="7" xfId="2" applyFont="1" applyFill="1" applyBorder="1" applyAlignment="1">
      <alignment horizontal="center" vertical="center" wrapText="1"/>
    </xf>
    <xf numFmtId="0" fontId="8" fillId="0" borderId="10" xfId="2" applyFont="1" applyFill="1" applyBorder="1" applyAlignment="1">
      <alignment horizontal="center" vertical="center" wrapText="1"/>
    </xf>
    <xf numFmtId="0" fontId="12" fillId="0" borderId="0" xfId="2" applyFont="1" applyAlignment="1">
      <alignment horizontal="center"/>
    </xf>
    <xf numFmtId="0" fontId="4" fillId="0" borderId="0" xfId="2" applyFont="1" applyAlignment="1">
      <alignment horizontal="left" vertical="center" wrapText="1"/>
    </xf>
    <xf numFmtId="0" fontId="12" fillId="0" borderId="0" xfId="2" applyFont="1" applyAlignment="1">
      <alignment horizontal="center" vertical="top"/>
    </xf>
    <xf numFmtId="2" fontId="20" fillId="0" borderId="0" xfId="2" applyNumberFormat="1" applyFont="1" applyFill="1" applyBorder="1" applyAlignment="1">
      <alignment horizontal="center" vertical="center"/>
    </xf>
    <xf numFmtId="2" fontId="4" fillId="0" borderId="54" xfId="2" applyNumberFormat="1" applyFont="1" applyFill="1" applyBorder="1" applyAlignment="1">
      <alignment horizontal="center" vertical="center"/>
    </xf>
    <xf numFmtId="2" fontId="4" fillId="0" borderId="2" xfId="2" applyNumberFormat="1" applyFont="1" applyFill="1" applyBorder="1" applyAlignment="1">
      <alignment horizontal="center" vertical="center"/>
    </xf>
    <xf numFmtId="2" fontId="4" fillId="0" borderId="3" xfId="2" applyNumberFormat="1" applyFont="1" applyFill="1" applyBorder="1" applyAlignment="1">
      <alignment horizontal="center" vertical="center"/>
    </xf>
    <xf numFmtId="0" fontId="23" fillId="0" borderId="0" xfId="3" applyNumberFormat="1" applyFont="1" applyFill="1" applyBorder="1" applyAlignment="1">
      <alignment horizontal="center" vertical="distributed"/>
    </xf>
    <xf numFmtId="0" fontId="5" fillId="0" borderId="0" xfId="2" applyFont="1" applyFill="1" applyBorder="1" applyAlignment="1">
      <alignment horizontal="left" wrapText="1"/>
    </xf>
    <xf numFmtId="0" fontId="14" fillId="0" borderId="0" xfId="3" applyNumberFormat="1" applyFont="1" applyFill="1" applyBorder="1" applyAlignment="1">
      <alignment horizontal="center" vertical="center"/>
    </xf>
    <xf numFmtId="0" fontId="23" fillId="0" borderId="0" xfId="3" applyNumberFormat="1" applyFont="1" applyFill="1" applyBorder="1" applyAlignment="1">
      <alignment horizontal="center" vertical="center"/>
    </xf>
    <xf numFmtId="0" fontId="11" fillId="0" borderId="0" xfId="3" applyNumberFormat="1" applyFont="1" applyFill="1" applyBorder="1" applyAlignment="1">
      <alignment horizontal="center" vertical="center"/>
    </xf>
    <xf numFmtId="0" fontId="22" fillId="0" borderId="0" xfId="3" applyNumberFormat="1" applyFont="1" applyFill="1" applyBorder="1" applyAlignment="1">
      <alignment horizontal="center" vertical="distributed"/>
    </xf>
    <xf numFmtId="0" fontId="22" fillId="0" borderId="32" xfId="3" applyNumberFormat="1" applyFont="1" applyFill="1" applyBorder="1" applyAlignment="1">
      <alignment horizontal="center" vertical="distributed"/>
    </xf>
    <xf numFmtId="0" fontId="11" fillId="0" borderId="0" xfId="3" applyNumberFormat="1" applyFont="1" applyFill="1" applyBorder="1" applyAlignment="1">
      <alignment horizontal="center" vertical="center" wrapText="1"/>
    </xf>
    <xf numFmtId="0" fontId="20" fillId="0" borderId="0" xfId="3" applyNumberFormat="1" applyFont="1" applyFill="1" applyBorder="1" applyAlignment="1">
      <alignment horizontal="center" vertical="distributed"/>
    </xf>
    <xf numFmtId="0" fontId="20" fillId="0" borderId="0" xfId="3" applyNumberFormat="1" applyFont="1" applyFill="1" applyBorder="1" applyAlignment="1">
      <alignment horizontal="center" vertical="distributed" wrapText="1"/>
    </xf>
    <xf numFmtId="0" fontId="20" fillId="0" borderId="32" xfId="3" applyNumberFormat="1" applyFont="1" applyFill="1" applyBorder="1" applyAlignment="1">
      <alignment horizontal="center" vertical="distributed"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1" fillId="0" borderId="0" xfId="2" applyNumberFormat="1" applyFont="1" applyFill="1" applyBorder="1" applyAlignment="1">
      <alignment horizontal="center" vertical="center" wrapText="1"/>
    </xf>
    <xf numFmtId="0" fontId="20" fillId="0" borderId="0" xfId="2" applyNumberFormat="1" applyFont="1" applyFill="1" applyBorder="1" applyAlignment="1">
      <alignment horizontal="center" vertical="center"/>
    </xf>
    <xf numFmtId="2" fontId="20" fillId="4" borderId="1" xfId="2" applyNumberFormat="1" applyFont="1" applyFill="1" applyBorder="1" applyAlignment="1" applyProtection="1">
      <alignment horizontal="center" vertical="center" wrapText="1"/>
    </xf>
    <xf numFmtId="2" fontId="20" fillId="4" borderId="2" xfId="2" applyNumberFormat="1" applyFont="1" applyFill="1" applyBorder="1" applyAlignment="1" applyProtection="1">
      <alignment horizontal="center" vertical="center" wrapText="1"/>
    </xf>
    <xf numFmtId="2" fontId="20" fillId="4" borderId="3" xfId="2" applyNumberFormat="1" applyFont="1" applyFill="1" applyBorder="1" applyAlignment="1" applyProtection="1">
      <alignment horizontal="center" vertical="center" wrapText="1"/>
    </xf>
    <xf numFmtId="0" fontId="20" fillId="4" borderId="0" xfId="4" applyFont="1" applyFill="1" applyAlignment="1">
      <alignment horizontal="center" vertical="center"/>
    </xf>
    <xf numFmtId="0" fontId="5" fillId="0" borderId="0" xfId="2" applyFont="1" applyFill="1" applyBorder="1" applyAlignment="1">
      <alignment horizontal="left" vertical="center" wrapText="1"/>
    </xf>
    <xf numFmtId="0" fontId="7" fillId="0" borderId="32" xfId="2" applyFont="1" applyBorder="1" applyAlignment="1">
      <alignment horizontal="left" vertical="top" wrapText="1"/>
    </xf>
    <xf numFmtId="166" fontId="6" fillId="4" borderId="4" xfId="5" applyNumberFormat="1" applyFont="1" applyFill="1" applyBorder="1" applyAlignment="1" applyProtection="1">
      <alignment horizontal="center" vertical="center" wrapText="1"/>
    </xf>
    <xf numFmtId="166" fontId="6" fillId="4" borderId="5" xfId="5" applyNumberFormat="1" applyFont="1" applyFill="1" applyBorder="1" applyAlignment="1" applyProtection="1">
      <alignment horizontal="center" vertical="center" wrapText="1"/>
    </xf>
    <xf numFmtId="166" fontId="6" fillId="4" borderId="7" xfId="5" applyNumberFormat="1" applyFont="1" applyFill="1" applyBorder="1" applyAlignment="1" applyProtection="1">
      <alignment horizontal="center" vertical="center" wrapText="1"/>
    </xf>
    <xf numFmtId="166" fontId="6" fillId="4" borderId="31" xfId="5" applyNumberFormat="1" applyFont="1" applyFill="1" applyBorder="1" applyAlignment="1" applyProtection="1">
      <alignment horizontal="center" vertical="center" wrapText="1"/>
    </xf>
    <xf numFmtId="166" fontId="6" fillId="4" borderId="32" xfId="5" applyNumberFormat="1" applyFont="1" applyFill="1" applyBorder="1" applyAlignment="1" applyProtection="1">
      <alignment horizontal="center" vertical="center" wrapText="1"/>
    </xf>
    <xf numFmtId="166" fontId="6" fillId="4" borderId="44" xfId="5" applyNumberFormat="1" applyFont="1" applyFill="1" applyBorder="1" applyAlignment="1" applyProtection="1">
      <alignment horizontal="center" vertical="center" wrapText="1"/>
    </xf>
    <xf numFmtId="166" fontId="11" fillId="4" borderId="0" xfId="5" quotePrefix="1" applyNumberFormat="1" applyFont="1" applyFill="1" applyBorder="1" applyAlignment="1" applyProtection="1">
      <alignment horizontal="center"/>
    </xf>
    <xf numFmtId="166" fontId="18" fillId="4" borderId="0" xfId="5" applyNumberFormat="1" applyFont="1" applyFill="1" applyBorder="1" applyAlignment="1" applyProtection="1">
      <alignment horizontal="center" vertical="center"/>
    </xf>
    <xf numFmtId="166" fontId="6" fillId="4" borderId="1" xfId="5" applyNumberFormat="1" applyFont="1" applyFill="1" applyBorder="1" applyAlignment="1" applyProtection="1">
      <alignment horizontal="center" vertical="center"/>
    </xf>
    <xf numFmtId="166" fontId="6" fillId="4" borderId="2" xfId="5" applyNumberFormat="1" applyFont="1" applyFill="1" applyBorder="1" applyAlignment="1" applyProtection="1">
      <alignment horizontal="center" vertical="center"/>
    </xf>
    <xf numFmtId="166" fontId="6" fillId="4" borderId="3" xfId="5" applyNumberFormat="1" applyFont="1" applyFill="1" applyBorder="1" applyAlignment="1" applyProtection="1">
      <alignment horizontal="center" vertical="center"/>
    </xf>
    <xf numFmtId="166" fontId="7" fillId="4" borderId="0" xfId="5" applyNumberFormat="1" applyFont="1" applyFill="1" applyBorder="1" applyAlignment="1" applyProtection="1">
      <alignment horizontal="center"/>
    </xf>
    <xf numFmtId="166" fontId="11" fillId="4" borderId="0" xfId="5" applyNumberFormat="1" applyFont="1" applyFill="1" applyBorder="1" applyAlignment="1" applyProtection="1">
      <alignment horizontal="center"/>
    </xf>
    <xf numFmtId="166" fontId="11" fillId="4" borderId="0" xfId="5" quotePrefix="1" applyNumberFormat="1" applyFont="1" applyFill="1" applyBorder="1" applyAlignment="1" applyProtection="1">
      <alignment horizontal="center" vertical="center" wrapText="1"/>
    </xf>
    <xf numFmtId="166" fontId="11" fillId="4" borderId="0" xfId="5" applyNumberFormat="1" applyFont="1" applyFill="1" applyBorder="1" applyAlignment="1" applyProtection="1">
      <alignment horizontal="center" vertical="center" wrapText="1"/>
    </xf>
    <xf numFmtId="166" fontId="18" fillId="4" borderId="0" xfId="5" applyNumberFormat="1" applyFont="1" applyFill="1" applyBorder="1" applyAlignment="1" applyProtection="1">
      <alignment horizontal="center"/>
    </xf>
    <xf numFmtId="166" fontId="8" fillId="4" borderId="0" xfId="5" applyNumberFormat="1" applyFont="1" applyFill="1" applyBorder="1" applyAlignment="1" applyProtection="1">
      <alignment horizontal="center"/>
    </xf>
    <xf numFmtId="0" fontId="20" fillId="0" borderId="4" xfId="3" applyNumberFormat="1" applyFont="1" applyFill="1" applyBorder="1" applyAlignment="1">
      <alignment horizontal="center" wrapText="1"/>
    </xf>
    <xf numFmtId="0" fontId="20" fillId="0" borderId="8" xfId="3" applyNumberFormat="1" applyFont="1" applyFill="1" applyBorder="1" applyAlignment="1">
      <alignment horizontal="center" wrapText="1"/>
    </xf>
    <xf numFmtId="0" fontId="7" fillId="0" borderId="0" xfId="2" applyFont="1" applyBorder="1" applyAlignment="1">
      <alignment horizontal="left" vertical="top" wrapText="1"/>
    </xf>
    <xf numFmtId="0" fontId="19" fillId="0" borderId="0" xfId="3" applyNumberFormat="1" applyFont="1" applyFill="1" applyBorder="1" applyAlignment="1">
      <alignment horizontal="center" vertical="center"/>
    </xf>
    <xf numFmtId="0" fontId="20" fillId="7" borderId="6" xfId="3" applyNumberFormat="1" applyFont="1" applyFill="1" applyBorder="1" applyAlignment="1">
      <alignment horizontal="center" vertical="center" wrapText="1"/>
    </xf>
    <xf numFmtId="0" fontId="20" fillId="7" borderId="9" xfId="3" applyNumberFormat="1" applyFont="1" applyFill="1" applyBorder="1" applyAlignment="1">
      <alignment horizontal="center" vertical="center" wrapText="1"/>
    </xf>
    <xf numFmtId="0" fontId="20" fillId="7" borderId="97" xfId="3" applyNumberFormat="1" applyFont="1" applyFill="1" applyBorder="1" applyAlignment="1">
      <alignment horizontal="center" vertical="center" wrapText="1"/>
    </xf>
    <xf numFmtId="0" fontId="10" fillId="4" borderId="116" xfId="3" applyNumberFormat="1" applyFont="1" applyFill="1" applyBorder="1" applyAlignment="1" applyProtection="1">
      <alignment horizontal="center" vertical="center"/>
    </xf>
    <xf numFmtId="0" fontId="22" fillId="4" borderId="56" xfId="3" applyNumberFormat="1" applyFont="1" applyFill="1" applyBorder="1" applyAlignment="1" applyProtection="1">
      <alignment horizontal="center" vertical="top" wrapText="1"/>
    </xf>
    <xf numFmtId="0" fontId="22" fillId="4" borderId="0" xfId="3" applyNumberFormat="1" applyFont="1" applyFill="1" applyBorder="1" applyAlignment="1" applyProtection="1">
      <alignment horizontal="center" vertical="top" wrapText="1"/>
    </xf>
    <xf numFmtId="0" fontId="22" fillId="4" borderId="58" xfId="3" applyNumberFormat="1" applyFont="1" applyFill="1" applyBorder="1" applyAlignment="1" applyProtection="1">
      <alignment horizontal="center" vertical="top" wrapText="1"/>
    </xf>
    <xf numFmtId="0" fontId="10" fillId="4" borderId="0" xfId="3" applyNumberFormat="1" applyFont="1" applyFill="1" applyBorder="1" applyAlignment="1" applyProtection="1">
      <alignment horizontal="center" vertical="center"/>
    </xf>
    <xf numFmtId="166" fontId="6" fillId="4" borderId="0" xfId="5" applyNumberFormat="1" applyFont="1" applyFill="1" applyBorder="1" applyAlignment="1" applyProtection="1">
      <alignment horizontal="center" vertical="center"/>
    </xf>
    <xf numFmtId="0" fontId="20" fillId="7" borderId="128" xfId="3" applyFont="1" applyFill="1" applyBorder="1" applyAlignment="1">
      <alignment horizontal="center" vertical="center" wrapText="1"/>
    </xf>
    <xf numFmtId="0" fontId="20" fillId="7" borderId="134" xfId="3" applyFont="1" applyFill="1" applyBorder="1" applyAlignment="1">
      <alignment horizontal="center" vertical="center" wrapText="1"/>
    </xf>
    <xf numFmtId="0" fontId="20" fillId="7" borderId="70" xfId="3" applyFont="1" applyFill="1" applyBorder="1" applyAlignment="1">
      <alignment horizontal="center" vertical="center" wrapText="1"/>
    </xf>
    <xf numFmtId="0" fontId="20" fillId="7" borderId="131" xfId="3" applyFont="1" applyFill="1" applyBorder="1" applyAlignment="1">
      <alignment horizontal="center" vertical="center" wrapText="1"/>
    </xf>
    <xf numFmtId="0" fontId="20" fillId="7" borderId="132" xfId="3" applyFont="1" applyFill="1" applyBorder="1" applyAlignment="1">
      <alignment horizontal="center" vertical="center" wrapText="1"/>
    </xf>
    <xf numFmtId="0" fontId="20" fillId="7" borderId="133" xfId="3" applyFont="1" applyFill="1" applyBorder="1" applyAlignment="1">
      <alignment horizontal="center" vertical="center" wrapText="1"/>
    </xf>
    <xf numFmtId="0" fontId="43" fillId="4" borderId="0" xfId="3" applyNumberFormat="1" applyFont="1" applyFill="1" applyBorder="1" applyAlignment="1" applyProtection="1">
      <alignment horizontal="right" vertical="top" wrapText="1"/>
    </xf>
    <xf numFmtId="0" fontId="42" fillId="0" borderId="0" xfId="3" applyNumberFormat="1" applyFont="1" applyFill="1" applyBorder="1" applyAlignment="1"/>
    <xf numFmtId="0" fontId="10" fillId="4" borderId="0" xfId="3" applyNumberFormat="1" applyFont="1" applyFill="1" applyBorder="1" applyAlignment="1" applyProtection="1">
      <alignment horizontal="center" vertical="top"/>
    </xf>
    <xf numFmtId="0" fontId="20" fillId="7" borderId="129" xfId="3" applyFont="1" applyFill="1" applyBorder="1" applyAlignment="1">
      <alignment horizontal="center" vertical="center" wrapText="1"/>
    </xf>
    <xf numFmtId="0" fontId="20" fillId="7" borderId="71" xfId="3" applyFont="1" applyFill="1" applyBorder="1" applyAlignment="1">
      <alignment horizontal="center" vertical="center" wrapText="1"/>
    </xf>
    <xf numFmtId="0" fontId="20" fillId="7" borderId="130" xfId="3" applyFont="1" applyFill="1" applyBorder="1" applyAlignment="1">
      <alignment horizontal="center" vertical="center" wrapText="1"/>
    </xf>
    <xf numFmtId="0" fontId="4" fillId="0" borderId="8"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0" xfId="3" applyNumberFormat="1" applyFont="1" applyFill="1" applyBorder="1" applyAlignment="1">
      <alignment horizontal="center" wrapText="1"/>
    </xf>
    <xf numFmtId="0" fontId="46" fillId="0" borderId="8" xfId="9" applyNumberFormat="1" applyFont="1" applyFill="1" applyBorder="1" applyAlignment="1" applyProtection="1">
      <alignment horizontal="center"/>
    </xf>
    <xf numFmtId="0" fontId="46" fillId="0" borderId="0" xfId="9" applyNumberFormat="1" applyFont="1" applyFill="1" applyBorder="1" applyAlignment="1" applyProtection="1">
      <alignment horizontal="center"/>
    </xf>
    <xf numFmtId="0" fontId="46" fillId="0" borderId="10" xfId="9" applyNumberFormat="1" applyFont="1" applyFill="1" applyBorder="1" applyAlignment="1" applyProtection="1">
      <alignment horizontal="center"/>
    </xf>
    <xf numFmtId="0" fontId="11" fillId="4" borderId="0" xfId="3" applyNumberFormat="1" applyFont="1" applyFill="1" applyBorder="1" applyAlignment="1" applyProtection="1">
      <alignment horizontal="center" vertical="center"/>
    </xf>
    <xf numFmtId="0" fontId="20" fillId="0" borderId="0" xfId="3" applyNumberFormat="1" applyFont="1" applyFill="1" applyBorder="1" applyAlignment="1">
      <alignment horizontal="center" vertical="center"/>
    </xf>
    <xf numFmtId="0" fontId="19" fillId="0" borderId="0" xfId="3" applyFont="1" applyFill="1" applyBorder="1" applyAlignment="1">
      <alignment horizontal="left" vertical="top" wrapText="1"/>
    </xf>
    <xf numFmtId="0" fontId="20" fillId="0" borderId="116" xfId="3" applyNumberFormat="1" applyFont="1" applyFill="1" applyBorder="1" applyAlignment="1">
      <alignment horizontal="center"/>
    </xf>
  </cellXfs>
  <cellStyles count="10">
    <cellStyle name="Hipervínculo" xfId="9" builtinId="8"/>
    <cellStyle name="Normal" xfId="0" builtinId="0"/>
    <cellStyle name="Normal 2" xfId="3"/>
    <cellStyle name="Normal 2 2" xfId="2"/>
    <cellStyle name="Normal 3 2" xfId="6"/>
    <cellStyle name="Normal 3 3 2" xfId="4"/>
    <cellStyle name="Normal_producto intermedio 42-04 2" xfId="5"/>
    <cellStyle name="Porcentaje" xfId="1" builtinId="5"/>
    <cellStyle name="Porcentaje 2" xfId="7"/>
    <cellStyle name="Porcentaje 2 2" xfId="8"/>
  </cellStyles>
  <dxfs count="50">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theme" Target="theme/theme1.xml"/><Relationship Id="rId30"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57</xdr:row>
          <xdr:rowOff>95250</xdr:rowOff>
        </xdr:from>
        <xdr:to>
          <xdr:col>6</xdr:col>
          <xdr:colOff>1200150</xdr:colOff>
          <xdr:row>84</xdr:row>
          <xdr:rowOff>66675</xdr:rowOff>
        </xdr:to>
        <xdr:sp macro="" textlink="">
          <xdr:nvSpPr>
            <xdr:cNvPr id="21505" name="Object 1" hidden="1">
              <a:extLst>
                <a:ext uri="{63B3BB69-23CF-44E3-9099-C40C66FF867C}">
                  <a14:compatExt spid="_x0000_s2150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60960</xdr:colOff>
      <xdr:row>47</xdr:row>
      <xdr:rowOff>586315</xdr:rowOff>
    </xdr:from>
    <xdr:to>
      <xdr:col>6</xdr:col>
      <xdr:colOff>1554480</xdr:colOff>
      <xdr:row>70</xdr:row>
      <xdr:rowOff>175260</xdr:rowOff>
    </xdr:to>
    <xdr:sp macro="" textlink="">
      <xdr:nvSpPr>
        <xdr:cNvPr id="2" name="CuadroTexto 1">
          <a:extLst>
            <a:ext uri="{FF2B5EF4-FFF2-40B4-BE49-F238E27FC236}">
              <a16:creationId xmlns:a16="http://schemas.microsoft.com/office/drawing/2014/main" xmlns="" id="{785C2B03-4C7A-4EAE-BCBC-87B492F6A12F}"/>
            </a:ext>
          </a:extLst>
        </xdr:cNvPr>
        <xdr:cNvSpPr txBox="1"/>
      </xdr:nvSpPr>
      <xdr:spPr>
        <a:xfrm>
          <a:off x="60960" y="12406840"/>
          <a:ext cx="10761345" cy="47324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ysClr val="windowText" lastClr="00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Cotizaciones en origen de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(6,25 %) solo en los mercados alicantinos esta semana, donde comienzan las ventas de Fino redrojo. De manera análoga, solo la provincia de Huelva se considera ya con ponderación para el cálculo del precio medio nacional en árbol de las </a:t>
          </a:r>
          <a:r>
            <a:rPr lang="es-ES" sz="1100" b="1" i="1">
              <a:solidFill>
                <a:schemeClr val="dk1"/>
              </a:solidFill>
              <a:effectLst/>
              <a:latin typeface="Verdana" panose="020B0604030504040204" pitchFamily="34" charset="0"/>
              <a:ea typeface="Verdana" panose="020B0604030504040204" pitchFamily="34" charset="0"/>
              <a:cs typeface="+mn-cs"/>
            </a:rPr>
            <a:t>naranjas grupo Blancas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aseline="0">
              <a:solidFill>
                <a:schemeClr val="dk1"/>
              </a:solidFill>
              <a:effectLst/>
              <a:latin typeface="Verdana" panose="020B0604030504040204" pitchFamily="34" charset="0"/>
              <a:ea typeface="Verdana" panose="020B0604030504040204" pitchFamily="34" charset="0"/>
              <a:cs typeface="+mn-cs"/>
            </a:rPr>
            <a:t> repiten cotización </a:t>
          </a:r>
          <a:r>
            <a:rPr lang="es-ES" sz="1100">
              <a:solidFill>
                <a:schemeClr val="dk1"/>
              </a:solidFill>
              <a:effectLst/>
              <a:latin typeface="Verdana" panose="020B0604030504040204" pitchFamily="34" charset="0"/>
              <a:ea typeface="Verdana" panose="020B0604030504040204" pitchFamily="34" charset="0"/>
              <a:cs typeface="+mn-cs"/>
            </a:rPr>
            <a:t>muy próximas ya al cierre de campaña.</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a:solidFill>
                <a:srgbClr val="00B050"/>
              </a:solidFill>
              <a:effectLst/>
              <a:latin typeface="+mn-lt"/>
              <a:ea typeface="+mn-ea"/>
              <a:cs typeface="+mn-cs"/>
            </a:rPr>
            <a:t>▲</a:t>
          </a:r>
          <a:r>
            <a:rPr lang="es-ES" sz="1100" b="1" i="1">
              <a:solidFill>
                <a:srgbClr val="FF0000"/>
              </a:solidFill>
              <a:effectLst/>
              <a:latin typeface="+mn-lt"/>
              <a:ea typeface="+mn-ea"/>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Un notable ascenso en los mercados zaragozanos provoca una subida</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de la cotización media de la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(8,70 %).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Bajan los valores medios de </a:t>
          </a:r>
          <a:r>
            <a:rPr lang="es-ES" sz="1100" b="1" i="1">
              <a:solidFill>
                <a:schemeClr val="dk1"/>
              </a:solidFill>
              <a:effectLst/>
              <a:latin typeface="Verdana" panose="020B0604030504040204" pitchFamily="34" charset="0"/>
              <a:ea typeface="Verdana" panose="020B0604030504040204" pitchFamily="34" charset="0"/>
              <a:cs typeface="+mn-cs"/>
            </a:rPr>
            <a:t>melocotón carne amarilla</a:t>
          </a:r>
          <a:r>
            <a:rPr lang="es-ES" sz="1100">
              <a:solidFill>
                <a:schemeClr val="dk1"/>
              </a:solidFill>
              <a:effectLst/>
              <a:latin typeface="Verdana" panose="020B0604030504040204" pitchFamily="34" charset="0"/>
              <a:ea typeface="Verdana" panose="020B0604030504040204" pitchFamily="34" charset="0"/>
              <a:cs typeface="+mn-cs"/>
            </a:rPr>
            <a:t> (-6,47 %),</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 y sube la </a:t>
          </a:r>
          <a:r>
            <a:rPr lang="es-ES" sz="1100" b="1" i="1">
              <a:solidFill>
                <a:schemeClr val="dk1"/>
              </a:solidFill>
              <a:effectLst/>
              <a:latin typeface="Verdana" panose="020B0604030504040204" pitchFamily="34" charset="0"/>
              <a:ea typeface="Verdana" panose="020B0604030504040204" pitchFamily="34" charset="0"/>
              <a:cs typeface="+mn-cs"/>
            </a:rPr>
            <a:t>nectarina</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carne amarilla</a:t>
          </a:r>
          <a:r>
            <a:rPr lang="es-ES" sz="1100">
              <a:solidFill>
                <a:schemeClr val="dk1"/>
              </a:solidFill>
              <a:effectLst/>
              <a:latin typeface="Verdana" panose="020B0604030504040204" pitchFamily="34" charset="0"/>
              <a:ea typeface="Verdana" panose="020B0604030504040204" pitchFamily="34" charset="0"/>
              <a:cs typeface="+mn-cs"/>
            </a:rPr>
            <a:t> (1,69 %) y </a:t>
          </a:r>
          <a:r>
            <a:rPr lang="es-ES" sz="1100" b="1" i="1">
              <a:solidFill>
                <a:schemeClr val="dk1"/>
              </a:solidFill>
              <a:effectLst/>
              <a:latin typeface="Verdana" panose="020B0604030504040204" pitchFamily="34" charset="0"/>
              <a:ea typeface="Verdana" panose="020B0604030504040204" pitchFamily="34" charset="0"/>
              <a:cs typeface="+mn-cs"/>
            </a:rPr>
            <a:t>carne blanca</a:t>
          </a:r>
          <a:r>
            <a:rPr lang="es-ES" sz="1100">
              <a:solidFill>
                <a:schemeClr val="dk1"/>
              </a:solidFill>
              <a:effectLst/>
              <a:latin typeface="Verdana" panose="020B0604030504040204" pitchFamily="34" charset="0"/>
              <a:ea typeface="Verdana" panose="020B0604030504040204" pitchFamily="34" charset="0"/>
              <a:cs typeface="+mn-cs"/>
            </a:rPr>
            <a:t> repite</a:t>
          </a:r>
          <a:r>
            <a:rPr lang="es-ES" sz="1100" baseline="0">
              <a:solidFill>
                <a:schemeClr val="dk1"/>
              </a:solidFill>
              <a:effectLst/>
              <a:latin typeface="Verdana" panose="020B0604030504040204" pitchFamily="34" charset="0"/>
              <a:ea typeface="Verdana" panose="020B0604030504040204" pitchFamily="34" charset="0"/>
              <a:cs typeface="+mn-cs"/>
            </a:rPr>
            <a:t> cotización.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Baja</a:t>
          </a:r>
          <a:r>
            <a:rPr lang="es-ES" sz="1100" baseline="0">
              <a:solidFill>
                <a:schemeClr val="dk1"/>
              </a:solidFill>
              <a:effectLst/>
              <a:latin typeface="Verdana" panose="020B0604030504040204" pitchFamily="34" charset="0"/>
              <a:ea typeface="Verdana" panose="020B0604030504040204" pitchFamily="34" charset="0"/>
              <a:cs typeface="+mn-cs"/>
            </a:rPr>
            <a:t> en los precios </a:t>
          </a:r>
          <a:r>
            <a:rPr lang="es-ES" sz="1100">
              <a:solidFill>
                <a:schemeClr val="dk1"/>
              </a:solidFill>
              <a:effectLst/>
              <a:latin typeface="Verdana" panose="020B0604030504040204" pitchFamily="34" charset="0"/>
              <a:ea typeface="Verdana" panose="020B0604030504040204" pitchFamily="34" charset="0"/>
              <a:cs typeface="+mn-cs"/>
            </a:rPr>
            <a:t>del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(-10,42 %) y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(-6,47 %), en un contexto de oferta contenida. Baja la </a:t>
          </a:r>
          <a:r>
            <a:rPr lang="es-ES" sz="1100" b="1" i="1">
              <a:solidFill>
                <a:schemeClr val="dk1"/>
              </a:solidFill>
              <a:effectLst/>
              <a:latin typeface="Verdana" panose="020B0604030504040204" pitchFamily="34" charset="0"/>
              <a:ea typeface="Verdana" panose="020B0604030504040204" pitchFamily="34" charset="0"/>
              <a:cs typeface="+mn-cs"/>
            </a:rPr>
            <a:t>uva de mesa sin semillas</a:t>
          </a:r>
          <a:r>
            <a:rPr lang="es-ES" sz="1100">
              <a:solidFill>
                <a:schemeClr val="dk1"/>
              </a:solidFill>
              <a:effectLst/>
              <a:latin typeface="Verdana" panose="020B0604030504040204" pitchFamily="34" charset="0"/>
              <a:ea typeface="Verdana" panose="020B0604030504040204" pitchFamily="34" charset="0"/>
              <a:cs typeface="+mn-cs"/>
            </a:rPr>
            <a:t> (-4,52 %) en la región de Murcia a medida que avanza la campaña, al igual que el </a:t>
          </a:r>
          <a:r>
            <a:rPr lang="es-ES" sz="1100" b="1" i="1">
              <a:solidFill>
                <a:schemeClr val="dk1"/>
              </a:solidFill>
              <a:effectLst/>
              <a:latin typeface="Verdana" panose="020B0604030504040204" pitchFamily="34" charset="0"/>
              <a:ea typeface="Verdana" panose="020B0604030504040204" pitchFamily="34" charset="0"/>
              <a:cs typeface="+mn-cs"/>
            </a:rPr>
            <a:t>higo-breva</a:t>
          </a:r>
          <a:r>
            <a:rPr lang="es-ES" sz="1100">
              <a:solidFill>
                <a:schemeClr val="dk1"/>
              </a:solidFill>
              <a:effectLst/>
              <a:latin typeface="Verdana" panose="020B0604030504040204" pitchFamily="34" charset="0"/>
              <a:ea typeface="Verdana" panose="020B0604030504040204" pitchFamily="34" charset="0"/>
              <a:cs typeface="+mn-cs"/>
            </a:rPr>
            <a:t> (-11,3 %).</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Significativa subida  en el </a:t>
          </a:r>
          <a:r>
            <a:rPr lang="es-ES" sz="1100" b="1" i="1">
              <a:solidFill>
                <a:schemeClr val="dk1"/>
              </a:solidFill>
              <a:effectLst/>
              <a:latin typeface="Verdana" panose="020B0604030504040204" pitchFamily="34" charset="0"/>
              <a:ea typeface="Verdana" panose="020B0604030504040204" pitchFamily="34" charset="0"/>
              <a:cs typeface="+mn-cs"/>
            </a:rPr>
            <a:t>brócoli</a:t>
          </a:r>
          <a:r>
            <a:rPr lang="es-ES" sz="1100">
              <a:solidFill>
                <a:schemeClr val="dk1"/>
              </a:solidFill>
              <a:effectLst/>
              <a:latin typeface="Verdana" panose="020B0604030504040204" pitchFamily="34" charset="0"/>
              <a:ea typeface="Verdana" panose="020B0604030504040204" pitchFamily="34" charset="0"/>
              <a:cs typeface="+mn-cs"/>
            </a:rPr>
            <a:t> (70,00 %).</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Prosigue el ajuste a la baja del precio medio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(-13,65 %) según va ganando cuota en los mercados la de media estación.</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45</xdr:row>
          <xdr:rowOff>142875</xdr:rowOff>
        </xdr:from>
        <xdr:to>
          <xdr:col>6</xdr:col>
          <xdr:colOff>1190625</xdr:colOff>
          <xdr:row>67</xdr:row>
          <xdr:rowOff>104775</xdr:rowOff>
        </xdr:to>
        <xdr:sp macro="" textlink="">
          <xdr:nvSpPr>
            <xdr:cNvPr id="22529" name="Object 1" hidden="1">
              <a:extLst>
                <a:ext uri="{63B3BB69-23CF-44E3-9099-C40C66FF867C}">
                  <a14:compatExt spid="_x0000_s2252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pab\Downloads\ISC\Semana%2029\pag14-17s2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ag4s29%20rev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7%20S29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g9-13s29%20re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row r="13">
          <cell r="G13">
            <v>44396</v>
          </cell>
          <cell r="H13">
            <v>44397</v>
          </cell>
          <cell r="I13">
            <v>44398</v>
          </cell>
          <cell r="J13">
            <v>44399</v>
          </cell>
          <cell r="K13">
            <v>44400</v>
          </cell>
          <cell r="L13">
            <v>44401</v>
          </cell>
          <cell r="M13">
            <v>44402</v>
          </cell>
        </row>
      </sheetData>
      <sheetData sheetId="1">
        <row r="12">
          <cell r="G12" t="str">
            <v>PRECIO MEDIO PONDERADO SEMANAL NACIONAL</v>
          </cell>
        </row>
        <row r="13">
          <cell r="G13" t="str">
            <v>Semana 29- 2021: 19/07 - 25/07</v>
          </cell>
        </row>
      </sheetData>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election activeCell="E7" sqref="E7:E36"/>
    </sheetView>
  </sheetViews>
  <sheetFormatPr baseColWidth="10" defaultRowHeight="12.75"/>
  <cols>
    <col min="1" max="16384" width="11.42578125" style="662"/>
  </cols>
  <sheetData>
    <row r="1" spans="1:5">
      <c r="A1" s="662" t="s">
        <v>1086</v>
      </c>
    </row>
    <row r="2" spans="1:5">
      <c r="A2" s="662" t="s">
        <v>1087</v>
      </c>
    </row>
    <row r="3" spans="1:5">
      <c r="A3" s="662" t="s">
        <v>1088</v>
      </c>
    </row>
    <row r="4" spans="1:5">
      <c r="A4" s="663" t="s">
        <v>1089</v>
      </c>
      <c r="B4" s="663"/>
      <c r="C4" s="663"/>
      <c r="D4" s="663"/>
      <c r="E4" s="663"/>
    </row>
    <row r="5" spans="1:5">
      <c r="A5" s="663" t="s">
        <v>1109</v>
      </c>
      <c r="B5" s="663"/>
      <c r="C5" s="663"/>
      <c r="D5" s="663"/>
      <c r="E5" s="663"/>
    </row>
    <row r="7" spans="1:5">
      <c r="A7" s="662" t="s">
        <v>1090</v>
      </c>
    </row>
    <row r="8" spans="1:5">
      <c r="A8" s="663" t="s">
        <v>1091</v>
      </c>
      <c r="B8" s="663"/>
      <c r="C8" s="663"/>
      <c r="D8" s="663"/>
      <c r="E8" s="663"/>
    </row>
    <row r="10" spans="1:5">
      <c r="A10" s="662" t="s">
        <v>1092</v>
      </c>
    </row>
    <row r="11" spans="1:5">
      <c r="A11" s="662" t="s">
        <v>1093</v>
      </c>
    </row>
    <row r="12" spans="1:5">
      <c r="A12" s="663" t="s">
        <v>1110</v>
      </c>
      <c r="B12" s="663"/>
      <c r="C12" s="663"/>
      <c r="D12" s="663"/>
      <c r="E12" s="663"/>
    </row>
    <row r="13" spans="1:5">
      <c r="A13" s="663" t="s">
        <v>1111</v>
      </c>
      <c r="B13" s="663"/>
      <c r="C13" s="663"/>
      <c r="D13" s="663"/>
      <c r="E13" s="663"/>
    </row>
    <row r="14" spans="1:5">
      <c r="A14" s="663" t="s">
        <v>1112</v>
      </c>
      <c r="B14" s="663"/>
      <c r="C14" s="663"/>
      <c r="D14" s="663"/>
      <c r="E14" s="663"/>
    </row>
    <row r="15" spans="1:5">
      <c r="A15" s="663" t="s">
        <v>1113</v>
      </c>
      <c r="B15" s="663"/>
      <c r="C15" s="663"/>
      <c r="D15" s="663"/>
      <c r="E15" s="663"/>
    </row>
    <row r="16" spans="1:5">
      <c r="A16" s="663" t="s">
        <v>1114</v>
      </c>
      <c r="B16" s="663"/>
      <c r="C16" s="663"/>
      <c r="D16" s="663"/>
      <c r="E16" s="663"/>
    </row>
    <row r="17" spans="1:5">
      <c r="A17" s="662" t="s">
        <v>1094</v>
      </c>
    </row>
    <row r="18" spans="1:5">
      <c r="A18" s="662" t="s">
        <v>1095</v>
      </c>
    </row>
    <row r="19" spans="1:5">
      <c r="A19" s="663" t="s">
        <v>1096</v>
      </c>
      <c r="B19" s="663"/>
      <c r="C19" s="663"/>
      <c r="D19" s="663"/>
      <c r="E19" s="663"/>
    </row>
    <row r="20" spans="1:5">
      <c r="A20" s="663" t="s">
        <v>1115</v>
      </c>
      <c r="B20" s="663"/>
      <c r="C20" s="663"/>
      <c r="D20" s="663"/>
      <c r="E20" s="663"/>
    </row>
    <row r="21" spans="1:5">
      <c r="A21" s="662" t="s">
        <v>1097</v>
      </c>
    </row>
    <row r="22" spans="1:5">
      <c r="A22" s="663" t="s">
        <v>1098</v>
      </c>
      <c r="B22" s="663"/>
      <c r="C22" s="663"/>
      <c r="D22" s="663"/>
      <c r="E22" s="663"/>
    </row>
    <row r="23" spans="1:5">
      <c r="A23" s="663" t="s">
        <v>1099</v>
      </c>
      <c r="B23" s="663"/>
      <c r="C23" s="663"/>
      <c r="D23" s="663"/>
      <c r="E23" s="663"/>
    </row>
    <row r="24" spans="1:5">
      <c r="A24" s="662" t="s">
        <v>1100</v>
      </c>
    </row>
    <row r="25" spans="1:5">
      <c r="A25" s="662" t="s">
        <v>1101</v>
      </c>
    </row>
    <row r="26" spans="1:5">
      <c r="A26" s="663" t="s">
        <v>1116</v>
      </c>
      <c r="B26" s="663"/>
      <c r="C26" s="663"/>
      <c r="D26" s="663"/>
      <c r="E26" s="663"/>
    </row>
    <row r="27" spans="1:5">
      <c r="A27" s="663" t="s">
        <v>1117</v>
      </c>
      <c r="B27" s="663"/>
      <c r="C27" s="663"/>
      <c r="D27" s="663"/>
      <c r="E27" s="663"/>
    </row>
    <row r="28" spans="1:5">
      <c r="A28" s="663" t="s">
        <v>1118</v>
      </c>
      <c r="B28" s="663"/>
      <c r="C28" s="663"/>
      <c r="D28" s="663"/>
      <c r="E28" s="663"/>
    </row>
    <row r="29" spans="1:5">
      <c r="A29" s="662" t="s">
        <v>1102</v>
      </c>
    </row>
    <row r="30" spans="1:5">
      <c r="A30" s="663" t="s">
        <v>1103</v>
      </c>
      <c r="B30" s="663"/>
      <c r="C30" s="663"/>
      <c r="D30" s="663"/>
      <c r="E30" s="663"/>
    </row>
    <row r="31" spans="1:5">
      <c r="A31" s="662" t="s">
        <v>1104</v>
      </c>
    </row>
    <row r="32" spans="1:5">
      <c r="A32" s="663" t="s">
        <v>1105</v>
      </c>
      <c r="B32" s="663"/>
      <c r="C32" s="663"/>
      <c r="D32" s="663"/>
      <c r="E32" s="663"/>
    </row>
    <row r="33" spans="1:5">
      <c r="A33" s="663" t="s">
        <v>1106</v>
      </c>
      <c r="B33" s="663"/>
      <c r="C33" s="663"/>
      <c r="D33" s="663"/>
      <c r="E33" s="663"/>
    </row>
    <row r="34" spans="1:5">
      <c r="A34" s="663" t="s">
        <v>1107</v>
      </c>
      <c r="B34" s="663"/>
      <c r="C34" s="663"/>
      <c r="D34" s="663"/>
      <c r="E34" s="663"/>
    </row>
    <row r="35" spans="1:5">
      <c r="A35" s="663" t="s">
        <v>1108</v>
      </c>
      <c r="B35" s="663"/>
      <c r="C35" s="663"/>
      <c r="D35" s="663"/>
      <c r="E35" s="663"/>
    </row>
  </sheetData>
  <hyperlinks>
    <hyperlink ref="A4:E4" location="'Pág. 4'!A1" display="1.1.1.         Precios Medios Nacionales de Cereales, Arroz, Oleaginosas, Tortas, Proteico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y Alfalfa"/>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y Semilla de Girasol"/>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2"/>
  <sheetViews>
    <sheetView showGridLines="0" topLeftCell="A46" zoomScale="80" zoomScaleNormal="80" zoomScaleSheetLayoutView="100" workbookViewId="0">
      <selection activeCell="B7" sqref="B7:N36"/>
    </sheetView>
  </sheetViews>
  <sheetFormatPr baseColWidth="10" defaultColWidth="12.5703125" defaultRowHeight="15"/>
  <cols>
    <col min="1" max="1" width="2.7109375" style="336" customWidth="1"/>
    <col min="2" max="2" width="20.5703125" style="337" customWidth="1"/>
    <col min="3" max="3" width="12" style="337" bestFit="1" customWidth="1"/>
    <col min="4" max="4" width="35.42578125" style="337" bestFit="1" customWidth="1"/>
    <col min="5" max="5" width="8.140625" style="337" customWidth="1"/>
    <col min="6" max="6" width="18.140625" style="337" bestFit="1" customWidth="1"/>
    <col min="7" max="13" width="10.7109375" style="337" customWidth="1"/>
    <col min="14" max="14" width="14.7109375" style="337" customWidth="1"/>
    <col min="15" max="15" width="2.140625" style="338" customWidth="1"/>
    <col min="16" max="16" width="8.140625" style="338" customWidth="1"/>
    <col min="17" max="17" width="12.5703125" style="338"/>
    <col min="18" max="19" width="14.7109375" style="338" bestFit="1" customWidth="1"/>
    <col min="20" max="20" width="12.85546875" style="338" bestFit="1" customWidth="1"/>
    <col min="21" max="16384" width="12.5703125" style="338"/>
  </cols>
  <sheetData>
    <row r="1" spans="1:21" ht="11.25" customHeight="1"/>
    <row r="2" spans="1:21">
      <c r="J2" s="339"/>
      <c r="K2" s="339"/>
      <c r="L2" s="340"/>
      <c r="M2" s="340"/>
      <c r="N2" s="341"/>
      <c r="O2" s="342"/>
    </row>
    <row r="3" spans="1:21" ht="0.75" customHeight="1">
      <c r="J3" s="339"/>
      <c r="K3" s="339"/>
      <c r="L3" s="340"/>
      <c r="M3" s="340"/>
      <c r="N3" s="340"/>
      <c r="O3" s="342"/>
    </row>
    <row r="4" spans="1:21" ht="27" customHeight="1">
      <c r="B4" s="701" t="s">
        <v>540</v>
      </c>
      <c r="C4" s="701"/>
      <c r="D4" s="701"/>
      <c r="E4" s="701"/>
      <c r="F4" s="701"/>
      <c r="G4" s="701"/>
      <c r="H4" s="701"/>
      <c r="I4" s="701"/>
      <c r="J4" s="701"/>
      <c r="K4" s="701"/>
      <c r="L4" s="701"/>
      <c r="M4" s="701"/>
      <c r="N4" s="701"/>
      <c r="O4" s="343"/>
    </row>
    <row r="5" spans="1:21" ht="26.25" customHeight="1" thickBot="1">
      <c r="B5" s="702" t="s">
        <v>541</v>
      </c>
      <c r="C5" s="702"/>
      <c r="D5" s="702"/>
      <c r="E5" s="702"/>
      <c r="F5" s="702"/>
      <c r="G5" s="702"/>
      <c r="H5" s="702"/>
      <c r="I5" s="702"/>
      <c r="J5" s="702"/>
      <c r="K5" s="702"/>
      <c r="L5" s="702"/>
      <c r="M5" s="702"/>
      <c r="N5" s="702"/>
      <c r="O5" s="344"/>
    </row>
    <row r="6" spans="1:21" ht="24.75" customHeight="1">
      <c r="B6" s="703" t="s">
        <v>542</v>
      </c>
      <c r="C6" s="704"/>
      <c r="D6" s="704"/>
      <c r="E6" s="704"/>
      <c r="F6" s="704"/>
      <c r="G6" s="704"/>
      <c r="H6" s="704"/>
      <c r="I6" s="704"/>
      <c r="J6" s="704"/>
      <c r="K6" s="704"/>
      <c r="L6" s="704"/>
      <c r="M6" s="704"/>
      <c r="N6" s="705"/>
      <c r="O6" s="344"/>
    </row>
    <row r="7" spans="1:21" ht="19.5" customHeight="1" thickBot="1">
      <c r="B7" s="706" t="s">
        <v>543</v>
      </c>
      <c r="C7" s="707"/>
      <c r="D7" s="707"/>
      <c r="E7" s="707"/>
      <c r="F7" s="707"/>
      <c r="G7" s="707"/>
      <c r="H7" s="707"/>
      <c r="I7" s="707"/>
      <c r="J7" s="707"/>
      <c r="K7" s="707"/>
      <c r="L7" s="707"/>
      <c r="M7" s="707"/>
      <c r="N7" s="708"/>
      <c r="O7" s="344"/>
      <c r="Q7" s="337"/>
    </row>
    <row r="8" spans="1:21" ht="16.5" customHeight="1">
      <c r="B8" s="709" t="s">
        <v>544</v>
      </c>
      <c r="C8" s="709"/>
      <c r="D8" s="709"/>
      <c r="E8" s="709"/>
      <c r="F8" s="709"/>
      <c r="G8" s="709"/>
      <c r="H8" s="709"/>
      <c r="I8" s="709"/>
      <c r="J8" s="709"/>
      <c r="K8" s="709"/>
      <c r="L8" s="709"/>
      <c r="M8" s="709"/>
      <c r="N8" s="709"/>
      <c r="O8" s="344"/>
    </row>
    <row r="9" spans="1:21" s="347" customFormat="1" ht="12" customHeight="1">
      <c r="A9" s="345"/>
      <c r="B9" s="346"/>
      <c r="C9" s="346"/>
      <c r="D9" s="346"/>
      <c r="E9" s="346"/>
      <c r="F9" s="346"/>
      <c r="G9" s="346"/>
      <c r="H9" s="346"/>
      <c r="I9" s="346"/>
      <c r="J9" s="346"/>
      <c r="K9" s="346"/>
      <c r="L9" s="346"/>
      <c r="M9" s="346"/>
      <c r="N9" s="346"/>
      <c r="O9" s="344"/>
    </row>
    <row r="10" spans="1:21" s="347" customFormat="1" ht="24.75" customHeight="1">
      <c r="A10" s="345"/>
      <c r="B10" s="348" t="s">
        <v>545</v>
      </c>
      <c r="C10" s="348"/>
      <c r="D10" s="348"/>
      <c r="E10" s="348"/>
      <c r="F10" s="348"/>
      <c r="G10" s="348"/>
      <c r="H10" s="348"/>
      <c r="I10" s="348"/>
      <c r="J10" s="348"/>
      <c r="K10" s="348"/>
      <c r="L10" s="348"/>
      <c r="M10" s="348"/>
      <c r="N10" s="348"/>
      <c r="O10" s="344"/>
    </row>
    <row r="11" spans="1:21" ht="6" customHeight="1" thickBot="1">
      <c r="B11" s="349"/>
      <c r="C11" s="349"/>
      <c r="D11" s="349"/>
      <c r="E11" s="349"/>
      <c r="F11" s="349"/>
      <c r="G11" s="349"/>
      <c r="H11" s="349"/>
      <c r="I11" s="349"/>
      <c r="J11" s="349"/>
      <c r="K11" s="349"/>
      <c r="L11" s="349"/>
      <c r="M11" s="349"/>
      <c r="N11" s="349"/>
      <c r="O11" s="350"/>
    </row>
    <row r="12" spans="1:21" ht="25.9" customHeight="1">
      <c r="B12" s="351" t="s">
        <v>340</v>
      </c>
      <c r="C12" s="352" t="s">
        <v>546</v>
      </c>
      <c r="D12" s="353" t="s">
        <v>547</v>
      </c>
      <c r="E12" s="352" t="s">
        <v>548</v>
      </c>
      <c r="F12" s="353" t="s">
        <v>549</v>
      </c>
      <c r="G12" s="354" t="s">
        <v>276</v>
      </c>
      <c r="H12" s="355"/>
      <c r="I12" s="356"/>
      <c r="J12" s="355" t="s">
        <v>550</v>
      </c>
      <c r="K12" s="355"/>
      <c r="L12" s="357"/>
      <c r="M12" s="357"/>
      <c r="N12" s="358"/>
      <c r="O12" s="359"/>
      <c r="U12" s="337"/>
    </row>
    <row r="13" spans="1:21" ht="19.7" customHeight="1">
      <c r="B13" s="360"/>
      <c r="C13" s="361"/>
      <c r="D13" s="362" t="s">
        <v>551</v>
      </c>
      <c r="E13" s="361"/>
      <c r="F13" s="362"/>
      <c r="G13" s="363">
        <v>44396</v>
      </c>
      <c r="H13" s="363">
        <f>G13+1</f>
        <v>44397</v>
      </c>
      <c r="I13" s="363">
        <f t="shared" ref="I13:M13" si="0">H13+1</f>
        <v>44398</v>
      </c>
      <c r="J13" s="363">
        <f t="shared" si="0"/>
        <v>44399</v>
      </c>
      <c r="K13" s="363">
        <f t="shared" si="0"/>
        <v>44400</v>
      </c>
      <c r="L13" s="363">
        <f t="shared" si="0"/>
        <v>44401</v>
      </c>
      <c r="M13" s="363">
        <f t="shared" si="0"/>
        <v>44402</v>
      </c>
      <c r="N13" s="364" t="s">
        <v>552</v>
      </c>
      <c r="O13" s="365"/>
    </row>
    <row r="14" spans="1:21" s="375" customFormat="1" ht="20.100000000000001" customHeight="1">
      <c r="A14" s="336"/>
      <c r="B14" s="366" t="s">
        <v>553</v>
      </c>
      <c r="C14" s="367" t="s">
        <v>554</v>
      </c>
      <c r="D14" s="367" t="s">
        <v>555</v>
      </c>
      <c r="E14" s="367" t="s">
        <v>556</v>
      </c>
      <c r="F14" s="367" t="s">
        <v>557</v>
      </c>
      <c r="G14" s="368">
        <v>77.22</v>
      </c>
      <c r="H14" s="368">
        <v>77.22</v>
      </c>
      <c r="I14" s="368">
        <v>77.22</v>
      </c>
      <c r="J14" s="368">
        <v>77.22</v>
      </c>
      <c r="K14" s="369">
        <v>77.22</v>
      </c>
      <c r="L14" s="369" t="s">
        <v>324</v>
      </c>
      <c r="M14" s="370" t="s">
        <v>324</v>
      </c>
      <c r="N14" s="371">
        <v>77.22</v>
      </c>
      <c r="O14" s="372"/>
      <c r="P14" s="373"/>
      <c r="Q14" s="374"/>
    </row>
    <row r="15" spans="1:21" s="375" customFormat="1" ht="20.100000000000001" customHeight="1">
      <c r="A15" s="336"/>
      <c r="B15" s="376"/>
      <c r="C15" s="367" t="s">
        <v>558</v>
      </c>
      <c r="D15" s="367" t="s">
        <v>559</v>
      </c>
      <c r="E15" s="367" t="s">
        <v>556</v>
      </c>
      <c r="F15" s="367" t="s">
        <v>560</v>
      </c>
      <c r="G15" s="368">
        <v>57</v>
      </c>
      <c r="H15" s="368">
        <v>57</v>
      </c>
      <c r="I15" s="368">
        <v>57</v>
      </c>
      <c r="J15" s="368">
        <v>57</v>
      </c>
      <c r="K15" s="369">
        <v>57</v>
      </c>
      <c r="L15" s="369" t="s">
        <v>324</v>
      </c>
      <c r="M15" s="370" t="s">
        <v>324</v>
      </c>
      <c r="N15" s="371">
        <v>57</v>
      </c>
      <c r="O15" s="372"/>
      <c r="P15" s="373"/>
      <c r="Q15" s="374"/>
    </row>
    <row r="16" spans="1:21" s="375" customFormat="1" ht="20.100000000000001" customHeight="1">
      <c r="A16" s="336"/>
      <c r="B16" s="377"/>
      <c r="C16" s="367" t="s">
        <v>558</v>
      </c>
      <c r="D16" s="367" t="s">
        <v>555</v>
      </c>
      <c r="E16" s="367" t="s">
        <v>556</v>
      </c>
      <c r="F16" s="367" t="s">
        <v>557</v>
      </c>
      <c r="G16" s="368">
        <v>65</v>
      </c>
      <c r="H16" s="368">
        <v>65</v>
      </c>
      <c r="I16" s="368">
        <v>65</v>
      </c>
      <c r="J16" s="368">
        <v>65</v>
      </c>
      <c r="K16" s="369">
        <v>65</v>
      </c>
      <c r="L16" s="369" t="s">
        <v>324</v>
      </c>
      <c r="M16" s="370" t="s">
        <v>324</v>
      </c>
      <c r="N16" s="371">
        <v>65</v>
      </c>
      <c r="O16" s="372"/>
      <c r="P16" s="373"/>
      <c r="Q16" s="374"/>
    </row>
    <row r="17" spans="1:17" s="375" customFormat="1" ht="19.5" customHeight="1">
      <c r="A17" s="336"/>
      <c r="B17" s="376" t="s">
        <v>561</v>
      </c>
      <c r="C17" s="378" t="s">
        <v>562</v>
      </c>
      <c r="D17" s="378" t="s">
        <v>563</v>
      </c>
      <c r="E17" s="378" t="s">
        <v>556</v>
      </c>
      <c r="F17" s="378" t="s">
        <v>564</v>
      </c>
      <c r="G17" s="368">
        <v>100.83</v>
      </c>
      <c r="H17" s="368">
        <v>100.83</v>
      </c>
      <c r="I17" s="368">
        <v>100.83</v>
      </c>
      <c r="J17" s="368">
        <v>100.83</v>
      </c>
      <c r="K17" s="369">
        <v>100.83</v>
      </c>
      <c r="L17" s="369" t="s">
        <v>324</v>
      </c>
      <c r="M17" s="370" t="s">
        <v>324</v>
      </c>
      <c r="N17" s="371">
        <v>100.83</v>
      </c>
      <c r="O17" s="372"/>
      <c r="P17" s="373"/>
      <c r="Q17" s="374"/>
    </row>
    <row r="18" spans="1:17" s="375" customFormat="1" ht="20.100000000000001" customHeight="1">
      <c r="A18" s="336"/>
      <c r="B18" s="376"/>
      <c r="C18" s="367" t="s">
        <v>562</v>
      </c>
      <c r="D18" s="367" t="s">
        <v>565</v>
      </c>
      <c r="E18" s="367" t="s">
        <v>556</v>
      </c>
      <c r="F18" s="367" t="s">
        <v>564</v>
      </c>
      <c r="G18" s="368">
        <v>83.54</v>
      </c>
      <c r="H18" s="368">
        <v>96.35</v>
      </c>
      <c r="I18" s="368">
        <v>89.19</v>
      </c>
      <c r="J18" s="368">
        <v>88.39</v>
      </c>
      <c r="K18" s="369">
        <v>89.06</v>
      </c>
      <c r="L18" s="369">
        <v>94.34</v>
      </c>
      <c r="M18" s="370" t="s">
        <v>324</v>
      </c>
      <c r="N18" s="371">
        <v>88.35</v>
      </c>
      <c r="O18" s="372"/>
      <c r="P18" s="373"/>
      <c r="Q18" s="374"/>
    </row>
    <row r="19" spans="1:17" s="375" customFormat="1" ht="20.100000000000001" customHeight="1">
      <c r="A19" s="336"/>
      <c r="B19" s="376"/>
      <c r="C19" s="367" t="s">
        <v>566</v>
      </c>
      <c r="D19" s="367" t="s">
        <v>565</v>
      </c>
      <c r="E19" s="367" t="s">
        <v>556</v>
      </c>
      <c r="F19" s="367" t="s">
        <v>564</v>
      </c>
      <c r="G19" s="368">
        <v>73.260000000000005</v>
      </c>
      <c r="H19" s="368">
        <v>77.05</v>
      </c>
      <c r="I19" s="368">
        <v>73.36</v>
      </c>
      <c r="J19" s="368">
        <v>73.81</v>
      </c>
      <c r="K19" s="369">
        <v>71.900000000000006</v>
      </c>
      <c r="L19" s="369">
        <v>79.39</v>
      </c>
      <c r="M19" s="370" t="s">
        <v>324</v>
      </c>
      <c r="N19" s="371">
        <v>74.61</v>
      </c>
      <c r="O19" s="372"/>
      <c r="P19" s="373"/>
      <c r="Q19" s="374"/>
    </row>
    <row r="20" spans="1:17" s="375" customFormat="1" ht="20.100000000000001" customHeight="1">
      <c r="A20" s="336"/>
      <c r="B20" s="376"/>
      <c r="C20" s="367" t="s">
        <v>562</v>
      </c>
      <c r="D20" s="367" t="s">
        <v>567</v>
      </c>
      <c r="E20" s="367" t="s">
        <v>556</v>
      </c>
      <c r="F20" s="367" t="s">
        <v>564</v>
      </c>
      <c r="G20" s="368" t="s">
        <v>324</v>
      </c>
      <c r="H20" s="368" t="s">
        <v>324</v>
      </c>
      <c r="I20" s="368">
        <v>84.36</v>
      </c>
      <c r="J20" s="368" t="s">
        <v>324</v>
      </c>
      <c r="K20" s="369" t="s">
        <v>324</v>
      </c>
      <c r="L20" s="369" t="s">
        <v>324</v>
      </c>
      <c r="M20" s="370" t="s">
        <v>324</v>
      </c>
      <c r="N20" s="371">
        <v>84.36</v>
      </c>
      <c r="O20" s="372"/>
      <c r="P20" s="373"/>
      <c r="Q20" s="374"/>
    </row>
    <row r="21" spans="1:17" s="375" customFormat="1" ht="20.100000000000001" customHeight="1" thickBot="1">
      <c r="A21" s="336"/>
      <c r="B21" s="379"/>
      <c r="C21" s="380" t="s">
        <v>566</v>
      </c>
      <c r="D21" s="380" t="s">
        <v>567</v>
      </c>
      <c r="E21" s="380" t="s">
        <v>556</v>
      </c>
      <c r="F21" s="380" t="s">
        <v>564</v>
      </c>
      <c r="G21" s="381">
        <v>88.79</v>
      </c>
      <c r="H21" s="381">
        <v>89.91</v>
      </c>
      <c r="I21" s="381">
        <v>93.12</v>
      </c>
      <c r="J21" s="381">
        <v>87.96</v>
      </c>
      <c r="K21" s="381">
        <v>93.83</v>
      </c>
      <c r="L21" s="381">
        <v>74.28</v>
      </c>
      <c r="M21" s="382">
        <v>98.5</v>
      </c>
      <c r="N21" s="383">
        <v>89.9</v>
      </c>
      <c r="O21" s="373"/>
      <c r="P21" s="373"/>
      <c r="Q21" s="374"/>
    </row>
    <row r="22" spans="1:17" s="389" customFormat="1" ht="18.75" customHeight="1">
      <c r="A22" s="384"/>
      <c r="B22" s="385"/>
      <c r="C22" s="386"/>
      <c r="D22" s="385"/>
      <c r="E22" s="386"/>
      <c r="F22" s="386"/>
      <c r="G22" s="386"/>
      <c r="H22" s="386"/>
      <c r="I22" s="386"/>
      <c r="J22" s="386"/>
      <c r="K22" s="386"/>
      <c r="L22" s="386"/>
      <c r="M22" s="386"/>
      <c r="N22" s="386"/>
      <c r="O22" s="387"/>
      <c r="P22" s="388"/>
      <c r="Q22" s="387"/>
    </row>
    <row r="23" spans="1:17" ht="15" customHeight="1">
      <c r="B23" s="348" t="s">
        <v>568</v>
      </c>
      <c r="C23" s="348"/>
      <c r="D23" s="348"/>
      <c r="E23" s="348"/>
      <c r="F23" s="348"/>
      <c r="G23" s="348"/>
      <c r="H23" s="348"/>
      <c r="I23" s="348"/>
      <c r="J23" s="348"/>
      <c r="K23" s="348"/>
      <c r="L23" s="348"/>
      <c r="M23" s="348"/>
      <c r="N23" s="348"/>
      <c r="O23" s="350"/>
      <c r="Q23" s="387"/>
    </row>
    <row r="24" spans="1:17" ht="4.5" customHeight="1" thickBot="1">
      <c r="B24" s="346"/>
      <c r="C24" s="390"/>
      <c r="D24" s="390"/>
      <c r="E24" s="390"/>
      <c r="F24" s="390"/>
      <c r="G24" s="390"/>
      <c r="H24" s="390"/>
      <c r="I24" s="390"/>
      <c r="J24" s="390"/>
      <c r="K24" s="390"/>
      <c r="L24" s="390"/>
      <c r="M24" s="390"/>
      <c r="N24" s="390"/>
      <c r="O24" s="391"/>
      <c r="Q24" s="387"/>
    </row>
    <row r="25" spans="1:17" ht="27" customHeight="1">
      <c r="B25" s="351" t="s">
        <v>340</v>
      </c>
      <c r="C25" s="352" t="s">
        <v>546</v>
      </c>
      <c r="D25" s="353" t="s">
        <v>547</v>
      </c>
      <c r="E25" s="352" t="s">
        <v>548</v>
      </c>
      <c r="F25" s="353" t="s">
        <v>549</v>
      </c>
      <c r="G25" s="392" t="s">
        <v>276</v>
      </c>
      <c r="H25" s="393"/>
      <c r="I25" s="394"/>
      <c r="J25" s="393" t="s">
        <v>550</v>
      </c>
      <c r="K25" s="393"/>
      <c r="L25" s="393"/>
      <c r="M25" s="393"/>
      <c r="N25" s="395"/>
      <c r="O25" s="359"/>
      <c r="Q25" s="387"/>
    </row>
    <row r="26" spans="1:17" s="375" customFormat="1" ht="20.100000000000001" customHeight="1">
      <c r="A26" s="336"/>
      <c r="B26" s="360"/>
      <c r="C26" s="361"/>
      <c r="D26" s="362" t="s">
        <v>551</v>
      </c>
      <c r="E26" s="361"/>
      <c r="F26" s="362"/>
      <c r="G26" s="363">
        <f t="shared" ref="G26:N26" si="1">G13</f>
        <v>44396</v>
      </c>
      <c r="H26" s="363">
        <f t="shared" si="1"/>
        <v>44397</v>
      </c>
      <c r="I26" s="363">
        <f t="shared" si="1"/>
        <v>44398</v>
      </c>
      <c r="J26" s="363">
        <f t="shared" si="1"/>
        <v>44399</v>
      </c>
      <c r="K26" s="363">
        <f t="shared" si="1"/>
        <v>44400</v>
      </c>
      <c r="L26" s="363">
        <f t="shared" si="1"/>
        <v>44401</v>
      </c>
      <c r="M26" s="396">
        <f t="shared" si="1"/>
        <v>44402</v>
      </c>
      <c r="N26" s="364" t="str">
        <f t="shared" si="1"/>
        <v>PMPS</v>
      </c>
      <c r="O26" s="372"/>
      <c r="P26" s="373"/>
      <c r="Q26" s="374"/>
    </row>
    <row r="27" spans="1:17" s="375" customFormat="1" ht="19.5" customHeight="1">
      <c r="A27" s="336"/>
      <c r="B27" s="376" t="s">
        <v>569</v>
      </c>
      <c r="C27" s="367" t="s">
        <v>570</v>
      </c>
      <c r="D27" s="367" t="s">
        <v>571</v>
      </c>
      <c r="E27" s="367" t="s">
        <v>556</v>
      </c>
      <c r="F27" s="367" t="s">
        <v>572</v>
      </c>
      <c r="G27" s="368">
        <v>85</v>
      </c>
      <c r="H27" s="368">
        <v>85</v>
      </c>
      <c r="I27" s="368">
        <v>85</v>
      </c>
      <c r="J27" s="368">
        <v>85</v>
      </c>
      <c r="K27" s="369">
        <v>85</v>
      </c>
      <c r="L27" s="369" t="s">
        <v>324</v>
      </c>
      <c r="M27" s="370" t="s">
        <v>324</v>
      </c>
      <c r="N27" s="371">
        <v>85</v>
      </c>
      <c r="O27" s="372"/>
      <c r="P27" s="373"/>
      <c r="Q27" s="374"/>
    </row>
    <row r="28" spans="1:17" s="375" customFormat="1" ht="19.5" customHeight="1">
      <c r="A28" s="336"/>
      <c r="B28" s="376"/>
      <c r="C28" s="367" t="s">
        <v>573</v>
      </c>
      <c r="D28" s="367" t="s">
        <v>571</v>
      </c>
      <c r="E28" s="367" t="s">
        <v>556</v>
      </c>
      <c r="F28" s="367" t="s">
        <v>572</v>
      </c>
      <c r="G28" s="368">
        <v>102</v>
      </c>
      <c r="H28" s="368">
        <v>102</v>
      </c>
      <c r="I28" s="368">
        <v>102</v>
      </c>
      <c r="J28" s="368">
        <v>102</v>
      </c>
      <c r="K28" s="369">
        <v>102</v>
      </c>
      <c r="L28" s="369" t="s">
        <v>324</v>
      </c>
      <c r="M28" s="370" t="s">
        <v>324</v>
      </c>
      <c r="N28" s="371">
        <v>102</v>
      </c>
      <c r="O28" s="372"/>
      <c r="P28" s="373"/>
      <c r="Q28" s="374"/>
    </row>
    <row r="29" spans="1:17" s="375" customFormat="1" ht="20.100000000000001" customHeight="1">
      <c r="A29" s="336"/>
      <c r="B29" s="376"/>
      <c r="C29" s="367" t="s">
        <v>570</v>
      </c>
      <c r="D29" s="367" t="s">
        <v>574</v>
      </c>
      <c r="E29" s="367" t="s">
        <v>556</v>
      </c>
      <c r="F29" s="367" t="s">
        <v>572</v>
      </c>
      <c r="G29" s="368">
        <v>112.14</v>
      </c>
      <c r="H29" s="368">
        <v>112.14</v>
      </c>
      <c r="I29" s="368">
        <v>112.14</v>
      </c>
      <c r="J29" s="368">
        <v>112.14</v>
      </c>
      <c r="K29" s="369">
        <v>112.14</v>
      </c>
      <c r="L29" s="369" t="s">
        <v>324</v>
      </c>
      <c r="M29" s="370" t="s">
        <v>324</v>
      </c>
      <c r="N29" s="371">
        <v>112.14</v>
      </c>
      <c r="O29" s="372"/>
      <c r="P29" s="373"/>
      <c r="Q29" s="374"/>
    </row>
    <row r="30" spans="1:17" s="375" customFormat="1" ht="20.100000000000001" customHeight="1">
      <c r="A30" s="336"/>
      <c r="B30" s="376"/>
      <c r="C30" s="367" t="s">
        <v>573</v>
      </c>
      <c r="D30" s="367" t="s">
        <v>574</v>
      </c>
      <c r="E30" s="367" t="s">
        <v>556</v>
      </c>
      <c r="F30" s="367" t="s">
        <v>572</v>
      </c>
      <c r="G30" s="368">
        <v>77</v>
      </c>
      <c r="H30" s="368">
        <v>77</v>
      </c>
      <c r="I30" s="368">
        <v>77</v>
      </c>
      <c r="J30" s="368">
        <v>77</v>
      </c>
      <c r="K30" s="369">
        <v>104.25</v>
      </c>
      <c r="L30" s="369" t="s">
        <v>324</v>
      </c>
      <c r="M30" s="370" t="s">
        <v>324</v>
      </c>
      <c r="N30" s="371">
        <v>77.23</v>
      </c>
      <c r="O30" s="372"/>
      <c r="P30" s="373"/>
      <c r="Q30" s="374"/>
    </row>
    <row r="31" spans="1:17" s="375" customFormat="1" ht="20.100000000000001" customHeight="1">
      <c r="A31" s="336"/>
      <c r="B31" s="376"/>
      <c r="C31" s="367" t="s">
        <v>575</v>
      </c>
      <c r="D31" s="367" t="s">
        <v>574</v>
      </c>
      <c r="E31" s="367" t="s">
        <v>556</v>
      </c>
      <c r="F31" s="367" t="s">
        <v>572</v>
      </c>
      <c r="G31" s="368">
        <v>88</v>
      </c>
      <c r="H31" s="368">
        <v>88</v>
      </c>
      <c r="I31" s="368">
        <v>88</v>
      </c>
      <c r="J31" s="368">
        <v>88</v>
      </c>
      <c r="K31" s="369">
        <v>88</v>
      </c>
      <c r="L31" s="369" t="s">
        <v>324</v>
      </c>
      <c r="M31" s="370" t="s">
        <v>324</v>
      </c>
      <c r="N31" s="371">
        <v>88</v>
      </c>
      <c r="O31" s="372"/>
      <c r="P31" s="373"/>
      <c r="Q31" s="374"/>
    </row>
    <row r="32" spans="1:17" s="375" customFormat="1" ht="20.100000000000001" customHeight="1">
      <c r="A32" s="336"/>
      <c r="B32" s="376"/>
      <c r="C32" s="367" t="s">
        <v>570</v>
      </c>
      <c r="D32" s="367" t="s">
        <v>576</v>
      </c>
      <c r="E32" s="367" t="s">
        <v>556</v>
      </c>
      <c r="F32" s="367" t="s">
        <v>572</v>
      </c>
      <c r="G32" s="368">
        <v>85.74</v>
      </c>
      <c r="H32" s="368">
        <v>85.74</v>
      </c>
      <c r="I32" s="368">
        <v>85.74</v>
      </c>
      <c r="J32" s="368">
        <v>85.74</v>
      </c>
      <c r="K32" s="369">
        <v>85.74</v>
      </c>
      <c r="L32" s="369" t="s">
        <v>324</v>
      </c>
      <c r="M32" s="370" t="s">
        <v>324</v>
      </c>
      <c r="N32" s="371">
        <v>85.74</v>
      </c>
      <c r="O32" s="372"/>
      <c r="P32" s="373"/>
      <c r="Q32" s="374"/>
    </row>
    <row r="33" spans="1:17" s="375" customFormat="1" ht="20.100000000000001" customHeight="1">
      <c r="A33" s="336"/>
      <c r="B33" s="376"/>
      <c r="C33" s="367" t="s">
        <v>573</v>
      </c>
      <c r="D33" s="367" t="s">
        <v>576</v>
      </c>
      <c r="E33" s="367" t="s">
        <v>556</v>
      </c>
      <c r="F33" s="367" t="s">
        <v>572</v>
      </c>
      <c r="G33" s="368">
        <v>65</v>
      </c>
      <c r="H33" s="368">
        <v>65</v>
      </c>
      <c r="I33" s="368">
        <v>65</v>
      </c>
      <c r="J33" s="368">
        <v>65</v>
      </c>
      <c r="K33" s="369">
        <v>65</v>
      </c>
      <c r="L33" s="369" t="s">
        <v>324</v>
      </c>
      <c r="M33" s="370" t="s">
        <v>324</v>
      </c>
      <c r="N33" s="371">
        <v>65</v>
      </c>
      <c r="O33" s="372"/>
      <c r="P33" s="373"/>
      <c r="Q33" s="374"/>
    </row>
    <row r="34" spans="1:17" s="375" customFormat="1" ht="19.5" customHeight="1">
      <c r="A34" s="336"/>
      <c r="B34" s="376"/>
      <c r="C34" s="367" t="s">
        <v>573</v>
      </c>
      <c r="D34" s="367" t="s">
        <v>577</v>
      </c>
      <c r="E34" s="367" t="s">
        <v>556</v>
      </c>
      <c r="F34" s="367" t="s">
        <v>572</v>
      </c>
      <c r="G34" s="368">
        <v>60</v>
      </c>
      <c r="H34" s="368">
        <v>60</v>
      </c>
      <c r="I34" s="368" t="s">
        <v>324</v>
      </c>
      <c r="J34" s="368" t="s">
        <v>324</v>
      </c>
      <c r="K34" s="369" t="s">
        <v>324</v>
      </c>
      <c r="L34" s="369" t="s">
        <v>324</v>
      </c>
      <c r="M34" s="370" t="s">
        <v>324</v>
      </c>
      <c r="N34" s="371">
        <v>60</v>
      </c>
      <c r="O34" s="372"/>
      <c r="P34" s="373"/>
      <c r="Q34" s="374"/>
    </row>
    <row r="35" spans="1:17" s="375" customFormat="1" ht="20.100000000000001" customHeight="1">
      <c r="A35" s="336"/>
      <c r="B35" s="377"/>
      <c r="C35" s="367" t="s">
        <v>570</v>
      </c>
      <c r="D35" s="367" t="s">
        <v>578</v>
      </c>
      <c r="E35" s="367" t="s">
        <v>556</v>
      </c>
      <c r="F35" s="367" t="s">
        <v>572</v>
      </c>
      <c r="G35" s="368">
        <v>90.23</v>
      </c>
      <c r="H35" s="368">
        <v>90.23</v>
      </c>
      <c r="I35" s="368">
        <v>90.23</v>
      </c>
      <c r="J35" s="368">
        <v>90.23</v>
      </c>
      <c r="K35" s="369">
        <v>90.23</v>
      </c>
      <c r="L35" s="369" t="s">
        <v>324</v>
      </c>
      <c r="M35" s="370" t="s">
        <v>324</v>
      </c>
      <c r="N35" s="371">
        <v>90.23</v>
      </c>
      <c r="O35" s="372"/>
      <c r="P35" s="373"/>
      <c r="Q35" s="374"/>
    </row>
    <row r="36" spans="1:17" s="375" customFormat="1" ht="20.100000000000001" customHeight="1">
      <c r="A36" s="336"/>
      <c r="B36" s="376" t="s">
        <v>579</v>
      </c>
      <c r="C36" s="367" t="s">
        <v>573</v>
      </c>
      <c r="D36" s="367" t="s">
        <v>580</v>
      </c>
      <c r="E36" s="367" t="s">
        <v>556</v>
      </c>
      <c r="F36" s="367" t="s">
        <v>581</v>
      </c>
      <c r="G36" s="368">
        <v>94</v>
      </c>
      <c r="H36" s="368">
        <v>94</v>
      </c>
      <c r="I36" s="368">
        <v>94</v>
      </c>
      <c r="J36" s="368">
        <v>94</v>
      </c>
      <c r="K36" s="369">
        <v>94</v>
      </c>
      <c r="L36" s="369" t="s">
        <v>324</v>
      </c>
      <c r="M36" s="370" t="s">
        <v>324</v>
      </c>
      <c r="N36" s="371">
        <v>94</v>
      </c>
      <c r="O36" s="372"/>
      <c r="P36" s="373"/>
      <c r="Q36" s="374"/>
    </row>
    <row r="37" spans="1:17" s="375" customFormat="1" ht="19.5" customHeight="1">
      <c r="A37" s="336"/>
      <c r="B37" s="376"/>
      <c r="C37" s="367" t="s">
        <v>575</v>
      </c>
      <c r="D37" s="367" t="s">
        <v>580</v>
      </c>
      <c r="E37" s="367" t="s">
        <v>556</v>
      </c>
      <c r="F37" s="367" t="s">
        <v>582</v>
      </c>
      <c r="G37" s="368">
        <v>102</v>
      </c>
      <c r="H37" s="368">
        <v>102</v>
      </c>
      <c r="I37" s="368">
        <v>102</v>
      </c>
      <c r="J37" s="368">
        <v>102</v>
      </c>
      <c r="K37" s="369">
        <v>102</v>
      </c>
      <c r="L37" s="369" t="s">
        <v>324</v>
      </c>
      <c r="M37" s="370" t="s">
        <v>324</v>
      </c>
      <c r="N37" s="371">
        <v>102</v>
      </c>
      <c r="O37" s="372"/>
      <c r="P37" s="373"/>
      <c r="Q37" s="374"/>
    </row>
    <row r="38" spans="1:17" s="375" customFormat="1" ht="20.100000000000001" customHeight="1" thickBot="1">
      <c r="A38" s="336"/>
      <c r="B38" s="379"/>
      <c r="C38" s="380" t="s">
        <v>583</v>
      </c>
      <c r="D38" s="380" t="s">
        <v>584</v>
      </c>
      <c r="E38" s="380" t="s">
        <v>556</v>
      </c>
      <c r="F38" s="380" t="s">
        <v>585</v>
      </c>
      <c r="G38" s="381">
        <v>120</v>
      </c>
      <c r="H38" s="381">
        <v>120</v>
      </c>
      <c r="I38" s="381">
        <v>120</v>
      </c>
      <c r="J38" s="381">
        <v>120</v>
      </c>
      <c r="K38" s="381">
        <v>120</v>
      </c>
      <c r="L38" s="381" t="s">
        <v>324</v>
      </c>
      <c r="M38" s="382" t="s">
        <v>324</v>
      </c>
      <c r="N38" s="383">
        <v>120</v>
      </c>
      <c r="O38" s="373"/>
      <c r="P38" s="373"/>
      <c r="Q38" s="374"/>
    </row>
    <row r="39" spans="1:17" ht="15.6" customHeight="1">
      <c r="B39" s="385"/>
      <c r="C39" s="386"/>
      <c r="D39" s="385"/>
      <c r="E39" s="386"/>
      <c r="F39" s="386"/>
      <c r="G39" s="386"/>
      <c r="H39" s="386"/>
      <c r="I39" s="386"/>
      <c r="J39" s="386"/>
      <c r="K39" s="386"/>
      <c r="L39" s="386"/>
      <c r="M39" s="397"/>
      <c r="N39" s="398"/>
      <c r="O39" s="399"/>
      <c r="Q39" s="387"/>
    </row>
    <row r="40" spans="1:17">
      <c r="M40" s="297"/>
    </row>
    <row r="41" spans="1:17" ht="15" customHeight="1">
      <c r="B41" s="348" t="s">
        <v>586</v>
      </c>
      <c r="C41" s="348"/>
      <c r="D41" s="348"/>
      <c r="E41" s="348"/>
      <c r="F41" s="348"/>
      <c r="G41" s="348"/>
      <c r="H41" s="348"/>
      <c r="I41" s="348"/>
      <c r="J41" s="348"/>
      <c r="K41" s="348"/>
      <c r="L41" s="348"/>
      <c r="M41" s="348"/>
      <c r="N41" s="348"/>
      <c r="O41" s="350"/>
      <c r="Q41" s="387"/>
    </row>
    <row r="42" spans="1:17" ht="4.5" customHeight="1" thickBot="1">
      <c r="B42" s="346"/>
      <c r="C42" s="390"/>
      <c r="D42" s="390"/>
      <c r="E42" s="390"/>
      <c r="F42" s="390"/>
      <c r="G42" s="390"/>
      <c r="H42" s="390"/>
      <c r="I42" s="390"/>
      <c r="J42" s="390"/>
      <c r="K42" s="390"/>
      <c r="L42" s="390"/>
      <c r="M42" s="390"/>
      <c r="N42" s="390"/>
      <c r="O42" s="391"/>
      <c r="Q42" s="387"/>
    </row>
    <row r="43" spans="1:17" ht="27" customHeight="1">
      <c r="B43" s="400" t="s">
        <v>340</v>
      </c>
      <c r="C43" s="401" t="s">
        <v>546</v>
      </c>
      <c r="D43" s="402" t="s">
        <v>547</v>
      </c>
      <c r="E43" s="401" t="s">
        <v>548</v>
      </c>
      <c r="F43" s="402" t="s">
        <v>549</v>
      </c>
      <c r="G43" s="392" t="s">
        <v>276</v>
      </c>
      <c r="H43" s="393"/>
      <c r="I43" s="394"/>
      <c r="J43" s="393" t="s">
        <v>550</v>
      </c>
      <c r="K43" s="393"/>
      <c r="L43" s="393"/>
      <c r="M43" s="393"/>
      <c r="N43" s="395"/>
      <c r="O43" s="359"/>
      <c r="Q43" s="387"/>
    </row>
    <row r="44" spans="1:17" ht="19.7" customHeight="1">
      <c r="B44" s="403"/>
      <c r="C44" s="404"/>
      <c r="D44" s="405" t="s">
        <v>551</v>
      </c>
      <c r="E44" s="404"/>
      <c r="F44" s="405"/>
      <c r="G44" s="406">
        <f t="shared" ref="G44:N44" si="2">G13</f>
        <v>44396</v>
      </c>
      <c r="H44" s="406">
        <f t="shared" si="2"/>
        <v>44397</v>
      </c>
      <c r="I44" s="406">
        <f t="shared" si="2"/>
        <v>44398</v>
      </c>
      <c r="J44" s="406">
        <f t="shared" si="2"/>
        <v>44399</v>
      </c>
      <c r="K44" s="406">
        <f t="shared" si="2"/>
        <v>44400</v>
      </c>
      <c r="L44" s="406">
        <f t="shared" si="2"/>
        <v>44401</v>
      </c>
      <c r="M44" s="407">
        <f t="shared" si="2"/>
        <v>44402</v>
      </c>
      <c r="N44" s="408" t="str">
        <f t="shared" si="2"/>
        <v>PMPS</v>
      </c>
      <c r="O44" s="365"/>
      <c r="Q44" s="387"/>
    </row>
    <row r="45" spans="1:17" s="375" customFormat="1" ht="20.100000000000001" customHeight="1">
      <c r="A45" s="336"/>
      <c r="B45" s="376" t="s">
        <v>587</v>
      </c>
      <c r="C45" s="367" t="s">
        <v>588</v>
      </c>
      <c r="D45" s="367" t="s">
        <v>589</v>
      </c>
      <c r="E45" s="367" t="s">
        <v>560</v>
      </c>
      <c r="F45" s="367" t="s">
        <v>590</v>
      </c>
      <c r="G45" s="368">
        <v>295</v>
      </c>
      <c r="H45" s="368">
        <v>295</v>
      </c>
      <c r="I45" s="368">
        <v>295</v>
      </c>
      <c r="J45" s="368">
        <v>295</v>
      </c>
      <c r="K45" s="369" t="s">
        <v>324</v>
      </c>
      <c r="L45" s="369" t="s">
        <v>324</v>
      </c>
      <c r="M45" s="370" t="s">
        <v>324</v>
      </c>
      <c r="N45" s="371">
        <v>295</v>
      </c>
      <c r="O45" s="372"/>
      <c r="P45" s="373"/>
      <c r="Q45" s="374"/>
    </row>
    <row r="46" spans="1:17" s="375" customFormat="1" ht="20.100000000000001" customHeight="1">
      <c r="A46" s="336"/>
      <c r="B46" s="376"/>
      <c r="C46" s="367" t="s">
        <v>591</v>
      </c>
      <c r="D46" s="367" t="s">
        <v>589</v>
      </c>
      <c r="E46" s="367" t="s">
        <v>560</v>
      </c>
      <c r="F46" s="367" t="s">
        <v>590</v>
      </c>
      <c r="G46" s="368">
        <v>200</v>
      </c>
      <c r="H46" s="368">
        <v>200</v>
      </c>
      <c r="I46" s="368">
        <v>200</v>
      </c>
      <c r="J46" s="368">
        <v>200</v>
      </c>
      <c r="K46" s="369">
        <v>200</v>
      </c>
      <c r="L46" s="369" t="s">
        <v>324</v>
      </c>
      <c r="M46" s="370" t="s">
        <v>324</v>
      </c>
      <c r="N46" s="371">
        <v>200</v>
      </c>
      <c r="O46" s="372"/>
      <c r="P46" s="373"/>
      <c r="Q46" s="374"/>
    </row>
    <row r="47" spans="1:17" s="375" customFormat="1" ht="20.100000000000001" customHeight="1">
      <c r="A47" s="336"/>
      <c r="B47" s="376"/>
      <c r="C47" s="367" t="s">
        <v>592</v>
      </c>
      <c r="D47" s="367" t="s">
        <v>589</v>
      </c>
      <c r="E47" s="367" t="s">
        <v>560</v>
      </c>
      <c r="F47" s="367" t="s">
        <v>590</v>
      </c>
      <c r="G47" s="368">
        <v>185</v>
      </c>
      <c r="H47" s="368">
        <v>185</v>
      </c>
      <c r="I47" s="368">
        <v>185</v>
      </c>
      <c r="J47" s="368">
        <v>185</v>
      </c>
      <c r="K47" s="369">
        <v>185</v>
      </c>
      <c r="L47" s="369" t="s">
        <v>324</v>
      </c>
      <c r="M47" s="370" t="s">
        <v>324</v>
      </c>
      <c r="N47" s="371">
        <v>185</v>
      </c>
      <c r="O47" s="372"/>
      <c r="P47" s="373"/>
      <c r="Q47" s="374"/>
    </row>
    <row r="48" spans="1:17" s="375" customFormat="1" ht="19.5" customHeight="1">
      <c r="A48" s="336"/>
      <c r="B48" s="376"/>
      <c r="C48" s="367" t="s">
        <v>593</v>
      </c>
      <c r="D48" s="367" t="s">
        <v>589</v>
      </c>
      <c r="E48" s="367" t="s">
        <v>560</v>
      </c>
      <c r="F48" s="367" t="s">
        <v>590</v>
      </c>
      <c r="G48" s="368">
        <v>195</v>
      </c>
      <c r="H48" s="368">
        <v>195</v>
      </c>
      <c r="I48" s="368">
        <v>195</v>
      </c>
      <c r="J48" s="368">
        <v>195</v>
      </c>
      <c r="K48" s="369">
        <v>195</v>
      </c>
      <c r="L48" s="369" t="s">
        <v>324</v>
      </c>
      <c r="M48" s="370" t="s">
        <v>324</v>
      </c>
      <c r="N48" s="371">
        <v>195</v>
      </c>
      <c r="O48" s="372"/>
      <c r="P48" s="373"/>
      <c r="Q48" s="374"/>
    </row>
    <row r="49" spans="1:17" s="375" customFormat="1" ht="20.100000000000001" customHeight="1">
      <c r="A49" s="336"/>
      <c r="B49" s="377"/>
      <c r="C49" s="367" t="s">
        <v>594</v>
      </c>
      <c r="D49" s="367" t="s">
        <v>589</v>
      </c>
      <c r="E49" s="367" t="s">
        <v>560</v>
      </c>
      <c r="F49" s="367" t="s">
        <v>590</v>
      </c>
      <c r="G49" s="368">
        <v>225</v>
      </c>
      <c r="H49" s="368">
        <v>225</v>
      </c>
      <c r="I49" s="368">
        <v>225</v>
      </c>
      <c r="J49" s="368">
        <v>225</v>
      </c>
      <c r="K49" s="369">
        <v>225</v>
      </c>
      <c r="L49" s="369" t="s">
        <v>324</v>
      </c>
      <c r="M49" s="370" t="s">
        <v>324</v>
      </c>
      <c r="N49" s="371">
        <v>225</v>
      </c>
      <c r="O49" s="372"/>
      <c r="P49" s="373"/>
      <c r="Q49" s="374"/>
    </row>
    <row r="50" spans="1:17" s="375" customFormat="1" ht="20.100000000000001" customHeight="1">
      <c r="A50" s="336"/>
      <c r="B50" s="376" t="s">
        <v>595</v>
      </c>
      <c r="C50" s="367" t="s">
        <v>596</v>
      </c>
      <c r="D50" s="367" t="s">
        <v>597</v>
      </c>
      <c r="E50" s="367" t="s">
        <v>560</v>
      </c>
      <c r="F50" s="367" t="s">
        <v>598</v>
      </c>
      <c r="G50" s="368">
        <v>63.16</v>
      </c>
      <c r="H50" s="368">
        <v>63.16</v>
      </c>
      <c r="I50" s="368">
        <v>63.16</v>
      </c>
      <c r="J50" s="368">
        <v>63.16</v>
      </c>
      <c r="K50" s="369">
        <v>63.16</v>
      </c>
      <c r="L50" s="369" t="s">
        <v>324</v>
      </c>
      <c r="M50" s="370" t="s">
        <v>324</v>
      </c>
      <c r="N50" s="371">
        <v>63.16</v>
      </c>
      <c r="O50" s="372"/>
      <c r="P50" s="373"/>
      <c r="Q50" s="374"/>
    </row>
    <row r="51" spans="1:17" s="375" customFormat="1" ht="20.100000000000001" customHeight="1">
      <c r="A51" s="336"/>
      <c r="B51" s="377"/>
      <c r="C51" s="367" t="s">
        <v>591</v>
      </c>
      <c r="D51" s="367" t="s">
        <v>597</v>
      </c>
      <c r="E51" s="367" t="s">
        <v>560</v>
      </c>
      <c r="F51" s="367" t="s">
        <v>598</v>
      </c>
      <c r="G51" s="368">
        <v>63.16</v>
      </c>
      <c r="H51" s="368">
        <v>63.16</v>
      </c>
      <c r="I51" s="368">
        <v>63.16</v>
      </c>
      <c r="J51" s="368">
        <v>63.16</v>
      </c>
      <c r="K51" s="369">
        <v>63.16</v>
      </c>
      <c r="L51" s="369" t="s">
        <v>324</v>
      </c>
      <c r="M51" s="370" t="s">
        <v>324</v>
      </c>
      <c r="N51" s="371">
        <v>63.16</v>
      </c>
      <c r="O51" s="372"/>
      <c r="P51" s="373"/>
      <c r="Q51" s="374"/>
    </row>
    <row r="52" spans="1:17" s="375" customFormat="1" ht="20.100000000000001" customHeight="1">
      <c r="A52" s="336"/>
      <c r="B52" s="376" t="s">
        <v>599</v>
      </c>
      <c r="C52" s="367" t="s">
        <v>596</v>
      </c>
      <c r="D52" s="367" t="s">
        <v>600</v>
      </c>
      <c r="E52" s="367" t="s">
        <v>556</v>
      </c>
      <c r="F52" s="367" t="s">
        <v>601</v>
      </c>
      <c r="G52" s="368">
        <v>100</v>
      </c>
      <c r="H52" s="368">
        <v>100</v>
      </c>
      <c r="I52" s="368">
        <v>100</v>
      </c>
      <c r="J52" s="368">
        <v>100</v>
      </c>
      <c r="K52" s="369">
        <v>100</v>
      </c>
      <c r="L52" s="369" t="s">
        <v>324</v>
      </c>
      <c r="M52" s="370" t="s">
        <v>324</v>
      </c>
      <c r="N52" s="371">
        <v>100</v>
      </c>
      <c r="O52" s="372"/>
      <c r="P52" s="373"/>
      <c r="Q52" s="374"/>
    </row>
    <row r="53" spans="1:17" s="375" customFormat="1" ht="20.100000000000001" customHeight="1">
      <c r="A53" s="336"/>
      <c r="B53" s="376"/>
      <c r="C53" s="367" t="s">
        <v>602</v>
      </c>
      <c r="D53" s="367" t="s">
        <v>600</v>
      </c>
      <c r="E53" s="367" t="s">
        <v>556</v>
      </c>
      <c r="F53" s="367" t="s">
        <v>601</v>
      </c>
      <c r="G53" s="368">
        <v>128.25</v>
      </c>
      <c r="H53" s="368">
        <v>128.25</v>
      </c>
      <c r="I53" s="368">
        <v>128.25</v>
      </c>
      <c r="J53" s="368">
        <v>128.25</v>
      </c>
      <c r="K53" s="369">
        <v>128.25</v>
      </c>
      <c r="L53" s="369" t="s">
        <v>324</v>
      </c>
      <c r="M53" s="370" t="s">
        <v>324</v>
      </c>
      <c r="N53" s="371">
        <v>128.25</v>
      </c>
      <c r="O53" s="372"/>
      <c r="P53" s="373"/>
      <c r="Q53" s="374"/>
    </row>
    <row r="54" spans="1:17" s="375" customFormat="1" ht="20.100000000000001" customHeight="1">
      <c r="A54" s="336"/>
      <c r="B54" s="376"/>
      <c r="C54" s="367" t="s">
        <v>591</v>
      </c>
      <c r="D54" s="367" t="s">
        <v>600</v>
      </c>
      <c r="E54" s="367" t="s">
        <v>556</v>
      </c>
      <c r="F54" s="367" t="s">
        <v>601</v>
      </c>
      <c r="G54" s="368">
        <v>100</v>
      </c>
      <c r="H54" s="368">
        <v>100</v>
      </c>
      <c r="I54" s="368">
        <v>100</v>
      </c>
      <c r="J54" s="368">
        <v>100</v>
      </c>
      <c r="K54" s="369">
        <v>100</v>
      </c>
      <c r="L54" s="369" t="s">
        <v>324</v>
      </c>
      <c r="M54" s="370" t="s">
        <v>324</v>
      </c>
      <c r="N54" s="371">
        <v>100</v>
      </c>
      <c r="O54" s="372"/>
      <c r="P54" s="373"/>
      <c r="Q54" s="374"/>
    </row>
    <row r="55" spans="1:17" s="375" customFormat="1" ht="20.100000000000001" customHeight="1">
      <c r="A55" s="336"/>
      <c r="B55" s="376"/>
      <c r="C55" s="367" t="s">
        <v>603</v>
      </c>
      <c r="D55" s="367" t="s">
        <v>600</v>
      </c>
      <c r="E55" s="367" t="s">
        <v>556</v>
      </c>
      <c r="F55" s="367" t="s">
        <v>601</v>
      </c>
      <c r="G55" s="368">
        <v>85</v>
      </c>
      <c r="H55" s="368">
        <v>85</v>
      </c>
      <c r="I55" s="368">
        <v>85</v>
      </c>
      <c r="J55" s="368">
        <v>85</v>
      </c>
      <c r="K55" s="369">
        <v>85</v>
      </c>
      <c r="L55" s="369" t="s">
        <v>324</v>
      </c>
      <c r="M55" s="370" t="s">
        <v>324</v>
      </c>
      <c r="N55" s="371">
        <v>85</v>
      </c>
      <c r="O55" s="372"/>
      <c r="P55" s="373"/>
      <c r="Q55" s="374"/>
    </row>
    <row r="56" spans="1:17" s="375" customFormat="1" ht="20.100000000000001" customHeight="1">
      <c r="A56" s="336"/>
      <c r="B56" s="376"/>
      <c r="C56" s="367" t="s">
        <v>573</v>
      </c>
      <c r="D56" s="367" t="s">
        <v>600</v>
      </c>
      <c r="E56" s="367" t="s">
        <v>556</v>
      </c>
      <c r="F56" s="367" t="s">
        <v>601</v>
      </c>
      <c r="G56" s="368">
        <v>120.53</v>
      </c>
      <c r="H56" s="368">
        <v>117.5</v>
      </c>
      <c r="I56" s="368">
        <v>118.59</v>
      </c>
      <c r="J56" s="368">
        <v>120.07</v>
      </c>
      <c r="K56" s="369">
        <v>116.62</v>
      </c>
      <c r="L56" s="369" t="s">
        <v>324</v>
      </c>
      <c r="M56" s="370" t="s">
        <v>324</v>
      </c>
      <c r="N56" s="371">
        <v>118.51</v>
      </c>
      <c r="O56" s="372"/>
      <c r="P56" s="373"/>
      <c r="Q56" s="374"/>
    </row>
    <row r="57" spans="1:17" s="375" customFormat="1" ht="20.100000000000001" customHeight="1">
      <c r="A57" s="336"/>
      <c r="B57" s="376"/>
      <c r="C57" s="367" t="s">
        <v>583</v>
      </c>
      <c r="D57" s="367" t="s">
        <v>600</v>
      </c>
      <c r="E57" s="367" t="s">
        <v>556</v>
      </c>
      <c r="F57" s="367" t="s">
        <v>601</v>
      </c>
      <c r="G57" s="368">
        <v>102.67</v>
      </c>
      <c r="H57" s="368">
        <v>130.66999999999999</v>
      </c>
      <c r="I57" s="368">
        <v>149.33000000000001</v>
      </c>
      <c r="J57" s="368">
        <v>130.66999999999999</v>
      </c>
      <c r="K57" s="369">
        <v>121.33</v>
      </c>
      <c r="L57" s="369" t="s">
        <v>324</v>
      </c>
      <c r="M57" s="370" t="s">
        <v>324</v>
      </c>
      <c r="N57" s="371">
        <v>131.93</v>
      </c>
      <c r="O57" s="372"/>
      <c r="P57" s="373"/>
      <c r="Q57" s="374"/>
    </row>
    <row r="58" spans="1:17" s="375" customFormat="1" ht="20.100000000000001" customHeight="1">
      <c r="A58" s="336"/>
      <c r="B58" s="376"/>
      <c r="C58" s="367" t="s">
        <v>593</v>
      </c>
      <c r="D58" s="367" t="s">
        <v>600</v>
      </c>
      <c r="E58" s="367" t="s">
        <v>556</v>
      </c>
      <c r="F58" s="367" t="s">
        <v>601</v>
      </c>
      <c r="G58" s="368">
        <v>120</v>
      </c>
      <c r="H58" s="368">
        <v>120</v>
      </c>
      <c r="I58" s="368">
        <v>120</v>
      </c>
      <c r="J58" s="368">
        <v>120</v>
      </c>
      <c r="K58" s="369">
        <v>120</v>
      </c>
      <c r="L58" s="369" t="s">
        <v>324</v>
      </c>
      <c r="M58" s="370" t="s">
        <v>324</v>
      </c>
      <c r="N58" s="371">
        <v>120</v>
      </c>
      <c r="O58" s="372"/>
      <c r="P58" s="373"/>
      <c r="Q58" s="374"/>
    </row>
    <row r="59" spans="1:17" s="375" customFormat="1" ht="19.5" customHeight="1">
      <c r="A59" s="336"/>
      <c r="B59" s="376"/>
      <c r="C59" s="367" t="s">
        <v>594</v>
      </c>
      <c r="D59" s="367" t="s">
        <v>600</v>
      </c>
      <c r="E59" s="367" t="s">
        <v>556</v>
      </c>
      <c r="F59" s="367" t="s">
        <v>601</v>
      </c>
      <c r="G59" s="368">
        <v>63</v>
      </c>
      <c r="H59" s="368">
        <v>63</v>
      </c>
      <c r="I59" s="368">
        <v>63</v>
      </c>
      <c r="J59" s="368">
        <v>63</v>
      </c>
      <c r="K59" s="369">
        <v>63</v>
      </c>
      <c r="L59" s="369" t="s">
        <v>324</v>
      </c>
      <c r="M59" s="370" t="s">
        <v>324</v>
      </c>
      <c r="N59" s="371">
        <v>63</v>
      </c>
      <c r="O59" s="372"/>
      <c r="P59" s="373"/>
      <c r="Q59" s="374"/>
    </row>
    <row r="60" spans="1:17" s="375" customFormat="1" ht="19.5" customHeight="1">
      <c r="A60" s="336"/>
      <c r="B60" s="376"/>
      <c r="C60" s="367" t="s">
        <v>575</v>
      </c>
      <c r="D60" s="367" t="s">
        <v>600</v>
      </c>
      <c r="E60" s="367" t="s">
        <v>556</v>
      </c>
      <c r="F60" s="367" t="s">
        <v>601</v>
      </c>
      <c r="G60" s="368">
        <v>71</v>
      </c>
      <c r="H60" s="368">
        <v>71</v>
      </c>
      <c r="I60" s="368">
        <v>71</v>
      </c>
      <c r="J60" s="368">
        <v>71</v>
      </c>
      <c r="K60" s="369">
        <v>71</v>
      </c>
      <c r="L60" s="369" t="s">
        <v>324</v>
      </c>
      <c r="M60" s="370" t="s">
        <v>324</v>
      </c>
      <c r="N60" s="371">
        <v>71</v>
      </c>
      <c r="O60" s="372"/>
      <c r="P60" s="373"/>
      <c r="Q60" s="374"/>
    </row>
    <row r="61" spans="1:17" s="375" customFormat="1" ht="19.5" customHeight="1">
      <c r="A61" s="336"/>
      <c r="B61" s="376"/>
      <c r="C61" s="367" t="s">
        <v>603</v>
      </c>
      <c r="D61" s="367" t="s">
        <v>604</v>
      </c>
      <c r="E61" s="367" t="s">
        <v>556</v>
      </c>
      <c r="F61" s="367" t="s">
        <v>601</v>
      </c>
      <c r="G61" s="368">
        <v>95</v>
      </c>
      <c r="H61" s="368">
        <v>95</v>
      </c>
      <c r="I61" s="368">
        <v>95</v>
      </c>
      <c r="J61" s="368">
        <v>95</v>
      </c>
      <c r="K61" s="369">
        <v>95</v>
      </c>
      <c r="L61" s="369" t="s">
        <v>324</v>
      </c>
      <c r="M61" s="370" t="s">
        <v>324</v>
      </c>
      <c r="N61" s="371">
        <v>95</v>
      </c>
      <c r="O61" s="372"/>
      <c r="P61" s="373"/>
      <c r="Q61" s="374"/>
    </row>
    <row r="62" spans="1:17" s="375" customFormat="1" ht="19.5" customHeight="1">
      <c r="A62" s="336"/>
      <c r="B62" s="376"/>
      <c r="C62" s="367" t="s">
        <v>573</v>
      </c>
      <c r="D62" s="367" t="s">
        <v>604</v>
      </c>
      <c r="E62" s="367" t="s">
        <v>556</v>
      </c>
      <c r="F62" s="367" t="s">
        <v>601</v>
      </c>
      <c r="G62" s="368">
        <v>102.97</v>
      </c>
      <c r="H62" s="368">
        <v>102.46</v>
      </c>
      <c r="I62" s="368">
        <v>117.1</v>
      </c>
      <c r="J62" s="368">
        <v>106.44</v>
      </c>
      <c r="K62" s="369">
        <v>101.85</v>
      </c>
      <c r="L62" s="369" t="s">
        <v>324</v>
      </c>
      <c r="M62" s="370" t="s">
        <v>324</v>
      </c>
      <c r="N62" s="371">
        <v>105.51</v>
      </c>
      <c r="O62" s="372"/>
      <c r="P62" s="373"/>
      <c r="Q62" s="374"/>
    </row>
    <row r="63" spans="1:17" s="375" customFormat="1" ht="20.100000000000001" customHeight="1">
      <c r="A63" s="336"/>
      <c r="B63" s="377"/>
      <c r="C63" s="367" t="s">
        <v>575</v>
      </c>
      <c r="D63" s="367" t="s">
        <v>604</v>
      </c>
      <c r="E63" s="367" t="s">
        <v>556</v>
      </c>
      <c r="F63" s="367" t="s">
        <v>601</v>
      </c>
      <c r="G63" s="368">
        <v>120</v>
      </c>
      <c r="H63" s="368">
        <v>120</v>
      </c>
      <c r="I63" s="368">
        <v>120</v>
      </c>
      <c r="J63" s="368">
        <v>120</v>
      </c>
      <c r="K63" s="369">
        <v>120</v>
      </c>
      <c r="L63" s="369" t="s">
        <v>324</v>
      </c>
      <c r="M63" s="370" t="s">
        <v>324</v>
      </c>
      <c r="N63" s="371">
        <v>120</v>
      </c>
      <c r="O63" s="372"/>
      <c r="P63" s="373"/>
      <c r="Q63" s="374"/>
    </row>
    <row r="64" spans="1:17" s="375" customFormat="1" ht="20.100000000000001" customHeight="1">
      <c r="A64" s="336"/>
      <c r="B64" s="376" t="s">
        <v>605</v>
      </c>
      <c r="C64" s="367" t="s">
        <v>596</v>
      </c>
      <c r="D64" s="367" t="s">
        <v>600</v>
      </c>
      <c r="E64" s="367" t="s">
        <v>556</v>
      </c>
      <c r="F64" s="367" t="s">
        <v>601</v>
      </c>
      <c r="G64" s="368">
        <v>118</v>
      </c>
      <c r="H64" s="368">
        <v>118</v>
      </c>
      <c r="I64" s="368">
        <v>118</v>
      </c>
      <c r="J64" s="368">
        <v>118</v>
      </c>
      <c r="K64" s="369">
        <v>118</v>
      </c>
      <c r="L64" s="369" t="s">
        <v>324</v>
      </c>
      <c r="M64" s="370" t="s">
        <v>324</v>
      </c>
      <c r="N64" s="371">
        <v>118</v>
      </c>
      <c r="O64" s="372"/>
      <c r="P64" s="373"/>
      <c r="Q64" s="374"/>
    </row>
    <row r="65" spans="1:17" s="375" customFormat="1" ht="20.100000000000001" customHeight="1">
      <c r="A65" s="336"/>
      <c r="B65" s="376"/>
      <c r="C65" s="367" t="s">
        <v>603</v>
      </c>
      <c r="D65" s="367" t="s">
        <v>600</v>
      </c>
      <c r="E65" s="367" t="s">
        <v>556</v>
      </c>
      <c r="F65" s="367" t="s">
        <v>601</v>
      </c>
      <c r="G65" s="368">
        <v>90</v>
      </c>
      <c r="H65" s="368">
        <v>90</v>
      </c>
      <c r="I65" s="368">
        <v>90</v>
      </c>
      <c r="J65" s="368">
        <v>90</v>
      </c>
      <c r="K65" s="369">
        <v>90</v>
      </c>
      <c r="L65" s="369" t="s">
        <v>324</v>
      </c>
      <c r="M65" s="370" t="s">
        <v>324</v>
      </c>
      <c r="N65" s="371">
        <v>90</v>
      </c>
      <c r="O65" s="372"/>
      <c r="P65" s="373"/>
      <c r="Q65" s="374"/>
    </row>
    <row r="66" spans="1:17" s="375" customFormat="1" ht="19.5" customHeight="1">
      <c r="A66" s="336"/>
      <c r="B66" s="376"/>
      <c r="C66" s="367" t="s">
        <v>573</v>
      </c>
      <c r="D66" s="367" t="s">
        <v>600</v>
      </c>
      <c r="E66" s="367" t="s">
        <v>556</v>
      </c>
      <c r="F66" s="367" t="s">
        <v>601</v>
      </c>
      <c r="G66" s="368">
        <v>123.38</v>
      </c>
      <c r="H66" s="368">
        <v>123.71</v>
      </c>
      <c r="I66" s="368">
        <v>123.92</v>
      </c>
      <c r="J66" s="368">
        <v>124.56</v>
      </c>
      <c r="K66" s="369">
        <v>123.31</v>
      </c>
      <c r="L66" s="369" t="s">
        <v>324</v>
      </c>
      <c r="M66" s="370" t="s">
        <v>324</v>
      </c>
      <c r="N66" s="371">
        <v>123.78</v>
      </c>
      <c r="O66" s="372"/>
      <c r="P66" s="373"/>
      <c r="Q66" s="374"/>
    </row>
    <row r="67" spans="1:17" s="375" customFormat="1" ht="19.5" customHeight="1">
      <c r="A67" s="336"/>
      <c r="B67" s="376"/>
      <c r="C67" s="367" t="s">
        <v>583</v>
      </c>
      <c r="D67" s="367" t="s">
        <v>600</v>
      </c>
      <c r="E67" s="367" t="s">
        <v>556</v>
      </c>
      <c r="F67" s="367" t="s">
        <v>601</v>
      </c>
      <c r="G67" s="368">
        <v>105</v>
      </c>
      <c r="H67" s="368">
        <v>115</v>
      </c>
      <c r="I67" s="368">
        <v>135</v>
      </c>
      <c r="J67" s="368">
        <v>120</v>
      </c>
      <c r="K67" s="369">
        <v>115</v>
      </c>
      <c r="L67" s="369" t="s">
        <v>324</v>
      </c>
      <c r="M67" s="370" t="s">
        <v>324</v>
      </c>
      <c r="N67" s="371">
        <v>117.21</v>
      </c>
      <c r="O67" s="372"/>
      <c r="P67" s="373"/>
      <c r="Q67" s="374"/>
    </row>
    <row r="68" spans="1:17" s="375" customFormat="1" ht="20.100000000000001" customHeight="1">
      <c r="A68" s="336"/>
      <c r="B68" s="376"/>
      <c r="C68" s="367" t="s">
        <v>594</v>
      </c>
      <c r="D68" s="367" t="s">
        <v>600</v>
      </c>
      <c r="E68" s="367" t="s">
        <v>556</v>
      </c>
      <c r="F68" s="367" t="s">
        <v>601</v>
      </c>
      <c r="G68" s="368">
        <v>93.75</v>
      </c>
      <c r="H68" s="368">
        <v>93.75</v>
      </c>
      <c r="I68" s="368">
        <v>93.75</v>
      </c>
      <c r="J68" s="368">
        <v>93.75</v>
      </c>
      <c r="K68" s="369">
        <v>93.75</v>
      </c>
      <c r="L68" s="369" t="s">
        <v>324</v>
      </c>
      <c r="M68" s="370" t="s">
        <v>324</v>
      </c>
      <c r="N68" s="371">
        <v>93.75</v>
      </c>
      <c r="O68" s="372"/>
      <c r="P68" s="373"/>
      <c r="Q68" s="374"/>
    </row>
    <row r="69" spans="1:17" s="375" customFormat="1" ht="20.100000000000001" customHeight="1">
      <c r="A69" s="336"/>
      <c r="B69" s="376"/>
      <c r="C69" s="367" t="s">
        <v>575</v>
      </c>
      <c r="D69" s="367" t="s">
        <v>600</v>
      </c>
      <c r="E69" s="367" t="s">
        <v>556</v>
      </c>
      <c r="F69" s="367" t="s">
        <v>601</v>
      </c>
      <c r="G69" s="368">
        <v>114</v>
      </c>
      <c r="H69" s="368">
        <v>114</v>
      </c>
      <c r="I69" s="368">
        <v>114</v>
      </c>
      <c r="J69" s="368">
        <v>114</v>
      </c>
      <c r="K69" s="369">
        <v>114</v>
      </c>
      <c r="L69" s="369" t="s">
        <v>324</v>
      </c>
      <c r="M69" s="370" t="s">
        <v>324</v>
      </c>
      <c r="N69" s="371">
        <v>114</v>
      </c>
      <c r="O69" s="372"/>
      <c r="P69" s="373"/>
      <c r="Q69" s="374"/>
    </row>
    <row r="70" spans="1:17" s="375" customFormat="1" ht="20.100000000000001" customHeight="1">
      <c r="A70" s="336"/>
      <c r="B70" s="376"/>
      <c r="C70" s="367" t="s">
        <v>603</v>
      </c>
      <c r="D70" s="367" t="s">
        <v>604</v>
      </c>
      <c r="E70" s="367" t="s">
        <v>556</v>
      </c>
      <c r="F70" s="367" t="s">
        <v>601</v>
      </c>
      <c r="G70" s="368">
        <v>90</v>
      </c>
      <c r="H70" s="368">
        <v>90</v>
      </c>
      <c r="I70" s="368">
        <v>90</v>
      </c>
      <c r="J70" s="368">
        <v>90</v>
      </c>
      <c r="K70" s="369">
        <v>90</v>
      </c>
      <c r="L70" s="369" t="s">
        <v>324</v>
      </c>
      <c r="M70" s="370" t="s">
        <v>324</v>
      </c>
      <c r="N70" s="371">
        <v>90</v>
      </c>
      <c r="O70" s="372"/>
      <c r="P70" s="373"/>
      <c r="Q70" s="374"/>
    </row>
    <row r="71" spans="1:17" s="375" customFormat="1" ht="20.100000000000001" customHeight="1">
      <c r="A71" s="336"/>
      <c r="B71" s="376" t="s">
        <v>606</v>
      </c>
      <c r="C71" s="367" t="s">
        <v>573</v>
      </c>
      <c r="D71" s="367" t="s">
        <v>324</v>
      </c>
      <c r="E71" s="367" t="s">
        <v>560</v>
      </c>
      <c r="F71" s="367" t="s">
        <v>601</v>
      </c>
      <c r="G71" s="368">
        <v>124.96</v>
      </c>
      <c r="H71" s="368">
        <v>125.56</v>
      </c>
      <c r="I71" s="368">
        <v>126.34</v>
      </c>
      <c r="J71" s="368">
        <v>126.2</v>
      </c>
      <c r="K71" s="369">
        <v>125.79</v>
      </c>
      <c r="L71" s="369" t="s">
        <v>324</v>
      </c>
      <c r="M71" s="370" t="s">
        <v>324</v>
      </c>
      <c r="N71" s="371">
        <v>125.81</v>
      </c>
      <c r="O71" s="372"/>
      <c r="P71" s="373"/>
      <c r="Q71" s="374"/>
    </row>
    <row r="72" spans="1:17" s="410" customFormat="1" ht="20.100000000000001" customHeight="1">
      <c r="A72" s="409"/>
      <c r="B72" s="376"/>
      <c r="C72" s="367" t="s">
        <v>583</v>
      </c>
      <c r="D72" s="367" t="s">
        <v>324</v>
      </c>
      <c r="E72" s="367" t="s">
        <v>560</v>
      </c>
      <c r="F72" s="367" t="s">
        <v>601</v>
      </c>
      <c r="G72" s="368">
        <v>100</v>
      </c>
      <c r="H72" s="368">
        <v>125.37</v>
      </c>
      <c r="I72" s="368">
        <v>150</v>
      </c>
      <c r="J72" s="368">
        <v>125.37</v>
      </c>
      <c r="K72" s="369">
        <v>100</v>
      </c>
      <c r="L72" s="369" t="s">
        <v>324</v>
      </c>
      <c r="M72" s="370" t="s">
        <v>324</v>
      </c>
      <c r="N72" s="371">
        <v>120.14</v>
      </c>
      <c r="O72" s="409"/>
      <c r="P72" s="373"/>
      <c r="Q72" s="374"/>
    </row>
    <row r="73" spans="1:17" s="375" customFormat="1" ht="20.100000000000001" customHeight="1">
      <c r="A73" s="336"/>
      <c r="B73" s="377"/>
      <c r="C73" s="367" t="s">
        <v>566</v>
      </c>
      <c r="D73" s="367" t="s">
        <v>324</v>
      </c>
      <c r="E73" s="367" t="s">
        <v>560</v>
      </c>
      <c r="F73" s="367" t="s">
        <v>601</v>
      </c>
      <c r="G73" s="368">
        <v>104.44</v>
      </c>
      <c r="H73" s="368">
        <v>104.44</v>
      </c>
      <c r="I73" s="368">
        <v>104.44</v>
      </c>
      <c r="J73" s="368">
        <v>104.44</v>
      </c>
      <c r="K73" s="369">
        <v>104.44</v>
      </c>
      <c r="L73" s="369" t="s">
        <v>324</v>
      </c>
      <c r="M73" s="370" t="s">
        <v>324</v>
      </c>
      <c r="N73" s="371">
        <v>104.44</v>
      </c>
      <c r="O73" s="372"/>
      <c r="P73" s="373"/>
      <c r="Q73" s="374"/>
    </row>
    <row r="74" spans="1:17" s="410" customFormat="1" ht="20.100000000000001" customHeight="1" thickBot="1">
      <c r="A74" s="409"/>
      <c r="B74" s="379" t="s">
        <v>607</v>
      </c>
      <c r="C74" s="380" t="s">
        <v>573</v>
      </c>
      <c r="D74" s="380" t="s">
        <v>324</v>
      </c>
      <c r="E74" s="380" t="s">
        <v>560</v>
      </c>
      <c r="F74" s="380" t="s">
        <v>601</v>
      </c>
      <c r="G74" s="381">
        <v>98.81</v>
      </c>
      <c r="H74" s="381">
        <v>90.91</v>
      </c>
      <c r="I74" s="381">
        <v>103.8</v>
      </c>
      <c r="J74" s="381">
        <v>89.11</v>
      </c>
      <c r="K74" s="381">
        <v>90.92</v>
      </c>
      <c r="L74" s="381" t="s">
        <v>324</v>
      </c>
      <c r="M74" s="382" t="s">
        <v>324</v>
      </c>
      <c r="N74" s="383">
        <v>95.38</v>
      </c>
      <c r="O74" s="409"/>
      <c r="P74" s="373"/>
      <c r="Q74" s="374"/>
    </row>
    <row r="75" spans="1:17">
      <c r="N75" s="411"/>
    </row>
    <row r="77" spans="1:17" ht="15" customHeight="1">
      <c r="B77" s="348" t="s">
        <v>608</v>
      </c>
      <c r="C77" s="348"/>
      <c r="D77" s="348"/>
      <c r="E77" s="348"/>
      <c r="F77" s="348"/>
      <c r="G77" s="348"/>
      <c r="H77" s="348"/>
      <c r="I77" s="348"/>
      <c r="J77" s="348"/>
      <c r="K77" s="348"/>
      <c r="L77" s="348"/>
      <c r="M77" s="348"/>
      <c r="N77" s="348"/>
      <c r="O77" s="350"/>
      <c r="Q77" s="387"/>
    </row>
    <row r="78" spans="1:17" ht="4.5" customHeight="1" thickBot="1">
      <c r="B78" s="346"/>
      <c r="C78" s="390"/>
      <c r="D78" s="390"/>
      <c r="E78" s="390"/>
      <c r="F78" s="390"/>
      <c r="G78" s="390"/>
      <c r="H78" s="390"/>
      <c r="I78" s="390"/>
      <c r="J78" s="390"/>
      <c r="K78" s="390"/>
      <c r="L78" s="390"/>
      <c r="M78" s="390"/>
      <c r="N78" s="390"/>
      <c r="O78" s="391"/>
      <c r="Q78" s="387"/>
    </row>
    <row r="79" spans="1:17" ht="27" customHeight="1">
      <c r="B79" s="400" t="s">
        <v>340</v>
      </c>
      <c r="C79" s="401" t="s">
        <v>546</v>
      </c>
      <c r="D79" s="402" t="s">
        <v>547</v>
      </c>
      <c r="E79" s="401" t="s">
        <v>548</v>
      </c>
      <c r="F79" s="402" t="s">
        <v>549</v>
      </c>
      <c r="G79" s="392" t="s">
        <v>276</v>
      </c>
      <c r="H79" s="393"/>
      <c r="I79" s="394"/>
      <c r="J79" s="393" t="s">
        <v>550</v>
      </c>
      <c r="K79" s="393"/>
      <c r="L79" s="393"/>
      <c r="M79" s="393"/>
      <c r="N79" s="395"/>
      <c r="O79" s="359"/>
      <c r="Q79" s="387"/>
    </row>
    <row r="80" spans="1:17" ht="19.7" customHeight="1">
      <c r="B80" s="403"/>
      <c r="C80" s="404"/>
      <c r="D80" s="405" t="s">
        <v>551</v>
      </c>
      <c r="E80" s="404"/>
      <c r="F80" s="405"/>
      <c r="G80" s="406">
        <f t="shared" ref="G80:N80" si="3">G13</f>
        <v>44396</v>
      </c>
      <c r="H80" s="406">
        <f t="shared" si="3"/>
        <v>44397</v>
      </c>
      <c r="I80" s="406">
        <f t="shared" si="3"/>
        <v>44398</v>
      </c>
      <c r="J80" s="406">
        <f t="shared" si="3"/>
        <v>44399</v>
      </c>
      <c r="K80" s="406">
        <f t="shared" si="3"/>
        <v>44400</v>
      </c>
      <c r="L80" s="406">
        <f t="shared" si="3"/>
        <v>44401</v>
      </c>
      <c r="M80" s="407">
        <f t="shared" si="3"/>
        <v>44402</v>
      </c>
      <c r="N80" s="408" t="str">
        <f t="shared" si="3"/>
        <v>PMPS</v>
      </c>
      <c r="O80" s="365"/>
      <c r="Q80" s="387"/>
    </row>
    <row r="81" spans="1:17" s="375" customFormat="1" ht="20.100000000000001" customHeight="1" thickBot="1">
      <c r="A81" s="336"/>
      <c r="B81" s="379" t="s">
        <v>609</v>
      </c>
      <c r="C81" s="380" t="s">
        <v>583</v>
      </c>
      <c r="D81" s="380" t="s">
        <v>610</v>
      </c>
      <c r="E81" s="380" t="s">
        <v>556</v>
      </c>
      <c r="F81" s="380" t="s">
        <v>560</v>
      </c>
      <c r="G81" s="381">
        <v>170.2</v>
      </c>
      <c r="H81" s="381">
        <v>160</v>
      </c>
      <c r="I81" s="381">
        <v>160</v>
      </c>
      <c r="J81" s="381">
        <v>165</v>
      </c>
      <c r="K81" s="381">
        <v>165</v>
      </c>
      <c r="L81" s="381" t="s">
        <v>324</v>
      </c>
      <c r="M81" s="382" t="s">
        <v>324</v>
      </c>
      <c r="N81" s="383">
        <v>164.33</v>
      </c>
      <c r="O81" s="373"/>
      <c r="P81" s="373"/>
      <c r="Q81" s="374"/>
    </row>
    <row r="82" spans="1:17">
      <c r="N82" s="411" t="s">
        <v>148</v>
      </c>
    </row>
  </sheetData>
  <mergeCells count="5">
    <mergeCell ref="B4:N4"/>
    <mergeCell ref="B5:N5"/>
    <mergeCell ref="B6:N6"/>
    <mergeCell ref="B7:N7"/>
    <mergeCell ref="B8:N8"/>
  </mergeCells>
  <printOptions horizontalCentered="1" verticalCentered="1"/>
  <pageMargins left="0.23622047244094491" right="0.23622047244094491" top="0.55118110236220474" bottom="0.35433070866141736" header="0.31496062992125984" footer="0.11811023622047245"/>
  <pageSetup paperSize="9" scale="47"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topLeftCell="A31" zoomScale="80" zoomScaleNormal="80" zoomScaleSheetLayoutView="100" workbookViewId="0">
      <selection activeCell="B7" sqref="B7:G36"/>
    </sheetView>
  </sheetViews>
  <sheetFormatPr baseColWidth="10" defaultColWidth="12.5703125" defaultRowHeight="15.75"/>
  <cols>
    <col min="1" max="1" width="2.7109375" style="412" customWidth="1"/>
    <col min="2" max="2" width="19.5703125" style="413" customWidth="1"/>
    <col min="3" max="3" width="15.7109375" style="413" customWidth="1"/>
    <col min="4" max="4" width="36" style="413" bestFit="1" customWidth="1"/>
    <col min="5" max="5" width="7.7109375" style="413" customWidth="1"/>
    <col min="6" max="6" width="21.7109375" style="413" customWidth="1"/>
    <col min="7" max="7" width="60.7109375" style="413" customWidth="1"/>
    <col min="8" max="8" width="3.140625" style="338" customWidth="1"/>
    <col min="9" max="9" width="8.28515625" style="338" customWidth="1"/>
    <col min="10" max="10" width="10.140625" style="338" customWidth="1"/>
    <col min="11" max="11" width="12.5703125" style="338"/>
    <col min="12" max="13" width="14.7109375" style="338" bestFit="1" customWidth="1"/>
    <col min="14" max="14" width="12.85546875" style="338" bestFit="1" customWidth="1"/>
    <col min="15" max="16384" width="12.5703125" style="338"/>
  </cols>
  <sheetData>
    <row r="1" spans="1:14" ht="11.25" customHeight="1"/>
    <row r="2" spans="1:14">
      <c r="G2" s="341"/>
      <c r="H2" s="342"/>
    </row>
    <row r="3" spans="1:14" ht="8.25" customHeight="1">
      <c r="H3" s="342"/>
    </row>
    <row r="4" spans="1:14" ht="1.5" customHeight="1" thickBot="1">
      <c r="H4" s="342"/>
    </row>
    <row r="5" spans="1:14" ht="26.25" customHeight="1" thickBot="1">
      <c r="B5" s="711" t="s">
        <v>611</v>
      </c>
      <c r="C5" s="712"/>
      <c r="D5" s="712"/>
      <c r="E5" s="712"/>
      <c r="F5" s="712"/>
      <c r="G5" s="713"/>
      <c r="H5" s="343"/>
    </row>
    <row r="6" spans="1:14" ht="15" customHeight="1">
      <c r="B6" s="714"/>
      <c r="C6" s="714"/>
      <c r="D6" s="714"/>
      <c r="E6" s="714"/>
      <c r="F6" s="714"/>
      <c r="G6" s="714"/>
      <c r="H6" s="344"/>
    </row>
    <row r="7" spans="1:14" ht="33.6" customHeight="1">
      <c r="B7" s="715" t="s">
        <v>612</v>
      </c>
      <c r="C7" s="715"/>
      <c r="D7" s="715"/>
      <c r="E7" s="715"/>
      <c r="F7" s="715"/>
      <c r="G7" s="715"/>
      <c r="H7" s="344"/>
    </row>
    <row r="8" spans="1:14" ht="27" customHeight="1">
      <c r="B8" s="716" t="s">
        <v>613</v>
      </c>
      <c r="C8" s="717"/>
      <c r="D8" s="717"/>
      <c r="E8" s="717"/>
      <c r="F8" s="717"/>
      <c r="G8" s="717"/>
      <c r="H8" s="344"/>
    </row>
    <row r="9" spans="1:14" ht="9" customHeight="1">
      <c r="B9" s="414"/>
      <c r="C9" s="415"/>
      <c r="D9" s="415"/>
      <c r="E9" s="415"/>
      <c r="F9" s="415"/>
      <c r="G9" s="415"/>
      <c r="H9" s="344"/>
    </row>
    <row r="10" spans="1:14" s="375" customFormat="1" ht="21" customHeight="1">
      <c r="A10" s="412"/>
      <c r="B10" s="710" t="s">
        <v>545</v>
      </c>
      <c r="C10" s="710"/>
      <c r="D10" s="710"/>
      <c r="E10" s="710"/>
      <c r="F10" s="710"/>
      <c r="G10" s="710"/>
      <c r="H10" s="416"/>
    </row>
    <row r="11" spans="1:14" ht="3.75" customHeight="1" thickBot="1">
      <c r="B11" s="417"/>
      <c r="C11" s="418"/>
      <c r="D11" s="418"/>
      <c r="E11" s="418"/>
      <c r="F11" s="418"/>
      <c r="G11" s="418"/>
      <c r="H11" s="391"/>
    </row>
    <row r="12" spans="1:14" ht="30" customHeight="1">
      <c r="B12" s="351" t="s">
        <v>340</v>
      </c>
      <c r="C12" s="352" t="s">
        <v>546</v>
      </c>
      <c r="D12" s="353" t="s">
        <v>547</v>
      </c>
      <c r="E12" s="352" t="s">
        <v>548</v>
      </c>
      <c r="F12" s="353" t="s">
        <v>549</v>
      </c>
      <c r="G12" s="419" t="s">
        <v>614</v>
      </c>
      <c r="H12" s="359"/>
    </row>
    <row r="13" spans="1:14" ht="30" customHeight="1">
      <c r="B13" s="360"/>
      <c r="C13" s="361"/>
      <c r="D13" s="420" t="s">
        <v>551</v>
      </c>
      <c r="E13" s="361"/>
      <c r="F13" s="362"/>
      <c r="G13" s="421" t="s">
        <v>615</v>
      </c>
      <c r="H13" s="365"/>
    </row>
    <row r="14" spans="1:14" s="429" customFormat="1" ht="30" customHeight="1">
      <c r="A14" s="422"/>
      <c r="B14" s="423" t="s">
        <v>553</v>
      </c>
      <c r="C14" s="424" t="s">
        <v>616</v>
      </c>
      <c r="D14" s="424" t="s">
        <v>617</v>
      </c>
      <c r="E14" s="424" t="s">
        <v>556</v>
      </c>
      <c r="F14" s="425" t="s">
        <v>618</v>
      </c>
      <c r="G14" s="426">
        <v>72.760000000000005</v>
      </c>
      <c r="H14" s="373"/>
      <c r="I14" s="427"/>
      <c r="J14" s="428"/>
    </row>
    <row r="15" spans="1:14" s="429" customFormat="1" ht="30" customHeight="1" thickBot="1">
      <c r="A15" s="422"/>
      <c r="B15" s="430" t="s">
        <v>561</v>
      </c>
      <c r="C15" s="380" t="s">
        <v>616</v>
      </c>
      <c r="D15" s="380" t="s">
        <v>565</v>
      </c>
      <c r="E15" s="380" t="s">
        <v>556</v>
      </c>
      <c r="F15" s="380" t="s">
        <v>564</v>
      </c>
      <c r="G15" s="431">
        <v>76.319999999999993</v>
      </c>
      <c r="H15" s="373"/>
      <c r="I15" s="432"/>
      <c r="J15" s="428"/>
    </row>
    <row r="16" spans="1:14" s="429" customFormat="1" ht="50.25" customHeight="1">
      <c r="A16" s="433"/>
      <c r="B16" s="434"/>
      <c r="C16" s="435"/>
      <c r="D16" s="434"/>
      <c r="E16" s="435"/>
      <c r="F16" s="435"/>
      <c r="G16" s="435"/>
      <c r="H16" s="373"/>
      <c r="I16" s="436"/>
      <c r="J16" s="437"/>
      <c r="N16" s="438"/>
    </row>
    <row r="17" spans="1:10" s="375" customFormat="1" ht="15" customHeight="1">
      <c r="A17" s="412"/>
      <c r="B17" s="710" t="s">
        <v>568</v>
      </c>
      <c r="C17" s="710"/>
      <c r="D17" s="710"/>
      <c r="E17" s="710"/>
      <c r="F17" s="710"/>
      <c r="G17" s="710"/>
      <c r="H17" s="416"/>
    </row>
    <row r="18" spans="1:10" s="375" customFormat="1" ht="4.5" customHeight="1" thickBot="1">
      <c r="A18" s="412"/>
      <c r="B18" s="439"/>
      <c r="C18" s="440"/>
      <c r="D18" s="440"/>
      <c r="E18" s="440"/>
      <c r="F18" s="440"/>
      <c r="G18" s="440"/>
      <c r="H18" s="441"/>
    </row>
    <row r="19" spans="1:10" s="375" customFormat="1" ht="30" customHeight="1">
      <c r="A19" s="412"/>
      <c r="B19" s="442" t="s">
        <v>340</v>
      </c>
      <c r="C19" s="443" t="s">
        <v>546</v>
      </c>
      <c r="D19" s="444" t="s">
        <v>547</v>
      </c>
      <c r="E19" s="443" t="s">
        <v>548</v>
      </c>
      <c r="F19" s="444" t="s">
        <v>549</v>
      </c>
      <c r="G19" s="445" t="s">
        <v>614</v>
      </c>
      <c r="H19" s="446"/>
    </row>
    <row r="20" spans="1:10" s="375" customFormat="1" ht="30" customHeight="1">
      <c r="A20" s="412"/>
      <c r="B20" s="447"/>
      <c r="C20" s="448"/>
      <c r="D20" s="420" t="s">
        <v>551</v>
      </c>
      <c r="E20" s="448"/>
      <c r="F20" s="420" t="s">
        <v>619</v>
      </c>
      <c r="G20" s="421" t="str">
        <f>$G$13</f>
        <v>Semana 29- 2021: 19/07 - 25/07</v>
      </c>
      <c r="H20" s="449"/>
    </row>
    <row r="21" spans="1:10" s="375" customFormat="1" ht="30" customHeight="1">
      <c r="A21" s="412"/>
      <c r="B21" s="366" t="s">
        <v>569</v>
      </c>
      <c r="C21" s="450" t="s">
        <v>616</v>
      </c>
      <c r="D21" s="450" t="s">
        <v>571</v>
      </c>
      <c r="E21" s="450" t="s">
        <v>556</v>
      </c>
      <c r="F21" s="451" t="s">
        <v>620</v>
      </c>
      <c r="G21" s="452">
        <v>86.14</v>
      </c>
      <c r="H21" s="373"/>
      <c r="I21" s="432"/>
      <c r="J21" s="428"/>
    </row>
    <row r="22" spans="1:10" s="375" customFormat="1" ht="30" customHeight="1">
      <c r="A22" s="412"/>
      <c r="B22" s="453"/>
      <c r="C22" s="450" t="s">
        <v>616</v>
      </c>
      <c r="D22" s="450" t="s">
        <v>621</v>
      </c>
      <c r="E22" s="450" t="s">
        <v>556</v>
      </c>
      <c r="F22" s="451" t="s">
        <v>620</v>
      </c>
      <c r="G22" s="452">
        <v>88.82</v>
      </c>
      <c r="H22" s="373"/>
      <c r="I22" s="432"/>
      <c r="J22" s="428"/>
    </row>
    <row r="23" spans="1:10" s="375" customFormat="1" ht="30" customHeight="1">
      <c r="A23" s="412"/>
      <c r="B23" s="453"/>
      <c r="C23" s="450" t="s">
        <v>616</v>
      </c>
      <c r="D23" s="450" t="s">
        <v>576</v>
      </c>
      <c r="E23" s="450" t="s">
        <v>556</v>
      </c>
      <c r="F23" s="451" t="s">
        <v>620</v>
      </c>
      <c r="G23" s="452">
        <v>74.97</v>
      </c>
      <c r="H23" s="373"/>
      <c r="I23" s="432"/>
      <c r="J23" s="428"/>
    </row>
    <row r="24" spans="1:10" s="375" customFormat="1" ht="30" customHeight="1">
      <c r="A24" s="412"/>
      <c r="B24" s="454"/>
      <c r="C24" s="450" t="s">
        <v>616</v>
      </c>
      <c r="D24" s="450" t="s">
        <v>622</v>
      </c>
      <c r="E24" s="450" t="s">
        <v>556</v>
      </c>
      <c r="F24" s="451" t="s">
        <v>620</v>
      </c>
      <c r="G24" s="452">
        <v>82.85</v>
      </c>
      <c r="H24" s="373"/>
      <c r="I24" s="432"/>
      <c r="J24" s="428"/>
    </row>
    <row r="25" spans="1:10" s="375" customFormat="1" ht="30" customHeight="1" thickBot="1">
      <c r="A25" s="412"/>
      <c r="B25" s="379" t="s">
        <v>579</v>
      </c>
      <c r="C25" s="380" t="s">
        <v>616</v>
      </c>
      <c r="D25" s="380" t="s">
        <v>580</v>
      </c>
      <c r="E25" s="380" t="s">
        <v>556</v>
      </c>
      <c r="F25" s="380" t="s">
        <v>623</v>
      </c>
      <c r="G25" s="431">
        <v>94.16</v>
      </c>
      <c r="H25" s="373"/>
      <c r="I25" s="432"/>
      <c r="J25" s="428"/>
    </row>
    <row r="26" spans="1:10" ht="15.6" customHeight="1">
      <c r="B26" s="385"/>
      <c r="C26" s="386"/>
      <c r="D26" s="385"/>
      <c r="E26" s="386"/>
      <c r="F26" s="386"/>
      <c r="G26" s="386"/>
      <c r="H26" s="399"/>
    </row>
    <row r="27" spans="1:10" s="375" customFormat="1" ht="47.25" customHeight="1">
      <c r="A27" s="412"/>
      <c r="B27" s="710" t="s">
        <v>586</v>
      </c>
      <c r="C27" s="710"/>
      <c r="D27" s="710"/>
      <c r="E27" s="710"/>
      <c r="F27" s="710"/>
      <c r="G27" s="710"/>
      <c r="H27" s="416"/>
    </row>
    <row r="28" spans="1:10" s="375" customFormat="1" ht="4.5" customHeight="1" thickBot="1">
      <c r="A28" s="412"/>
      <c r="B28" s="439"/>
      <c r="C28" s="440"/>
      <c r="D28" s="440"/>
      <c r="E28" s="440"/>
      <c r="F28" s="440"/>
      <c r="G28" s="440"/>
      <c r="H28" s="441"/>
    </row>
    <row r="29" spans="1:10" s="375" customFormat="1" ht="30" customHeight="1">
      <c r="A29" s="412"/>
      <c r="B29" s="442" t="s">
        <v>340</v>
      </c>
      <c r="C29" s="443" t="s">
        <v>546</v>
      </c>
      <c r="D29" s="444" t="s">
        <v>547</v>
      </c>
      <c r="E29" s="443" t="s">
        <v>548</v>
      </c>
      <c r="F29" s="444" t="s">
        <v>549</v>
      </c>
      <c r="G29" s="445" t="s">
        <v>614</v>
      </c>
      <c r="H29" s="446"/>
    </row>
    <row r="30" spans="1:10" s="375" customFormat="1" ht="30" customHeight="1">
      <c r="A30" s="412"/>
      <c r="B30" s="447"/>
      <c r="C30" s="448"/>
      <c r="D30" s="420" t="s">
        <v>551</v>
      </c>
      <c r="E30" s="448"/>
      <c r="F30" s="420"/>
      <c r="G30" s="421" t="str">
        <f>$G$13</f>
        <v>Semana 29- 2021: 19/07 - 25/07</v>
      </c>
      <c r="H30" s="449"/>
    </row>
    <row r="31" spans="1:10" s="375" customFormat="1" ht="30" customHeight="1">
      <c r="A31" s="412"/>
      <c r="B31" s="366" t="s">
        <v>587</v>
      </c>
      <c r="C31" s="450" t="s">
        <v>616</v>
      </c>
      <c r="D31" s="450" t="s">
        <v>589</v>
      </c>
      <c r="E31" s="450" t="s">
        <v>560</v>
      </c>
      <c r="F31" s="451" t="s">
        <v>590</v>
      </c>
      <c r="G31" s="452">
        <v>203.34</v>
      </c>
      <c r="H31" s="373"/>
      <c r="I31" s="432"/>
      <c r="J31" s="428"/>
    </row>
    <row r="32" spans="1:10" s="375" customFormat="1" ht="30" customHeight="1">
      <c r="A32" s="412"/>
      <c r="B32" s="366" t="s">
        <v>595</v>
      </c>
      <c r="C32" s="450" t="s">
        <v>616</v>
      </c>
      <c r="D32" s="450" t="s">
        <v>597</v>
      </c>
      <c r="E32" s="450" t="s">
        <v>560</v>
      </c>
      <c r="F32" s="451" t="s">
        <v>598</v>
      </c>
      <c r="G32" s="452">
        <v>63.16</v>
      </c>
      <c r="H32" s="373"/>
      <c r="I32" s="432"/>
      <c r="J32" s="428"/>
    </row>
    <row r="33" spans="1:10" s="375" customFormat="1" ht="30" customHeight="1">
      <c r="A33" s="412"/>
      <c r="B33" s="366" t="s">
        <v>599</v>
      </c>
      <c r="C33" s="450" t="s">
        <v>616</v>
      </c>
      <c r="D33" s="450" t="s">
        <v>600</v>
      </c>
      <c r="E33" s="450" t="s">
        <v>556</v>
      </c>
      <c r="F33" s="451" t="s">
        <v>601</v>
      </c>
      <c r="G33" s="452">
        <v>104.61</v>
      </c>
      <c r="H33" s="373"/>
      <c r="I33" s="432"/>
      <c r="J33" s="428"/>
    </row>
    <row r="34" spans="1:10" s="375" customFormat="1" ht="30" customHeight="1">
      <c r="A34" s="412"/>
      <c r="B34" s="454"/>
      <c r="C34" s="450" t="s">
        <v>616</v>
      </c>
      <c r="D34" s="450" t="s">
        <v>604</v>
      </c>
      <c r="E34" s="450" t="s">
        <v>556</v>
      </c>
      <c r="F34" s="451" t="s">
        <v>601</v>
      </c>
      <c r="G34" s="452">
        <v>103.81</v>
      </c>
      <c r="H34" s="373"/>
      <c r="I34" s="432"/>
      <c r="J34" s="428"/>
    </row>
    <row r="35" spans="1:10" s="429" customFormat="1" ht="30" customHeight="1">
      <c r="A35" s="422"/>
      <c r="B35" s="455" t="s">
        <v>605</v>
      </c>
      <c r="C35" s="450" t="s">
        <v>616</v>
      </c>
      <c r="D35" s="450" t="s">
        <v>600</v>
      </c>
      <c r="E35" s="450" t="s">
        <v>556</v>
      </c>
      <c r="F35" s="451" t="s">
        <v>601</v>
      </c>
      <c r="G35" s="452">
        <v>111.26</v>
      </c>
      <c r="H35" s="373"/>
      <c r="I35" s="432"/>
      <c r="J35" s="428"/>
    </row>
    <row r="36" spans="1:10" s="429" customFormat="1" ht="30" customHeight="1" thickBot="1">
      <c r="A36" s="422"/>
      <c r="B36" s="379"/>
      <c r="C36" s="380" t="s">
        <v>616</v>
      </c>
      <c r="D36" s="380" t="s">
        <v>604</v>
      </c>
      <c r="E36" s="380" t="s">
        <v>556</v>
      </c>
      <c r="F36" s="380" t="s">
        <v>601</v>
      </c>
      <c r="G36" s="456">
        <v>90</v>
      </c>
      <c r="H36" s="373"/>
      <c r="I36" s="432"/>
      <c r="J36" s="428"/>
    </row>
    <row r="37" spans="1:10" ht="15.6" customHeight="1">
      <c r="B37" s="385"/>
      <c r="C37" s="386"/>
      <c r="D37" s="385"/>
      <c r="E37" s="386"/>
      <c r="F37" s="386"/>
      <c r="G37" s="411"/>
      <c r="H37" s="399"/>
    </row>
    <row r="38" spans="1:10">
      <c r="G38" s="338"/>
    </row>
    <row r="40" spans="1:10" s="375" customFormat="1" ht="15" customHeight="1">
      <c r="A40" s="412"/>
      <c r="B40" s="710" t="s">
        <v>608</v>
      </c>
      <c r="C40" s="710"/>
      <c r="D40" s="710"/>
      <c r="E40" s="710"/>
      <c r="F40" s="710"/>
      <c r="G40" s="710"/>
      <c r="H40" s="416"/>
    </row>
    <row r="41" spans="1:10" s="375" customFormat="1" ht="5.25" customHeight="1" thickBot="1">
      <c r="A41" s="412"/>
      <c r="B41" s="439"/>
      <c r="C41" s="440"/>
      <c r="D41" s="440"/>
      <c r="E41" s="440"/>
      <c r="F41" s="440"/>
      <c r="G41" s="440"/>
      <c r="H41" s="441"/>
    </row>
    <row r="42" spans="1:10" s="375" customFormat="1" ht="30" customHeight="1">
      <c r="A42" s="412"/>
      <c r="B42" s="442" t="s">
        <v>340</v>
      </c>
      <c r="C42" s="443" t="s">
        <v>546</v>
      </c>
      <c r="D42" s="444" t="s">
        <v>547</v>
      </c>
      <c r="E42" s="443" t="s">
        <v>548</v>
      </c>
      <c r="F42" s="444" t="s">
        <v>549</v>
      </c>
      <c r="G42" s="445" t="s">
        <v>614</v>
      </c>
      <c r="H42" s="446"/>
    </row>
    <row r="43" spans="1:10" s="375" customFormat="1" ht="30" customHeight="1">
      <c r="A43" s="412"/>
      <c r="B43" s="447"/>
      <c r="C43" s="448"/>
      <c r="D43" s="420" t="s">
        <v>551</v>
      </c>
      <c r="E43" s="448"/>
      <c r="F43" s="420"/>
      <c r="G43" s="421" t="str">
        <f>$G$13</f>
        <v>Semana 29- 2021: 19/07 - 25/07</v>
      </c>
      <c r="H43" s="449"/>
    </row>
    <row r="44" spans="1:10" s="375" customFormat="1" ht="30" customHeight="1" thickBot="1">
      <c r="A44" s="412"/>
      <c r="B44" s="379" t="s">
        <v>609</v>
      </c>
      <c r="C44" s="380" t="s">
        <v>616</v>
      </c>
      <c r="D44" s="380" t="s">
        <v>624</v>
      </c>
      <c r="E44" s="380" t="s">
        <v>556</v>
      </c>
      <c r="F44" s="380" t="s">
        <v>560</v>
      </c>
      <c r="G44" s="431">
        <v>164.33</v>
      </c>
      <c r="H44" s="373"/>
      <c r="I44" s="432"/>
      <c r="J44" s="428"/>
    </row>
    <row r="45" spans="1:10">
      <c r="G45" s="411" t="s">
        <v>148</v>
      </c>
    </row>
  </sheetData>
  <mergeCells count="8">
    <mergeCell ref="B27:G27"/>
    <mergeCell ref="B40:G40"/>
    <mergeCell ref="B5:G5"/>
    <mergeCell ref="B6:G6"/>
    <mergeCell ref="B7:G7"/>
    <mergeCell ref="B8:G8"/>
    <mergeCell ref="B10:G10"/>
    <mergeCell ref="B17:G17"/>
  </mergeCells>
  <printOptions horizontalCentered="1" verticalCentered="1"/>
  <pageMargins left="0.23622047244094491" right="0.23622047244094491" top="0.55118110236220474" bottom="0.35433070866141736" header="0.31496062992125984" footer="0.11811023622047245"/>
  <pageSetup paperSize="9" scale="61"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8"/>
  <sheetViews>
    <sheetView topLeftCell="A13" zoomScale="80" zoomScaleNormal="80" zoomScaleSheetLayoutView="75" workbookViewId="0">
      <selection activeCell="B7" sqref="B7:N36"/>
    </sheetView>
  </sheetViews>
  <sheetFormatPr baseColWidth="10" defaultColWidth="12.5703125" defaultRowHeight="16.350000000000001" customHeight="1"/>
  <cols>
    <col min="1" max="1" width="2.7109375" style="457" customWidth="1"/>
    <col min="2" max="2" width="19.28515625" style="458" customWidth="1"/>
    <col min="3" max="3" width="13.5703125" style="458" bestFit="1" customWidth="1"/>
    <col min="4" max="4" width="29.5703125" style="458" bestFit="1" customWidth="1"/>
    <col min="5" max="5" width="10.140625" style="458" customWidth="1"/>
    <col min="6" max="6" width="12" style="458" bestFit="1" customWidth="1"/>
    <col min="7" max="13" width="11.7109375" style="458" customWidth="1"/>
    <col min="14" max="14" width="13.140625" style="458" customWidth="1"/>
    <col min="15" max="15" width="1.140625" style="338" customWidth="1"/>
    <col min="16" max="16" width="9.28515625" style="338" customWidth="1"/>
    <col min="17" max="17" width="12.5703125" style="338"/>
    <col min="18" max="18" width="10.85546875" style="338" bestFit="1" customWidth="1"/>
    <col min="19" max="16384" width="12.5703125" style="338"/>
  </cols>
  <sheetData>
    <row r="1" spans="1:18" ht="9.75" customHeight="1"/>
    <row r="2" spans="1:18" ht="6.75" customHeight="1">
      <c r="B2" s="459"/>
      <c r="C2" s="459"/>
      <c r="D2" s="459"/>
      <c r="E2" s="459"/>
      <c r="F2" s="459"/>
      <c r="G2" s="459"/>
      <c r="K2" s="341"/>
      <c r="L2" s="341"/>
      <c r="M2" s="341"/>
      <c r="N2" s="341"/>
    </row>
    <row r="3" spans="1:18" ht="3.75" customHeight="1">
      <c r="B3" s="459"/>
      <c r="C3" s="459"/>
      <c r="D3" s="459"/>
      <c r="E3" s="459"/>
      <c r="F3" s="459"/>
      <c r="G3" s="459"/>
    </row>
    <row r="4" spans="1:18" ht="29.25" customHeight="1" thickBot="1">
      <c r="B4" s="702" t="s">
        <v>625</v>
      </c>
      <c r="C4" s="702"/>
      <c r="D4" s="702"/>
      <c r="E4" s="702"/>
      <c r="F4" s="702"/>
      <c r="G4" s="702"/>
      <c r="H4" s="702"/>
      <c r="I4" s="702"/>
      <c r="J4" s="702"/>
      <c r="K4" s="702"/>
      <c r="L4" s="702"/>
      <c r="M4" s="702"/>
      <c r="N4" s="702"/>
    </row>
    <row r="5" spans="1:18" ht="16.350000000000001" customHeight="1">
      <c r="B5" s="703" t="s">
        <v>626</v>
      </c>
      <c r="C5" s="704"/>
      <c r="D5" s="704"/>
      <c r="E5" s="704"/>
      <c r="F5" s="704"/>
      <c r="G5" s="704"/>
      <c r="H5" s="704"/>
      <c r="I5" s="704"/>
      <c r="J5" s="704"/>
      <c r="K5" s="704"/>
      <c r="L5" s="704"/>
      <c r="M5" s="704"/>
      <c r="N5" s="705"/>
    </row>
    <row r="6" spans="1:18" ht="16.350000000000001" customHeight="1" thickBot="1">
      <c r="B6" s="706" t="s">
        <v>543</v>
      </c>
      <c r="C6" s="707"/>
      <c r="D6" s="707"/>
      <c r="E6" s="707"/>
      <c r="F6" s="707"/>
      <c r="G6" s="707"/>
      <c r="H6" s="707"/>
      <c r="I6" s="707"/>
      <c r="J6" s="707"/>
      <c r="K6" s="707"/>
      <c r="L6" s="707"/>
      <c r="M6" s="707"/>
      <c r="N6" s="708"/>
    </row>
    <row r="7" spans="1:18" ht="16.350000000000001" customHeight="1">
      <c r="B7" s="714"/>
      <c r="C7" s="714"/>
      <c r="D7" s="714"/>
      <c r="E7" s="714"/>
      <c r="F7" s="714"/>
      <c r="G7" s="714"/>
      <c r="H7" s="714"/>
      <c r="I7" s="714"/>
      <c r="J7" s="714"/>
      <c r="K7" s="714"/>
      <c r="L7" s="714"/>
      <c r="M7" s="714"/>
      <c r="N7" s="714"/>
      <c r="Q7" s="337"/>
    </row>
    <row r="8" spans="1:18" ht="16.350000000000001" customHeight="1">
      <c r="B8" s="709" t="s">
        <v>544</v>
      </c>
      <c r="C8" s="709"/>
      <c r="D8" s="709"/>
      <c r="E8" s="709"/>
      <c r="F8" s="709"/>
      <c r="G8" s="709"/>
      <c r="H8" s="709"/>
      <c r="I8" s="709"/>
      <c r="J8" s="709"/>
      <c r="K8" s="709"/>
      <c r="L8" s="709"/>
      <c r="M8" s="709"/>
      <c r="N8" s="709"/>
    </row>
    <row r="9" spans="1:18" ht="29.25" customHeight="1">
      <c r="B9" s="718" t="s">
        <v>125</v>
      </c>
      <c r="C9" s="718"/>
      <c r="D9" s="718"/>
      <c r="E9" s="718"/>
      <c r="F9" s="718"/>
      <c r="G9" s="718"/>
      <c r="H9" s="718"/>
      <c r="I9" s="718"/>
      <c r="J9" s="718"/>
      <c r="K9" s="718"/>
      <c r="L9" s="718"/>
      <c r="M9" s="718"/>
      <c r="N9" s="718"/>
      <c r="P9" s="347"/>
      <c r="Q9" s="347"/>
    </row>
    <row r="10" spans="1:18" ht="3" customHeight="1" thickBot="1">
      <c r="P10" s="347"/>
      <c r="Q10" s="347"/>
    </row>
    <row r="11" spans="1:18" ht="22.15" customHeight="1">
      <c r="B11" s="351" t="s">
        <v>340</v>
      </c>
      <c r="C11" s="352" t="s">
        <v>546</v>
      </c>
      <c r="D11" s="353" t="s">
        <v>547</v>
      </c>
      <c r="E11" s="352" t="s">
        <v>548</v>
      </c>
      <c r="F11" s="353" t="s">
        <v>549</v>
      </c>
      <c r="G11" s="354" t="s">
        <v>276</v>
      </c>
      <c r="H11" s="355"/>
      <c r="I11" s="356"/>
      <c r="J11" s="355" t="s">
        <v>550</v>
      </c>
      <c r="K11" s="355"/>
      <c r="L11" s="357"/>
      <c r="M11" s="357"/>
      <c r="N11" s="358"/>
    </row>
    <row r="12" spans="1:18" ht="16.350000000000001" customHeight="1">
      <c r="B12" s="360"/>
      <c r="C12" s="361"/>
      <c r="D12" s="362" t="s">
        <v>551</v>
      </c>
      <c r="E12" s="361"/>
      <c r="F12" s="362"/>
      <c r="G12" s="363">
        <f>'[6]Pág. 14'!G13</f>
        <v>44396</v>
      </c>
      <c r="H12" s="363">
        <f>'[6]Pág. 14'!H13</f>
        <v>44397</v>
      </c>
      <c r="I12" s="363">
        <f>'[6]Pág. 14'!I13</f>
        <v>44398</v>
      </c>
      <c r="J12" s="363">
        <f>'[6]Pág. 14'!J13</f>
        <v>44399</v>
      </c>
      <c r="K12" s="363">
        <f>'[6]Pág. 14'!K13</f>
        <v>44400</v>
      </c>
      <c r="L12" s="363">
        <f>'[6]Pág. 14'!L13</f>
        <v>44401</v>
      </c>
      <c r="M12" s="460">
        <f>'[6]Pág. 14'!M13</f>
        <v>44402</v>
      </c>
      <c r="N12" s="461" t="s">
        <v>552</v>
      </c>
    </row>
    <row r="13" spans="1:18" ht="20.100000000000001" customHeight="1">
      <c r="B13" s="462" t="s">
        <v>627</v>
      </c>
      <c r="C13" s="463" t="s">
        <v>628</v>
      </c>
      <c r="D13" s="463" t="s">
        <v>597</v>
      </c>
      <c r="E13" s="463" t="s">
        <v>560</v>
      </c>
      <c r="F13" s="463" t="s">
        <v>560</v>
      </c>
      <c r="G13" s="464">
        <v>152</v>
      </c>
      <c r="H13" s="464">
        <v>152</v>
      </c>
      <c r="I13" s="464">
        <v>152</v>
      </c>
      <c r="J13" s="464">
        <v>152</v>
      </c>
      <c r="K13" s="464">
        <v>152</v>
      </c>
      <c r="L13" s="464" t="s">
        <v>324</v>
      </c>
      <c r="M13" s="465" t="s">
        <v>324</v>
      </c>
      <c r="N13" s="466">
        <v>152</v>
      </c>
      <c r="P13" s="373"/>
      <c r="Q13" s="374"/>
      <c r="R13" s="387"/>
    </row>
    <row r="14" spans="1:18" ht="20.100000000000001" customHeight="1">
      <c r="B14" s="462"/>
      <c r="C14" s="463" t="s">
        <v>593</v>
      </c>
      <c r="D14" s="463" t="s">
        <v>597</v>
      </c>
      <c r="E14" s="463" t="s">
        <v>560</v>
      </c>
      <c r="F14" s="463" t="s">
        <v>560</v>
      </c>
      <c r="G14" s="464">
        <v>100</v>
      </c>
      <c r="H14" s="464">
        <v>100</v>
      </c>
      <c r="I14" s="464">
        <v>100</v>
      </c>
      <c r="J14" s="464">
        <v>100</v>
      </c>
      <c r="K14" s="464">
        <v>100</v>
      </c>
      <c r="L14" s="464" t="s">
        <v>324</v>
      </c>
      <c r="M14" s="465" t="s">
        <v>324</v>
      </c>
      <c r="N14" s="466">
        <v>100</v>
      </c>
      <c r="P14" s="373"/>
      <c r="Q14" s="374"/>
      <c r="R14" s="387"/>
    </row>
    <row r="15" spans="1:18" ht="20.100000000000001" customHeight="1">
      <c r="B15" s="462"/>
      <c r="C15" s="463" t="s">
        <v>629</v>
      </c>
      <c r="D15" s="463" t="s">
        <v>597</v>
      </c>
      <c r="E15" s="463" t="s">
        <v>560</v>
      </c>
      <c r="F15" s="463" t="s">
        <v>560</v>
      </c>
      <c r="G15" s="464">
        <v>100</v>
      </c>
      <c r="H15" s="464">
        <v>100</v>
      </c>
      <c r="I15" s="464">
        <v>100</v>
      </c>
      <c r="J15" s="464">
        <v>100</v>
      </c>
      <c r="K15" s="464">
        <v>100</v>
      </c>
      <c r="L15" s="464" t="s">
        <v>324</v>
      </c>
      <c r="M15" s="465" t="s">
        <v>324</v>
      </c>
      <c r="N15" s="466">
        <v>100</v>
      </c>
      <c r="P15" s="373"/>
      <c r="Q15" s="374"/>
      <c r="R15" s="387"/>
    </row>
    <row r="16" spans="1:18" s="471" customFormat="1" ht="20.100000000000001" customHeight="1">
      <c r="A16" s="467"/>
      <c r="B16" s="468" t="s">
        <v>630</v>
      </c>
      <c r="C16" s="424" t="s">
        <v>631</v>
      </c>
      <c r="D16" s="424" t="s">
        <v>632</v>
      </c>
      <c r="E16" s="424" t="s">
        <v>560</v>
      </c>
      <c r="F16" s="424" t="s">
        <v>633</v>
      </c>
      <c r="G16" s="368">
        <v>200</v>
      </c>
      <c r="H16" s="368">
        <v>200</v>
      </c>
      <c r="I16" s="368">
        <v>200</v>
      </c>
      <c r="J16" s="368">
        <v>200</v>
      </c>
      <c r="K16" s="368">
        <v>200</v>
      </c>
      <c r="L16" s="368" t="s">
        <v>324</v>
      </c>
      <c r="M16" s="469" t="s">
        <v>324</v>
      </c>
      <c r="N16" s="470">
        <v>200</v>
      </c>
      <c r="P16" s="373"/>
      <c r="Q16" s="374"/>
      <c r="R16" s="387"/>
    </row>
    <row r="17" spans="1:18" ht="20.100000000000001" customHeight="1">
      <c r="B17" s="462"/>
      <c r="C17" s="424" t="s">
        <v>634</v>
      </c>
      <c r="D17" s="424" t="s">
        <v>632</v>
      </c>
      <c r="E17" s="424" t="s">
        <v>560</v>
      </c>
      <c r="F17" s="424" t="s">
        <v>633</v>
      </c>
      <c r="G17" s="368">
        <v>207</v>
      </c>
      <c r="H17" s="368">
        <v>207</v>
      </c>
      <c r="I17" s="368">
        <v>207</v>
      </c>
      <c r="J17" s="368">
        <v>207</v>
      </c>
      <c r="K17" s="368">
        <v>207</v>
      </c>
      <c r="L17" s="368" t="s">
        <v>324</v>
      </c>
      <c r="M17" s="469" t="s">
        <v>324</v>
      </c>
      <c r="N17" s="470">
        <v>207</v>
      </c>
      <c r="P17" s="373"/>
      <c r="Q17" s="374"/>
      <c r="R17" s="387"/>
    </row>
    <row r="18" spans="1:18" ht="20.100000000000001" customHeight="1">
      <c r="B18" s="462"/>
      <c r="C18" s="424" t="s">
        <v>635</v>
      </c>
      <c r="D18" s="424" t="s">
        <v>632</v>
      </c>
      <c r="E18" s="424" t="s">
        <v>560</v>
      </c>
      <c r="F18" s="424" t="s">
        <v>633</v>
      </c>
      <c r="G18" s="368">
        <v>220</v>
      </c>
      <c r="H18" s="368">
        <v>220</v>
      </c>
      <c r="I18" s="368">
        <v>220</v>
      </c>
      <c r="J18" s="368">
        <v>220</v>
      </c>
      <c r="K18" s="368">
        <v>220</v>
      </c>
      <c r="L18" s="368" t="s">
        <v>324</v>
      </c>
      <c r="M18" s="469" t="s">
        <v>324</v>
      </c>
      <c r="N18" s="470">
        <v>220</v>
      </c>
      <c r="P18" s="373"/>
      <c r="Q18" s="374"/>
      <c r="R18" s="387"/>
    </row>
    <row r="19" spans="1:18" ht="20.100000000000001" customHeight="1">
      <c r="B19" s="462"/>
      <c r="C19" s="424" t="s">
        <v>636</v>
      </c>
      <c r="D19" s="424" t="s">
        <v>632</v>
      </c>
      <c r="E19" s="424" t="s">
        <v>560</v>
      </c>
      <c r="F19" s="424" t="s">
        <v>633</v>
      </c>
      <c r="G19" s="368">
        <v>212</v>
      </c>
      <c r="H19" s="368">
        <v>212</v>
      </c>
      <c r="I19" s="368">
        <v>212</v>
      </c>
      <c r="J19" s="368">
        <v>212</v>
      </c>
      <c r="K19" s="368">
        <v>212</v>
      </c>
      <c r="L19" s="368" t="s">
        <v>324</v>
      </c>
      <c r="M19" s="469" t="s">
        <v>324</v>
      </c>
      <c r="N19" s="470">
        <v>212</v>
      </c>
      <c r="P19" s="373"/>
      <c r="Q19" s="374"/>
      <c r="R19" s="387"/>
    </row>
    <row r="20" spans="1:18" ht="20.100000000000001" customHeight="1">
      <c r="B20" s="462"/>
      <c r="C20" s="424" t="s">
        <v>631</v>
      </c>
      <c r="D20" s="424" t="s">
        <v>637</v>
      </c>
      <c r="E20" s="424" t="s">
        <v>560</v>
      </c>
      <c r="F20" s="424" t="s">
        <v>638</v>
      </c>
      <c r="G20" s="368">
        <v>220</v>
      </c>
      <c r="H20" s="368">
        <v>220</v>
      </c>
      <c r="I20" s="368">
        <v>220</v>
      </c>
      <c r="J20" s="368">
        <v>220</v>
      </c>
      <c r="K20" s="368">
        <v>220</v>
      </c>
      <c r="L20" s="368" t="s">
        <v>324</v>
      </c>
      <c r="M20" s="469" t="s">
        <v>324</v>
      </c>
      <c r="N20" s="470">
        <v>220</v>
      </c>
      <c r="P20" s="373"/>
      <c r="Q20" s="374"/>
      <c r="R20" s="387"/>
    </row>
    <row r="21" spans="1:18" ht="20.100000000000001" customHeight="1">
      <c r="B21" s="462"/>
      <c r="C21" s="424" t="s">
        <v>639</v>
      </c>
      <c r="D21" s="424" t="s">
        <v>637</v>
      </c>
      <c r="E21" s="424" t="s">
        <v>560</v>
      </c>
      <c r="F21" s="424" t="s">
        <v>638</v>
      </c>
      <c r="G21" s="368">
        <v>200</v>
      </c>
      <c r="H21" s="368">
        <v>200</v>
      </c>
      <c r="I21" s="368">
        <v>200</v>
      </c>
      <c r="J21" s="368">
        <v>200</v>
      </c>
      <c r="K21" s="368">
        <v>200</v>
      </c>
      <c r="L21" s="368" t="s">
        <v>324</v>
      </c>
      <c r="M21" s="469" t="s">
        <v>324</v>
      </c>
      <c r="N21" s="470">
        <v>200</v>
      </c>
      <c r="P21" s="373"/>
      <c r="Q21" s="374"/>
      <c r="R21" s="387"/>
    </row>
    <row r="22" spans="1:18" ht="20.100000000000001" customHeight="1">
      <c r="B22" s="462"/>
      <c r="C22" s="424" t="s">
        <v>634</v>
      </c>
      <c r="D22" s="424" t="s">
        <v>637</v>
      </c>
      <c r="E22" s="424" t="s">
        <v>560</v>
      </c>
      <c r="F22" s="424" t="s">
        <v>638</v>
      </c>
      <c r="G22" s="368">
        <v>255</v>
      </c>
      <c r="H22" s="368">
        <v>255</v>
      </c>
      <c r="I22" s="368">
        <v>255</v>
      </c>
      <c r="J22" s="368">
        <v>255</v>
      </c>
      <c r="K22" s="368">
        <v>255</v>
      </c>
      <c r="L22" s="368" t="s">
        <v>324</v>
      </c>
      <c r="M22" s="469" t="s">
        <v>324</v>
      </c>
      <c r="N22" s="470">
        <v>255</v>
      </c>
      <c r="P22" s="373"/>
      <c r="Q22" s="374"/>
      <c r="R22" s="387"/>
    </row>
    <row r="23" spans="1:18" ht="20.100000000000001" customHeight="1">
      <c r="B23" s="462"/>
      <c r="C23" s="424" t="s">
        <v>636</v>
      </c>
      <c r="D23" s="424" t="s">
        <v>637</v>
      </c>
      <c r="E23" s="424" t="s">
        <v>560</v>
      </c>
      <c r="F23" s="424" t="s">
        <v>638</v>
      </c>
      <c r="G23" s="368">
        <v>240</v>
      </c>
      <c r="H23" s="368">
        <v>240</v>
      </c>
      <c r="I23" s="368">
        <v>240</v>
      </c>
      <c r="J23" s="368">
        <v>240</v>
      </c>
      <c r="K23" s="368">
        <v>240</v>
      </c>
      <c r="L23" s="368" t="s">
        <v>324</v>
      </c>
      <c r="M23" s="469" t="s">
        <v>324</v>
      </c>
      <c r="N23" s="470">
        <v>240</v>
      </c>
      <c r="P23" s="373"/>
      <c r="Q23" s="374"/>
      <c r="R23" s="387"/>
    </row>
    <row r="24" spans="1:18" ht="20.100000000000001" customHeight="1">
      <c r="B24" s="462"/>
      <c r="C24" s="424" t="s">
        <v>640</v>
      </c>
      <c r="D24" s="424" t="s">
        <v>641</v>
      </c>
      <c r="E24" s="424" t="s">
        <v>560</v>
      </c>
      <c r="F24" s="424" t="s">
        <v>633</v>
      </c>
      <c r="G24" s="368">
        <v>120</v>
      </c>
      <c r="H24" s="368">
        <v>120</v>
      </c>
      <c r="I24" s="368">
        <v>120</v>
      </c>
      <c r="J24" s="368">
        <v>120</v>
      </c>
      <c r="K24" s="368">
        <v>120</v>
      </c>
      <c r="L24" s="368" t="s">
        <v>324</v>
      </c>
      <c r="M24" s="469" t="s">
        <v>324</v>
      </c>
      <c r="N24" s="470">
        <v>120</v>
      </c>
      <c r="P24" s="373"/>
      <c r="Q24" s="374"/>
      <c r="R24" s="387"/>
    </row>
    <row r="25" spans="1:18" ht="20.100000000000001" customHeight="1">
      <c r="B25" s="462"/>
      <c r="C25" s="424" t="s">
        <v>631</v>
      </c>
      <c r="D25" s="424" t="s">
        <v>641</v>
      </c>
      <c r="E25" s="424" t="s">
        <v>560</v>
      </c>
      <c r="F25" s="424" t="s">
        <v>633</v>
      </c>
      <c r="G25" s="368">
        <v>180</v>
      </c>
      <c r="H25" s="368">
        <v>180</v>
      </c>
      <c r="I25" s="368">
        <v>180</v>
      </c>
      <c r="J25" s="368">
        <v>180</v>
      </c>
      <c r="K25" s="368">
        <v>180</v>
      </c>
      <c r="L25" s="368" t="s">
        <v>324</v>
      </c>
      <c r="M25" s="469" t="s">
        <v>324</v>
      </c>
      <c r="N25" s="470">
        <v>180</v>
      </c>
      <c r="P25" s="373"/>
      <c r="Q25" s="374"/>
      <c r="R25" s="387"/>
    </row>
    <row r="26" spans="1:18" ht="20.100000000000001" customHeight="1">
      <c r="B26" s="462"/>
      <c r="C26" s="424" t="s">
        <v>639</v>
      </c>
      <c r="D26" s="424" t="s">
        <v>641</v>
      </c>
      <c r="E26" s="424" t="s">
        <v>560</v>
      </c>
      <c r="F26" s="424" t="s">
        <v>633</v>
      </c>
      <c r="G26" s="368">
        <v>185.93</v>
      </c>
      <c r="H26" s="368">
        <v>185.93</v>
      </c>
      <c r="I26" s="368">
        <v>185.93</v>
      </c>
      <c r="J26" s="368">
        <v>185.93</v>
      </c>
      <c r="K26" s="368">
        <v>185.93</v>
      </c>
      <c r="L26" s="368" t="s">
        <v>324</v>
      </c>
      <c r="M26" s="469" t="s">
        <v>324</v>
      </c>
      <c r="N26" s="470">
        <v>185.93</v>
      </c>
      <c r="P26" s="373"/>
      <c r="Q26" s="374"/>
      <c r="R26" s="387"/>
    </row>
    <row r="27" spans="1:18" ht="20.100000000000001" customHeight="1">
      <c r="B27" s="462"/>
      <c r="C27" s="424" t="s">
        <v>634</v>
      </c>
      <c r="D27" s="424" t="s">
        <v>641</v>
      </c>
      <c r="E27" s="424" t="s">
        <v>560</v>
      </c>
      <c r="F27" s="424" t="s">
        <v>633</v>
      </c>
      <c r="G27" s="368">
        <v>187</v>
      </c>
      <c r="H27" s="368">
        <v>187</v>
      </c>
      <c r="I27" s="368">
        <v>187</v>
      </c>
      <c r="J27" s="368">
        <v>187</v>
      </c>
      <c r="K27" s="368">
        <v>187</v>
      </c>
      <c r="L27" s="368" t="s">
        <v>324</v>
      </c>
      <c r="M27" s="469" t="s">
        <v>324</v>
      </c>
      <c r="N27" s="470">
        <v>187</v>
      </c>
      <c r="P27" s="373"/>
      <c r="Q27" s="374"/>
      <c r="R27" s="387"/>
    </row>
    <row r="28" spans="1:18" ht="20.100000000000001" customHeight="1">
      <c r="B28" s="462"/>
      <c r="C28" s="424" t="s">
        <v>636</v>
      </c>
      <c r="D28" s="424" t="s">
        <v>641</v>
      </c>
      <c r="E28" s="424" t="s">
        <v>560</v>
      </c>
      <c r="F28" s="424" t="s">
        <v>633</v>
      </c>
      <c r="G28" s="368">
        <v>199</v>
      </c>
      <c r="H28" s="368">
        <v>199</v>
      </c>
      <c r="I28" s="368">
        <v>199</v>
      </c>
      <c r="J28" s="368">
        <v>199</v>
      </c>
      <c r="K28" s="368">
        <v>199</v>
      </c>
      <c r="L28" s="368" t="s">
        <v>324</v>
      </c>
      <c r="M28" s="469" t="s">
        <v>324</v>
      </c>
      <c r="N28" s="470">
        <v>199</v>
      </c>
      <c r="P28" s="373"/>
      <c r="Q28" s="374"/>
      <c r="R28" s="387"/>
    </row>
    <row r="29" spans="1:18" s="471" customFormat="1" ht="20.100000000000001" customHeight="1">
      <c r="A29" s="467"/>
      <c r="B29" s="472"/>
      <c r="C29" s="424" t="s">
        <v>642</v>
      </c>
      <c r="D29" s="424" t="s">
        <v>641</v>
      </c>
      <c r="E29" s="424" t="s">
        <v>560</v>
      </c>
      <c r="F29" s="424" t="s">
        <v>633</v>
      </c>
      <c r="G29" s="368">
        <v>110</v>
      </c>
      <c r="H29" s="368">
        <v>110</v>
      </c>
      <c r="I29" s="368">
        <v>110</v>
      </c>
      <c r="J29" s="368">
        <v>110</v>
      </c>
      <c r="K29" s="368">
        <v>110</v>
      </c>
      <c r="L29" s="368" t="s">
        <v>324</v>
      </c>
      <c r="M29" s="469" t="s">
        <v>324</v>
      </c>
      <c r="N29" s="470">
        <v>110</v>
      </c>
      <c r="P29" s="373"/>
      <c r="Q29" s="374"/>
      <c r="R29" s="473"/>
    </row>
    <row r="30" spans="1:18" s="471" customFormat="1" ht="20.100000000000001" customHeight="1">
      <c r="A30" s="467"/>
      <c r="B30" s="468" t="s">
        <v>643</v>
      </c>
      <c r="C30" s="424" t="s">
        <v>644</v>
      </c>
      <c r="D30" s="424" t="s">
        <v>597</v>
      </c>
      <c r="E30" s="424" t="s">
        <v>560</v>
      </c>
      <c r="F30" s="424" t="s">
        <v>560</v>
      </c>
      <c r="G30" s="368">
        <v>20</v>
      </c>
      <c r="H30" s="368">
        <v>33.47</v>
      </c>
      <c r="I30" s="368">
        <v>23</v>
      </c>
      <c r="J30" s="368">
        <v>25.09</v>
      </c>
      <c r="K30" s="368">
        <v>20</v>
      </c>
      <c r="L30" s="368">
        <v>60.3</v>
      </c>
      <c r="M30" s="469" t="s">
        <v>324</v>
      </c>
      <c r="N30" s="470">
        <v>30.75</v>
      </c>
      <c r="P30" s="373"/>
      <c r="Q30" s="374"/>
      <c r="R30" s="387"/>
    </row>
    <row r="31" spans="1:18" ht="20.100000000000001" customHeight="1">
      <c r="B31" s="462"/>
      <c r="C31" s="424" t="s">
        <v>558</v>
      </c>
      <c r="D31" s="424" t="s">
        <v>597</v>
      </c>
      <c r="E31" s="424" t="s">
        <v>560</v>
      </c>
      <c r="F31" s="424" t="s">
        <v>560</v>
      </c>
      <c r="G31" s="368">
        <v>60</v>
      </c>
      <c r="H31" s="368">
        <v>60</v>
      </c>
      <c r="I31" s="368">
        <v>60</v>
      </c>
      <c r="J31" s="368">
        <v>60</v>
      </c>
      <c r="K31" s="368">
        <v>60</v>
      </c>
      <c r="L31" s="368" t="s">
        <v>324</v>
      </c>
      <c r="M31" s="469" t="s">
        <v>324</v>
      </c>
      <c r="N31" s="470">
        <v>60</v>
      </c>
      <c r="P31" s="373"/>
      <c r="Q31" s="374"/>
      <c r="R31" s="387"/>
    </row>
    <row r="32" spans="1:18" s="471" customFormat="1" ht="20.100000000000001" customHeight="1">
      <c r="A32" s="467"/>
      <c r="B32" s="472"/>
      <c r="C32" s="424" t="s">
        <v>594</v>
      </c>
      <c r="D32" s="424" t="s">
        <v>597</v>
      </c>
      <c r="E32" s="424" t="s">
        <v>560</v>
      </c>
      <c r="F32" s="424" t="s">
        <v>560</v>
      </c>
      <c r="G32" s="474">
        <v>56.25</v>
      </c>
      <c r="H32" s="474">
        <v>56.25</v>
      </c>
      <c r="I32" s="474">
        <v>56.25</v>
      </c>
      <c r="J32" s="474">
        <v>56.25</v>
      </c>
      <c r="K32" s="474">
        <v>56.25</v>
      </c>
      <c r="L32" s="474" t="s">
        <v>324</v>
      </c>
      <c r="M32" s="475" t="s">
        <v>324</v>
      </c>
      <c r="N32" s="476">
        <v>56.25</v>
      </c>
      <c r="P32" s="373"/>
      <c r="Q32" s="374"/>
      <c r="R32" s="473"/>
    </row>
    <row r="33" spans="1:18" s="471" customFormat="1" ht="20.100000000000001" customHeight="1">
      <c r="A33" s="467"/>
      <c r="B33" s="468" t="s">
        <v>645</v>
      </c>
      <c r="C33" s="424" t="s">
        <v>583</v>
      </c>
      <c r="D33" s="424" t="s">
        <v>324</v>
      </c>
      <c r="E33" s="424" t="s">
        <v>560</v>
      </c>
      <c r="F33" s="424" t="s">
        <v>560</v>
      </c>
      <c r="G33" s="368">
        <v>106</v>
      </c>
      <c r="H33" s="368">
        <v>116</v>
      </c>
      <c r="I33" s="368">
        <v>121</v>
      </c>
      <c r="J33" s="368">
        <v>126</v>
      </c>
      <c r="K33" s="368">
        <v>136</v>
      </c>
      <c r="L33" s="368" t="s">
        <v>324</v>
      </c>
      <c r="M33" s="469" t="s">
        <v>324</v>
      </c>
      <c r="N33" s="470">
        <v>123.13</v>
      </c>
      <c r="P33" s="373"/>
      <c r="Q33" s="374"/>
      <c r="R33" s="387"/>
    </row>
    <row r="34" spans="1:18" ht="20.100000000000001" customHeight="1">
      <c r="B34" s="468" t="s">
        <v>646</v>
      </c>
      <c r="C34" s="424" t="s">
        <v>644</v>
      </c>
      <c r="D34" s="424" t="s">
        <v>617</v>
      </c>
      <c r="E34" s="424" t="s">
        <v>560</v>
      </c>
      <c r="F34" s="424" t="s">
        <v>647</v>
      </c>
      <c r="G34" s="368">
        <v>29</v>
      </c>
      <c r="H34" s="474">
        <v>22.59</v>
      </c>
      <c r="I34" s="368">
        <v>23.53</v>
      </c>
      <c r="J34" s="368">
        <v>25.88</v>
      </c>
      <c r="K34" s="474">
        <v>30</v>
      </c>
      <c r="L34" s="477">
        <v>25.88</v>
      </c>
      <c r="M34" s="478" t="s">
        <v>324</v>
      </c>
      <c r="N34" s="476">
        <v>25.28</v>
      </c>
      <c r="P34" s="373"/>
      <c r="Q34" s="374"/>
      <c r="R34" s="387"/>
    </row>
    <row r="35" spans="1:18" ht="20.100000000000001" customHeight="1">
      <c r="B35" s="462"/>
      <c r="C35" s="424" t="s">
        <v>602</v>
      </c>
      <c r="D35" s="424" t="s">
        <v>617</v>
      </c>
      <c r="E35" s="424" t="s">
        <v>560</v>
      </c>
      <c r="F35" s="424" t="s">
        <v>647</v>
      </c>
      <c r="G35" s="474">
        <v>35.630000000000003</v>
      </c>
      <c r="H35" s="474">
        <v>35.630000000000003</v>
      </c>
      <c r="I35" s="474">
        <v>35.630000000000003</v>
      </c>
      <c r="J35" s="474">
        <v>35.630000000000003</v>
      </c>
      <c r="K35" s="474">
        <v>35.630000000000003</v>
      </c>
      <c r="L35" s="477" t="s">
        <v>324</v>
      </c>
      <c r="M35" s="478" t="s">
        <v>324</v>
      </c>
      <c r="N35" s="476">
        <v>35.630000000000003</v>
      </c>
      <c r="P35" s="373"/>
      <c r="Q35" s="374"/>
      <c r="R35" s="387"/>
    </row>
    <row r="36" spans="1:18" ht="20.100000000000001" customHeight="1">
      <c r="B36" s="462"/>
      <c r="C36" s="424" t="s">
        <v>558</v>
      </c>
      <c r="D36" s="424" t="s">
        <v>617</v>
      </c>
      <c r="E36" s="424" t="s">
        <v>560</v>
      </c>
      <c r="F36" s="424" t="s">
        <v>647</v>
      </c>
      <c r="G36" s="474">
        <v>55</v>
      </c>
      <c r="H36" s="474">
        <v>55</v>
      </c>
      <c r="I36" s="474">
        <v>55</v>
      </c>
      <c r="J36" s="474">
        <v>55</v>
      </c>
      <c r="K36" s="474">
        <v>55</v>
      </c>
      <c r="L36" s="477" t="s">
        <v>324</v>
      </c>
      <c r="M36" s="478" t="s">
        <v>324</v>
      </c>
      <c r="N36" s="476">
        <v>55</v>
      </c>
      <c r="P36" s="373"/>
      <c r="Q36" s="374"/>
      <c r="R36" s="387"/>
    </row>
    <row r="37" spans="1:18" s="471" customFormat="1" ht="20.100000000000001" customHeight="1">
      <c r="A37" s="467"/>
      <c r="B37" s="472"/>
      <c r="C37" s="424" t="s">
        <v>594</v>
      </c>
      <c r="D37" s="424" t="s">
        <v>617</v>
      </c>
      <c r="E37" s="424" t="s">
        <v>560</v>
      </c>
      <c r="F37" s="424" t="s">
        <v>647</v>
      </c>
      <c r="G37" s="474">
        <v>37.5</v>
      </c>
      <c r="H37" s="474">
        <v>37.5</v>
      </c>
      <c r="I37" s="474">
        <v>37.5</v>
      </c>
      <c r="J37" s="474">
        <v>37.5</v>
      </c>
      <c r="K37" s="474">
        <v>37.5</v>
      </c>
      <c r="L37" s="474" t="s">
        <v>324</v>
      </c>
      <c r="M37" s="475" t="s">
        <v>324</v>
      </c>
      <c r="N37" s="476">
        <v>37.5</v>
      </c>
      <c r="P37" s="373"/>
      <c r="Q37" s="374"/>
      <c r="R37" s="473"/>
    </row>
    <row r="38" spans="1:18" ht="20.100000000000001" customHeight="1">
      <c r="B38" s="468" t="s">
        <v>648</v>
      </c>
      <c r="C38" s="424" t="s">
        <v>640</v>
      </c>
      <c r="D38" s="424" t="s">
        <v>597</v>
      </c>
      <c r="E38" s="424" t="s">
        <v>560</v>
      </c>
      <c r="F38" s="424" t="s">
        <v>560</v>
      </c>
      <c r="G38" s="474">
        <v>16.899999999999999</v>
      </c>
      <c r="H38" s="474">
        <v>16.899999999999999</v>
      </c>
      <c r="I38" s="474">
        <v>16.899999999999999</v>
      </c>
      <c r="J38" s="474">
        <v>16.899999999999999</v>
      </c>
      <c r="K38" s="474">
        <v>16.899999999999999</v>
      </c>
      <c r="L38" s="477" t="s">
        <v>324</v>
      </c>
      <c r="M38" s="478" t="s">
        <v>324</v>
      </c>
      <c r="N38" s="476">
        <v>16.899999999999999</v>
      </c>
      <c r="P38" s="373"/>
      <c r="Q38" s="374"/>
      <c r="R38" s="387"/>
    </row>
    <row r="39" spans="1:18" ht="20.100000000000001" customHeight="1">
      <c r="B39" s="462"/>
      <c r="C39" s="424" t="s">
        <v>631</v>
      </c>
      <c r="D39" s="424" t="s">
        <v>597</v>
      </c>
      <c r="E39" s="424" t="s">
        <v>560</v>
      </c>
      <c r="F39" s="424" t="s">
        <v>560</v>
      </c>
      <c r="G39" s="474">
        <v>47</v>
      </c>
      <c r="H39" s="474">
        <v>47</v>
      </c>
      <c r="I39" s="474">
        <v>47</v>
      </c>
      <c r="J39" s="474">
        <v>47</v>
      </c>
      <c r="K39" s="474">
        <v>47</v>
      </c>
      <c r="L39" s="477" t="s">
        <v>324</v>
      </c>
      <c r="M39" s="478" t="s">
        <v>324</v>
      </c>
      <c r="N39" s="476">
        <v>47</v>
      </c>
      <c r="P39" s="373"/>
      <c r="Q39" s="374"/>
      <c r="R39" s="387"/>
    </row>
    <row r="40" spans="1:18" ht="20.100000000000001" customHeight="1">
      <c r="B40" s="462"/>
      <c r="C40" s="424" t="s">
        <v>634</v>
      </c>
      <c r="D40" s="424" t="s">
        <v>597</v>
      </c>
      <c r="E40" s="424" t="s">
        <v>560</v>
      </c>
      <c r="F40" s="424" t="s">
        <v>560</v>
      </c>
      <c r="G40" s="474">
        <v>30</v>
      </c>
      <c r="H40" s="474">
        <v>30</v>
      </c>
      <c r="I40" s="474">
        <v>30</v>
      </c>
      <c r="J40" s="474">
        <v>30</v>
      </c>
      <c r="K40" s="474">
        <v>30</v>
      </c>
      <c r="L40" s="477" t="s">
        <v>324</v>
      </c>
      <c r="M40" s="478" t="s">
        <v>324</v>
      </c>
      <c r="N40" s="476">
        <v>30</v>
      </c>
      <c r="P40" s="373"/>
      <c r="Q40" s="374"/>
      <c r="R40" s="387"/>
    </row>
    <row r="41" spans="1:18" ht="20.100000000000001" customHeight="1">
      <c r="B41" s="462"/>
      <c r="C41" s="424" t="s">
        <v>573</v>
      </c>
      <c r="D41" s="424" t="s">
        <v>597</v>
      </c>
      <c r="E41" s="424" t="s">
        <v>560</v>
      </c>
      <c r="F41" s="424" t="s">
        <v>560</v>
      </c>
      <c r="G41" s="474">
        <v>23.55</v>
      </c>
      <c r="H41" s="474">
        <v>23.55</v>
      </c>
      <c r="I41" s="474">
        <v>23.55</v>
      </c>
      <c r="J41" s="474">
        <v>23.55</v>
      </c>
      <c r="K41" s="474">
        <v>23.55</v>
      </c>
      <c r="L41" s="477" t="s">
        <v>324</v>
      </c>
      <c r="M41" s="478" t="s">
        <v>324</v>
      </c>
      <c r="N41" s="476">
        <v>23.55</v>
      </c>
      <c r="P41" s="373"/>
      <c r="Q41" s="374"/>
      <c r="R41" s="387"/>
    </row>
    <row r="42" spans="1:18" ht="20.100000000000001" customHeight="1">
      <c r="B42" s="462"/>
      <c r="C42" s="424" t="s">
        <v>583</v>
      </c>
      <c r="D42" s="424" t="s">
        <v>597</v>
      </c>
      <c r="E42" s="424" t="s">
        <v>560</v>
      </c>
      <c r="F42" s="424" t="s">
        <v>560</v>
      </c>
      <c r="G42" s="474">
        <v>18</v>
      </c>
      <c r="H42" s="474">
        <v>17</v>
      </c>
      <c r="I42" s="474">
        <v>18</v>
      </c>
      <c r="J42" s="474">
        <v>19</v>
      </c>
      <c r="K42" s="474">
        <v>19</v>
      </c>
      <c r="L42" s="477" t="s">
        <v>324</v>
      </c>
      <c r="M42" s="478" t="s">
        <v>324</v>
      </c>
      <c r="N42" s="476">
        <v>18.239999999999998</v>
      </c>
      <c r="P42" s="373"/>
      <c r="Q42" s="374"/>
      <c r="R42" s="387"/>
    </row>
    <row r="43" spans="1:18" ht="20.100000000000001" customHeight="1">
      <c r="B43" s="462"/>
      <c r="C43" s="424" t="s">
        <v>594</v>
      </c>
      <c r="D43" s="424" t="s">
        <v>597</v>
      </c>
      <c r="E43" s="424" t="s">
        <v>560</v>
      </c>
      <c r="F43" s="424" t="s">
        <v>560</v>
      </c>
      <c r="G43" s="474">
        <v>22.5</v>
      </c>
      <c r="H43" s="474">
        <v>22.5</v>
      </c>
      <c r="I43" s="474">
        <v>22.5</v>
      </c>
      <c r="J43" s="474">
        <v>22.5</v>
      </c>
      <c r="K43" s="474">
        <v>22.5</v>
      </c>
      <c r="L43" s="477" t="s">
        <v>324</v>
      </c>
      <c r="M43" s="478" t="s">
        <v>324</v>
      </c>
      <c r="N43" s="476">
        <v>22.5</v>
      </c>
      <c r="P43" s="373"/>
      <c r="Q43" s="374"/>
      <c r="R43" s="387"/>
    </row>
    <row r="44" spans="1:18" s="471" customFormat="1" ht="20.100000000000001" customHeight="1">
      <c r="A44" s="467"/>
      <c r="B44" s="472"/>
      <c r="C44" s="424" t="s">
        <v>636</v>
      </c>
      <c r="D44" s="424" t="s">
        <v>597</v>
      </c>
      <c r="E44" s="424" t="s">
        <v>560</v>
      </c>
      <c r="F44" s="424" t="s">
        <v>560</v>
      </c>
      <c r="G44" s="474">
        <v>20.100000000000001</v>
      </c>
      <c r="H44" s="474">
        <v>20.100000000000001</v>
      </c>
      <c r="I44" s="474">
        <v>20.100000000000001</v>
      </c>
      <c r="J44" s="474">
        <v>20.100000000000001</v>
      </c>
      <c r="K44" s="474">
        <v>20.100000000000001</v>
      </c>
      <c r="L44" s="474" t="s">
        <v>324</v>
      </c>
      <c r="M44" s="475" t="s">
        <v>324</v>
      </c>
      <c r="N44" s="476">
        <v>20.100000000000001</v>
      </c>
      <c r="P44" s="373"/>
      <c r="Q44" s="374"/>
      <c r="R44" s="473"/>
    </row>
    <row r="45" spans="1:18" ht="20.100000000000001" customHeight="1">
      <c r="B45" s="468" t="s">
        <v>649</v>
      </c>
      <c r="C45" s="424" t="s">
        <v>640</v>
      </c>
      <c r="D45" s="424" t="s">
        <v>650</v>
      </c>
      <c r="E45" s="424" t="s">
        <v>560</v>
      </c>
      <c r="F45" s="424" t="s">
        <v>651</v>
      </c>
      <c r="G45" s="474">
        <v>182.5</v>
      </c>
      <c r="H45" s="474">
        <v>182.5</v>
      </c>
      <c r="I45" s="474">
        <v>182.5</v>
      </c>
      <c r="J45" s="474">
        <v>182.5</v>
      </c>
      <c r="K45" s="474">
        <v>182.5</v>
      </c>
      <c r="L45" s="477" t="s">
        <v>324</v>
      </c>
      <c r="M45" s="478" t="s">
        <v>324</v>
      </c>
      <c r="N45" s="476">
        <v>182.5</v>
      </c>
      <c r="P45" s="373"/>
      <c r="Q45" s="374"/>
      <c r="R45" s="387"/>
    </row>
    <row r="46" spans="1:18" ht="20.100000000000001" customHeight="1">
      <c r="B46" s="462"/>
      <c r="C46" s="424" t="s">
        <v>634</v>
      </c>
      <c r="D46" s="424" t="s">
        <v>650</v>
      </c>
      <c r="E46" s="424" t="s">
        <v>560</v>
      </c>
      <c r="F46" s="424" t="s">
        <v>651</v>
      </c>
      <c r="G46" s="474">
        <v>181.54</v>
      </c>
      <c r="H46" s="474">
        <v>181.54</v>
      </c>
      <c r="I46" s="474">
        <v>181.54</v>
      </c>
      <c r="J46" s="474">
        <v>181.54</v>
      </c>
      <c r="K46" s="474">
        <v>181.54</v>
      </c>
      <c r="L46" s="477" t="s">
        <v>324</v>
      </c>
      <c r="M46" s="478" t="s">
        <v>324</v>
      </c>
      <c r="N46" s="476">
        <v>181.54</v>
      </c>
      <c r="P46" s="373"/>
      <c r="Q46" s="374"/>
      <c r="R46" s="387"/>
    </row>
    <row r="47" spans="1:18" ht="20.100000000000001" customHeight="1">
      <c r="B47" s="462"/>
      <c r="C47" s="424" t="s">
        <v>652</v>
      </c>
      <c r="D47" s="424" t="s">
        <v>650</v>
      </c>
      <c r="E47" s="424" t="s">
        <v>560</v>
      </c>
      <c r="F47" s="424" t="s">
        <v>651</v>
      </c>
      <c r="G47" s="474">
        <v>235.5</v>
      </c>
      <c r="H47" s="474">
        <v>235.5</v>
      </c>
      <c r="I47" s="474">
        <v>235.5</v>
      </c>
      <c r="J47" s="474">
        <v>235.5</v>
      </c>
      <c r="K47" s="474">
        <v>235.5</v>
      </c>
      <c r="L47" s="477" t="s">
        <v>324</v>
      </c>
      <c r="M47" s="478" t="s">
        <v>324</v>
      </c>
      <c r="N47" s="476">
        <v>235.5</v>
      </c>
      <c r="P47" s="373"/>
      <c r="Q47" s="374"/>
      <c r="R47" s="387"/>
    </row>
    <row r="48" spans="1:18" s="471" customFormat="1" ht="20.100000000000001" customHeight="1">
      <c r="A48" s="467"/>
      <c r="B48" s="472"/>
      <c r="C48" s="424" t="s">
        <v>593</v>
      </c>
      <c r="D48" s="424" t="s">
        <v>650</v>
      </c>
      <c r="E48" s="424" t="s">
        <v>560</v>
      </c>
      <c r="F48" s="424" t="s">
        <v>651</v>
      </c>
      <c r="G48" s="474">
        <v>250</v>
      </c>
      <c r="H48" s="474">
        <v>250</v>
      </c>
      <c r="I48" s="474">
        <v>250</v>
      </c>
      <c r="J48" s="474">
        <v>250</v>
      </c>
      <c r="K48" s="474">
        <v>250</v>
      </c>
      <c r="L48" s="474" t="s">
        <v>324</v>
      </c>
      <c r="M48" s="475" t="s">
        <v>324</v>
      </c>
      <c r="N48" s="476">
        <v>250</v>
      </c>
      <c r="P48" s="373"/>
      <c r="Q48" s="374"/>
      <c r="R48" s="473"/>
    </row>
    <row r="49" spans="1:18" ht="20.100000000000001" customHeight="1">
      <c r="B49" s="468" t="s">
        <v>653</v>
      </c>
      <c r="C49" s="424" t="s">
        <v>654</v>
      </c>
      <c r="D49" s="424" t="s">
        <v>597</v>
      </c>
      <c r="E49" s="424" t="s">
        <v>560</v>
      </c>
      <c r="F49" s="424" t="s">
        <v>560</v>
      </c>
      <c r="G49" s="474">
        <v>115.68</v>
      </c>
      <c r="H49" s="474">
        <v>115.68</v>
      </c>
      <c r="I49" s="474">
        <v>115.68</v>
      </c>
      <c r="J49" s="474">
        <v>115.68</v>
      </c>
      <c r="K49" s="474">
        <v>115.68</v>
      </c>
      <c r="L49" s="477" t="s">
        <v>324</v>
      </c>
      <c r="M49" s="478" t="s">
        <v>324</v>
      </c>
      <c r="N49" s="476">
        <v>115.68</v>
      </c>
      <c r="P49" s="373"/>
      <c r="Q49" s="374"/>
      <c r="R49" s="387"/>
    </row>
    <row r="50" spans="1:18" ht="20.100000000000001" customHeight="1">
      <c r="B50" s="468" t="s">
        <v>655</v>
      </c>
      <c r="C50" s="424" t="s">
        <v>558</v>
      </c>
      <c r="D50" s="424" t="s">
        <v>656</v>
      </c>
      <c r="E50" s="424" t="s">
        <v>560</v>
      </c>
      <c r="F50" s="424" t="s">
        <v>560</v>
      </c>
      <c r="G50" s="474">
        <v>30</v>
      </c>
      <c r="H50" s="474">
        <v>30</v>
      </c>
      <c r="I50" s="474">
        <v>30</v>
      </c>
      <c r="J50" s="474">
        <v>30</v>
      </c>
      <c r="K50" s="474">
        <v>30</v>
      </c>
      <c r="L50" s="477" t="s">
        <v>324</v>
      </c>
      <c r="M50" s="478" t="s">
        <v>324</v>
      </c>
      <c r="N50" s="476">
        <v>30</v>
      </c>
      <c r="P50" s="373"/>
      <c r="Q50" s="374"/>
      <c r="R50" s="387"/>
    </row>
    <row r="51" spans="1:18" s="471" customFormat="1" ht="20.100000000000001" customHeight="1">
      <c r="A51" s="467"/>
      <c r="B51" s="472"/>
      <c r="C51" s="424" t="s">
        <v>593</v>
      </c>
      <c r="D51" s="424" t="s">
        <v>597</v>
      </c>
      <c r="E51" s="424" t="s">
        <v>560</v>
      </c>
      <c r="F51" s="424" t="s">
        <v>560</v>
      </c>
      <c r="G51" s="368">
        <v>53</v>
      </c>
      <c r="H51" s="368">
        <v>53</v>
      </c>
      <c r="I51" s="368">
        <v>53</v>
      </c>
      <c r="J51" s="368">
        <v>53</v>
      </c>
      <c r="K51" s="368">
        <v>53</v>
      </c>
      <c r="L51" s="368" t="s">
        <v>324</v>
      </c>
      <c r="M51" s="469" t="s">
        <v>324</v>
      </c>
      <c r="N51" s="470">
        <v>53</v>
      </c>
      <c r="P51" s="373"/>
      <c r="Q51" s="374"/>
      <c r="R51" s="473"/>
    </row>
    <row r="52" spans="1:18" ht="20.100000000000001" customHeight="1">
      <c r="B52" s="468" t="s">
        <v>657</v>
      </c>
      <c r="C52" s="424" t="s">
        <v>644</v>
      </c>
      <c r="D52" s="424" t="s">
        <v>658</v>
      </c>
      <c r="E52" s="424" t="s">
        <v>560</v>
      </c>
      <c r="F52" s="424" t="s">
        <v>560</v>
      </c>
      <c r="G52" s="474">
        <v>137</v>
      </c>
      <c r="H52" s="474">
        <v>155.5</v>
      </c>
      <c r="I52" s="474">
        <v>149.5</v>
      </c>
      <c r="J52" s="474">
        <v>148</v>
      </c>
      <c r="K52" s="474">
        <v>145.5</v>
      </c>
      <c r="L52" s="477">
        <v>108</v>
      </c>
      <c r="M52" s="478" t="s">
        <v>324</v>
      </c>
      <c r="N52" s="476">
        <v>146.47999999999999</v>
      </c>
      <c r="P52" s="373"/>
      <c r="Q52" s="374"/>
      <c r="R52" s="387"/>
    </row>
    <row r="53" spans="1:18" ht="20.100000000000001" customHeight="1">
      <c r="B53" s="462"/>
      <c r="C53" s="424" t="s">
        <v>602</v>
      </c>
      <c r="D53" s="424" t="s">
        <v>658</v>
      </c>
      <c r="E53" s="424" t="s">
        <v>560</v>
      </c>
      <c r="F53" s="424" t="s">
        <v>560</v>
      </c>
      <c r="G53" s="474">
        <v>273.13</v>
      </c>
      <c r="H53" s="474">
        <v>273.13</v>
      </c>
      <c r="I53" s="474">
        <v>273.13</v>
      </c>
      <c r="J53" s="474">
        <v>273.13</v>
      </c>
      <c r="K53" s="474">
        <v>273.13</v>
      </c>
      <c r="L53" s="477" t="s">
        <v>324</v>
      </c>
      <c r="M53" s="478" t="s">
        <v>324</v>
      </c>
      <c r="N53" s="476">
        <v>273.13</v>
      </c>
      <c r="P53" s="373"/>
      <c r="Q53" s="374"/>
      <c r="R53" s="387"/>
    </row>
    <row r="54" spans="1:18" ht="20.100000000000001" customHeight="1">
      <c r="B54" s="462"/>
      <c r="C54" s="424" t="s">
        <v>654</v>
      </c>
      <c r="D54" s="424" t="s">
        <v>658</v>
      </c>
      <c r="E54" s="424" t="s">
        <v>560</v>
      </c>
      <c r="F54" s="424" t="s">
        <v>560</v>
      </c>
      <c r="G54" s="474">
        <v>333</v>
      </c>
      <c r="H54" s="474">
        <v>216</v>
      </c>
      <c r="I54" s="474">
        <v>251</v>
      </c>
      <c r="J54" s="474">
        <v>198</v>
      </c>
      <c r="K54" s="474" t="s">
        <v>324</v>
      </c>
      <c r="L54" s="477">
        <v>124</v>
      </c>
      <c r="M54" s="478" t="s">
        <v>324</v>
      </c>
      <c r="N54" s="476">
        <v>233.47</v>
      </c>
      <c r="P54" s="373"/>
      <c r="Q54" s="374"/>
      <c r="R54" s="387"/>
    </row>
    <row r="55" spans="1:18" ht="20.100000000000001" customHeight="1">
      <c r="B55" s="462"/>
      <c r="C55" s="424" t="s">
        <v>628</v>
      </c>
      <c r="D55" s="424" t="s">
        <v>658</v>
      </c>
      <c r="E55" s="424" t="s">
        <v>560</v>
      </c>
      <c r="F55" s="424" t="s">
        <v>560</v>
      </c>
      <c r="G55" s="474">
        <v>235</v>
      </c>
      <c r="H55" s="474">
        <v>235</v>
      </c>
      <c r="I55" s="474">
        <v>235</v>
      </c>
      <c r="J55" s="474">
        <v>235</v>
      </c>
      <c r="K55" s="474">
        <v>235</v>
      </c>
      <c r="L55" s="477" t="s">
        <v>324</v>
      </c>
      <c r="M55" s="478" t="s">
        <v>324</v>
      </c>
      <c r="N55" s="476">
        <v>235</v>
      </c>
      <c r="P55" s="373"/>
      <c r="Q55" s="374"/>
      <c r="R55" s="387"/>
    </row>
    <row r="56" spans="1:18" ht="20.100000000000001" customHeight="1">
      <c r="B56" s="462"/>
      <c r="C56" s="424" t="s">
        <v>659</v>
      </c>
      <c r="D56" s="424" t="s">
        <v>658</v>
      </c>
      <c r="E56" s="424" t="s">
        <v>560</v>
      </c>
      <c r="F56" s="424" t="s">
        <v>560</v>
      </c>
      <c r="G56" s="474">
        <v>250</v>
      </c>
      <c r="H56" s="474">
        <v>250</v>
      </c>
      <c r="I56" s="474">
        <v>250</v>
      </c>
      <c r="J56" s="474">
        <v>250</v>
      </c>
      <c r="K56" s="474">
        <v>250</v>
      </c>
      <c r="L56" s="477" t="s">
        <v>324</v>
      </c>
      <c r="M56" s="478" t="s">
        <v>324</v>
      </c>
      <c r="N56" s="476">
        <v>250</v>
      </c>
      <c r="P56" s="373"/>
      <c r="Q56" s="374"/>
      <c r="R56" s="387"/>
    </row>
    <row r="57" spans="1:18" ht="20.100000000000001" customHeight="1">
      <c r="B57" s="462"/>
      <c r="C57" s="424" t="s">
        <v>558</v>
      </c>
      <c r="D57" s="424" t="s">
        <v>658</v>
      </c>
      <c r="E57" s="424" t="s">
        <v>560</v>
      </c>
      <c r="F57" s="424" t="s">
        <v>560</v>
      </c>
      <c r="G57" s="474">
        <v>216.11</v>
      </c>
      <c r="H57" s="474">
        <v>216.11</v>
      </c>
      <c r="I57" s="474">
        <v>216.11</v>
      </c>
      <c r="J57" s="474">
        <v>216.11</v>
      </c>
      <c r="K57" s="474">
        <v>216.11</v>
      </c>
      <c r="L57" s="477" t="s">
        <v>324</v>
      </c>
      <c r="M57" s="478" t="s">
        <v>324</v>
      </c>
      <c r="N57" s="476">
        <v>216.11</v>
      </c>
      <c r="P57" s="373"/>
      <c r="Q57" s="374"/>
      <c r="R57" s="387"/>
    </row>
    <row r="58" spans="1:18" ht="20.100000000000001" customHeight="1">
      <c r="B58" s="462"/>
      <c r="C58" s="424" t="s">
        <v>629</v>
      </c>
      <c r="D58" s="424" t="s">
        <v>658</v>
      </c>
      <c r="E58" s="424" t="s">
        <v>560</v>
      </c>
      <c r="F58" s="424" t="s">
        <v>560</v>
      </c>
      <c r="G58" s="474">
        <v>220</v>
      </c>
      <c r="H58" s="474">
        <v>220</v>
      </c>
      <c r="I58" s="474">
        <v>220</v>
      </c>
      <c r="J58" s="474">
        <v>220</v>
      </c>
      <c r="K58" s="474">
        <v>220</v>
      </c>
      <c r="L58" s="477" t="s">
        <v>324</v>
      </c>
      <c r="M58" s="478" t="s">
        <v>324</v>
      </c>
      <c r="N58" s="476">
        <v>220</v>
      </c>
      <c r="P58" s="373"/>
      <c r="Q58" s="374"/>
      <c r="R58" s="387"/>
    </row>
    <row r="59" spans="1:18" ht="20.100000000000001" customHeight="1">
      <c r="B59" s="462"/>
      <c r="C59" s="424" t="s">
        <v>660</v>
      </c>
      <c r="D59" s="424" t="s">
        <v>658</v>
      </c>
      <c r="E59" s="424" t="s">
        <v>560</v>
      </c>
      <c r="F59" s="424" t="s">
        <v>560</v>
      </c>
      <c r="G59" s="474">
        <v>234</v>
      </c>
      <c r="H59" s="474">
        <v>234</v>
      </c>
      <c r="I59" s="474">
        <v>234</v>
      </c>
      <c r="J59" s="474">
        <v>234</v>
      </c>
      <c r="K59" s="474">
        <v>234</v>
      </c>
      <c r="L59" s="477" t="s">
        <v>324</v>
      </c>
      <c r="M59" s="478" t="s">
        <v>324</v>
      </c>
      <c r="N59" s="476">
        <v>234</v>
      </c>
      <c r="P59" s="373"/>
      <c r="Q59" s="374"/>
      <c r="R59" s="387"/>
    </row>
    <row r="60" spans="1:18" ht="20.100000000000001" customHeight="1">
      <c r="B60" s="462"/>
      <c r="C60" s="424" t="s">
        <v>573</v>
      </c>
      <c r="D60" s="424" t="s">
        <v>597</v>
      </c>
      <c r="E60" s="424" t="s">
        <v>560</v>
      </c>
      <c r="F60" s="424" t="s">
        <v>560</v>
      </c>
      <c r="G60" s="474">
        <v>371</v>
      </c>
      <c r="H60" s="474">
        <v>371</v>
      </c>
      <c r="I60" s="474">
        <v>371</v>
      </c>
      <c r="J60" s="474">
        <v>371</v>
      </c>
      <c r="K60" s="474">
        <v>371</v>
      </c>
      <c r="L60" s="477" t="s">
        <v>324</v>
      </c>
      <c r="M60" s="478" t="s">
        <v>324</v>
      </c>
      <c r="N60" s="476">
        <v>371</v>
      </c>
      <c r="P60" s="373"/>
      <c r="Q60" s="374"/>
      <c r="R60" s="387"/>
    </row>
    <row r="61" spans="1:18" ht="20.100000000000001" customHeight="1">
      <c r="B61" s="462"/>
      <c r="C61" s="424" t="s">
        <v>593</v>
      </c>
      <c r="D61" s="424" t="s">
        <v>597</v>
      </c>
      <c r="E61" s="424" t="s">
        <v>560</v>
      </c>
      <c r="F61" s="424" t="s">
        <v>560</v>
      </c>
      <c r="G61" s="474">
        <v>210</v>
      </c>
      <c r="H61" s="474">
        <v>210</v>
      </c>
      <c r="I61" s="474">
        <v>210</v>
      </c>
      <c r="J61" s="474">
        <v>210</v>
      </c>
      <c r="K61" s="474">
        <v>210</v>
      </c>
      <c r="L61" s="477" t="s">
        <v>324</v>
      </c>
      <c r="M61" s="478" t="s">
        <v>324</v>
      </c>
      <c r="N61" s="476">
        <v>210</v>
      </c>
      <c r="P61" s="373"/>
      <c r="Q61" s="374"/>
      <c r="R61" s="387"/>
    </row>
    <row r="62" spans="1:18" s="471" customFormat="1" ht="20.100000000000001" customHeight="1">
      <c r="A62" s="467"/>
      <c r="B62" s="472"/>
      <c r="C62" s="424" t="s">
        <v>594</v>
      </c>
      <c r="D62" s="424" t="s">
        <v>597</v>
      </c>
      <c r="E62" s="424" t="s">
        <v>560</v>
      </c>
      <c r="F62" s="424" t="s">
        <v>560</v>
      </c>
      <c r="G62" s="368">
        <v>175</v>
      </c>
      <c r="H62" s="368">
        <v>175</v>
      </c>
      <c r="I62" s="368">
        <v>175</v>
      </c>
      <c r="J62" s="368">
        <v>175</v>
      </c>
      <c r="K62" s="368">
        <v>175</v>
      </c>
      <c r="L62" s="368" t="s">
        <v>324</v>
      </c>
      <c r="M62" s="469" t="s">
        <v>324</v>
      </c>
      <c r="N62" s="470">
        <v>175</v>
      </c>
      <c r="P62" s="373"/>
      <c r="Q62" s="374"/>
      <c r="R62" s="473"/>
    </row>
    <row r="63" spans="1:18" ht="20.100000000000001" customHeight="1">
      <c r="B63" s="462" t="s">
        <v>661</v>
      </c>
      <c r="C63" s="424" t="s">
        <v>583</v>
      </c>
      <c r="D63" s="424" t="s">
        <v>662</v>
      </c>
      <c r="E63" s="424" t="s">
        <v>556</v>
      </c>
      <c r="F63" s="424" t="s">
        <v>560</v>
      </c>
      <c r="G63" s="368">
        <v>84</v>
      </c>
      <c r="H63" s="368">
        <v>88</v>
      </c>
      <c r="I63" s="368">
        <v>90.48</v>
      </c>
      <c r="J63" s="368">
        <v>85.71</v>
      </c>
      <c r="K63" s="368">
        <v>84</v>
      </c>
      <c r="L63" s="369" t="s">
        <v>324</v>
      </c>
      <c r="M63" s="479" t="s">
        <v>324</v>
      </c>
      <c r="N63" s="470">
        <v>85.79</v>
      </c>
      <c r="P63" s="373"/>
      <c r="Q63" s="374"/>
      <c r="R63" s="387"/>
    </row>
    <row r="64" spans="1:18" ht="20.100000000000001" customHeight="1">
      <c r="B64" s="462"/>
      <c r="C64" s="424" t="s">
        <v>583</v>
      </c>
      <c r="D64" s="424" t="s">
        <v>663</v>
      </c>
      <c r="E64" s="424" t="s">
        <v>556</v>
      </c>
      <c r="F64" s="424" t="s">
        <v>664</v>
      </c>
      <c r="G64" s="368">
        <v>64.62</v>
      </c>
      <c r="H64" s="368">
        <v>62.82</v>
      </c>
      <c r="I64" s="368">
        <v>66.67</v>
      </c>
      <c r="J64" s="368">
        <v>62.82</v>
      </c>
      <c r="K64" s="368">
        <v>61.67</v>
      </c>
      <c r="L64" s="369" t="s">
        <v>324</v>
      </c>
      <c r="M64" s="479" t="s">
        <v>324</v>
      </c>
      <c r="N64" s="470">
        <v>63.68</v>
      </c>
      <c r="P64" s="373"/>
      <c r="Q64" s="374"/>
      <c r="R64" s="387"/>
    </row>
    <row r="65" spans="1:18" ht="20.100000000000001" customHeight="1">
      <c r="B65" s="462"/>
      <c r="C65" s="424" t="s">
        <v>602</v>
      </c>
      <c r="D65" s="424" t="s">
        <v>665</v>
      </c>
      <c r="E65" s="424" t="s">
        <v>556</v>
      </c>
      <c r="F65" s="424" t="s">
        <v>666</v>
      </c>
      <c r="G65" s="368" t="s">
        <v>667</v>
      </c>
      <c r="H65" s="368" t="s">
        <v>667</v>
      </c>
      <c r="I65" s="368" t="s">
        <v>667</v>
      </c>
      <c r="J65" s="368" t="s">
        <v>667</v>
      </c>
      <c r="K65" s="368" t="s">
        <v>667</v>
      </c>
      <c r="L65" s="369" t="s">
        <v>324</v>
      </c>
      <c r="M65" s="479" t="s">
        <v>324</v>
      </c>
      <c r="N65" s="470" t="s">
        <v>667</v>
      </c>
      <c r="P65" s="373"/>
      <c r="Q65" s="374"/>
      <c r="R65" s="387"/>
    </row>
    <row r="66" spans="1:18" ht="20.100000000000001" customHeight="1">
      <c r="B66" s="462"/>
      <c r="C66" s="424" t="s">
        <v>583</v>
      </c>
      <c r="D66" s="424" t="s">
        <v>665</v>
      </c>
      <c r="E66" s="424" t="s">
        <v>556</v>
      </c>
      <c r="F66" s="424" t="s">
        <v>666</v>
      </c>
      <c r="G66" s="368" t="s">
        <v>668</v>
      </c>
      <c r="H66" s="368" t="s">
        <v>669</v>
      </c>
      <c r="I66" s="368" t="s">
        <v>670</v>
      </c>
      <c r="J66" s="368" t="s">
        <v>671</v>
      </c>
      <c r="K66" s="368" t="s">
        <v>671</v>
      </c>
      <c r="L66" s="369" t="s">
        <v>324</v>
      </c>
      <c r="M66" s="479" t="s">
        <v>324</v>
      </c>
      <c r="N66" s="470" t="s">
        <v>672</v>
      </c>
      <c r="P66" s="373"/>
      <c r="Q66" s="374"/>
      <c r="R66" s="387"/>
    </row>
    <row r="67" spans="1:18" ht="20.100000000000001" customHeight="1">
      <c r="B67" s="462"/>
      <c r="C67" s="424" t="s">
        <v>628</v>
      </c>
      <c r="D67" s="424" t="s">
        <v>597</v>
      </c>
      <c r="E67" s="424" t="s">
        <v>556</v>
      </c>
      <c r="F67" s="424" t="s">
        <v>664</v>
      </c>
      <c r="G67" s="368" t="s">
        <v>673</v>
      </c>
      <c r="H67" s="368" t="s">
        <v>673</v>
      </c>
      <c r="I67" s="368" t="s">
        <v>673</v>
      </c>
      <c r="J67" s="368" t="s">
        <v>673</v>
      </c>
      <c r="K67" s="368" t="s">
        <v>673</v>
      </c>
      <c r="L67" s="369" t="s">
        <v>324</v>
      </c>
      <c r="M67" s="479" t="s">
        <v>324</v>
      </c>
      <c r="N67" s="470" t="s">
        <v>673</v>
      </c>
      <c r="P67" s="373"/>
      <c r="Q67" s="374"/>
      <c r="R67" s="387"/>
    </row>
    <row r="68" spans="1:18" ht="20.100000000000001" customHeight="1">
      <c r="B68" s="462"/>
      <c r="C68" s="424" t="s">
        <v>573</v>
      </c>
      <c r="D68" s="424" t="s">
        <v>597</v>
      </c>
      <c r="E68" s="424" t="s">
        <v>556</v>
      </c>
      <c r="F68" s="424" t="s">
        <v>664</v>
      </c>
      <c r="G68" s="368" t="s">
        <v>674</v>
      </c>
      <c r="H68" s="368" t="s">
        <v>674</v>
      </c>
      <c r="I68" s="368" t="s">
        <v>674</v>
      </c>
      <c r="J68" s="368" t="s">
        <v>674</v>
      </c>
      <c r="K68" s="368" t="s">
        <v>674</v>
      </c>
      <c r="L68" s="369" t="s">
        <v>324</v>
      </c>
      <c r="M68" s="479" t="s">
        <v>324</v>
      </c>
      <c r="N68" s="470" t="s">
        <v>674</v>
      </c>
      <c r="P68" s="373"/>
      <c r="Q68" s="374"/>
      <c r="R68" s="387"/>
    </row>
    <row r="69" spans="1:18" ht="20.100000000000001" customHeight="1">
      <c r="B69" s="462"/>
      <c r="C69" s="424" t="s">
        <v>593</v>
      </c>
      <c r="D69" s="424" t="s">
        <v>597</v>
      </c>
      <c r="E69" s="424" t="s">
        <v>556</v>
      </c>
      <c r="F69" s="424" t="s">
        <v>664</v>
      </c>
      <c r="G69" s="368" t="s">
        <v>675</v>
      </c>
      <c r="H69" s="368" t="s">
        <v>675</v>
      </c>
      <c r="I69" s="368" t="s">
        <v>675</v>
      </c>
      <c r="J69" s="368" t="s">
        <v>675</v>
      </c>
      <c r="K69" s="368" t="s">
        <v>675</v>
      </c>
      <c r="L69" s="369" t="s">
        <v>324</v>
      </c>
      <c r="M69" s="479" t="s">
        <v>324</v>
      </c>
      <c r="N69" s="470" t="s">
        <v>675</v>
      </c>
      <c r="P69" s="373"/>
      <c r="Q69" s="374"/>
      <c r="R69" s="387"/>
    </row>
    <row r="70" spans="1:18" ht="20.100000000000001" customHeight="1">
      <c r="B70" s="462"/>
      <c r="C70" s="424" t="s">
        <v>660</v>
      </c>
      <c r="D70" s="424" t="s">
        <v>597</v>
      </c>
      <c r="E70" s="424" t="s">
        <v>556</v>
      </c>
      <c r="F70" s="424" t="s">
        <v>664</v>
      </c>
      <c r="G70" s="368" t="s">
        <v>676</v>
      </c>
      <c r="H70" s="368" t="s">
        <v>676</v>
      </c>
      <c r="I70" s="368" t="s">
        <v>676</v>
      </c>
      <c r="J70" s="368" t="s">
        <v>676</v>
      </c>
      <c r="K70" s="368" t="s">
        <v>676</v>
      </c>
      <c r="L70" s="369" t="s">
        <v>324</v>
      </c>
      <c r="M70" s="479" t="s">
        <v>324</v>
      </c>
      <c r="N70" s="470" t="s">
        <v>676</v>
      </c>
      <c r="P70" s="373"/>
      <c r="Q70" s="374"/>
      <c r="R70" s="387"/>
    </row>
    <row r="71" spans="1:18" ht="20.100000000000001" customHeight="1">
      <c r="B71" s="462"/>
      <c r="C71" s="424" t="s">
        <v>635</v>
      </c>
      <c r="D71" s="424" t="s">
        <v>597</v>
      </c>
      <c r="E71" s="424" t="s">
        <v>556</v>
      </c>
      <c r="F71" s="424" t="s">
        <v>664</v>
      </c>
      <c r="G71" s="368" t="s">
        <v>677</v>
      </c>
      <c r="H71" s="368" t="s">
        <v>677</v>
      </c>
      <c r="I71" s="368" t="s">
        <v>677</v>
      </c>
      <c r="J71" s="368" t="s">
        <v>677</v>
      </c>
      <c r="K71" s="368" t="s">
        <v>677</v>
      </c>
      <c r="L71" s="369" t="s">
        <v>324</v>
      </c>
      <c r="M71" s="479" t="s">
        <v>324</v>
      </c>
      <c r="N71" s="470" t="s">
        <v>677</v>
      </c>
      <c r="P71" s="373"/>
      <c r="Q71" s="374"/>
      <c r="R71" s="387"/>
    </row>
    <row r="72" spans="1:18" s="471" customFormat="1" ht="20.100000000000001" customHeight="1">
      <c r="A72" s="467"/>
      <c r="B72" s="472"/>
      <c r="C72" s="424" t="s">
        <v>636</v>
      </c>
      <c r="D72" s="424" t="s">
        <v>597</v>
      </c>
      <c r="E72" s="424" t="s">
        <v>556</v>
      </c>
      <c r="F72" s="424" t="s">
        <v>664</v>
      </c>
      <c r="G72" s="368" t="s">
        <v>678</v>
      </c>
      <c r="H72" s="368" t="s">
        <v>678</v>
      </c>
      <c r="I72" s="368" t="s">
        <v>324</v>
      </c>
      <c r="J72" s="368" t="s">
        <v>324</v>
      </c>
      <c r="K72" s="368" t="s">
        <v>324</v>
      </c>
      <c r="L72" s="368" t="s">
        <v>324</v>
      </c>
      <c r="M72" s="469" t="s">
        <v>324</v>
      </c>
      <c r="N72" s="470" t="s">
        <v>678</v>
      </c>
      <c r="P72" s="373"/>
      <c r="Q72" s="374"/>
      <c r="R72" s="473"/>
    </row>
    <row r="73" spans="1:18" s="480" customFormat="1" ht="20.100000000000001" customHeight="1">
      <c r="A73" s="457"/>
      <c r="B73" s="468" t="s">
        <v>679</v>
      </c>
      <c r="C73" s="424" t="s">
        <v>583</v>
      </c>
      <c r="D73" s="424" t="s">
        <v>680</v>
      </c>
      <c r="E73" s="424" t="s">
        <v>560</v>
      </c>
      <c r="F73" s="424" t="s">
        <v>560</v>
      </c>
      <c r="G73" s="368" t="s">
        <v>681</v>
      </c>
      <c r="H73" s="368" t="s">
        <v>682</v>
      </c>
      <c r="I73" s="368" t="s">
        <v>682</v>
      </c>
      <c r="J73" s="368" t="s">
        <v>683</v>
      </c>
      <c r="K73" s="368" t="s">
        <v>683</v>
      </c>
      <c r="L73" s="368" t="s">
        <v>324</v>
      </c>
      <c r="M73" s="469" t="s">
        <v>324</v>
      </c>
      <c r="N73" s="470" t="s">
        <v>684</v>
      </c>
      <c r="P73" s="373"/>
      <c r="Q73" s="374"/>
      <c r="R73" s="387"/>
    </row>
    <row r="74" spans="1:18" ht="20.100000000000001" customHeight="1">
      <c r="B74" s="462"/>
      <c r="C74" s="424" t="s">
        <v>583</v>
      </c>
      <c r="D74" s="424" t="s">
        <v>685</v>
      </c>
      <c r="E74" s="424" t="s">
        <v>560</v>
      </c>
      <c r="F74" s="424" t="s">
        <v>560</v>
      </c>
      <c r="G74" s="368" t="s">
        <v>686</v>
      </c>
      <c r="H74" s="368" t="s">
        <v>687</v>
      </c>
      <c r="I74" s="368" t="s">
        <v>687</v>
      </c>
      <c r="J74" s="368" t="s">
        <v>687</v>
      </c>
      <c r="K74" s="368" t="s">
        <v>688</v>
      </c>
      <c r="L74" s="368" t="s">
        <v>324</v>
      </c>
      <c r="M74" s="469" t="s">
        <v>324</v>
      </c>
      <c r="N74" s="470" t="s">
        <v>689</v>
      </c>
      <c r="P74" s="373"/>
      <c r="Q74" s="374"/>
      <c r="R74" s="387"/>
    </row>
    <row r="75" spans="1:18" ht="20.100000000000001" customHeight="1">
      <c r="B75" s="462"/>
      <c r="C75" s="424" t="s">
        <v>583</v>
      </c>
      <c r="D75" s="424" t="s">
        <v>690</v>
      </c>
      <c r="E75" s="424" t="s">
        <v>560</v>
      </c>
      <c r="F75" s="424" t="s">
        <v>560</v>
      </c>
      <c r="G75" s="368" t="s">
        <v>691</v>
      </c>
      <c r="H75" s="368" t="s">
        <v>691</v>
      </c>
      <c r="I75" s="368" t="s">
        <v>691</v>
      </c>
      <c r="J75" s="368" t="s">
        <v>692</v>
      </c>
      <c r="K75" s="368" t="s">
        <v>692</v>
      </c>
      <c r="L75" s="368" t="s">
        <v>324</v>
      </c>
      <c r="M75" s="469" t="s">
        <v>324</v>
      </c>
      <c r="N75" s="470" t="s">
        <v>693</v>
      </c>
      <c r="P75" s="373"/>
      <c r="Q75" s="374"/>
      <c r="R75" s="387"/>
    </row>
    <row r="76" spans="1:18" ht="20.100000000000001" customHeight="1">
      <c r="B76" s="462"/>
      <c r="C76" s="424" t="s">
        <v>583</v>
      </c>
      <c r="D76" s="424" t="s">
        <v>694</v>
      </c>
      <c r="E76" s="424" t="s">
        <v>560</v>
      </c>
      <c r="F76" s="424" t="s">
        <v>560</v>
      </c>
      <c r="G76" s="368" t="s">
        <v>695</v>
      </c>
      <c r="H76" s="368" t="s">
        <v>695</v>
      </c>
      <c r="I76" s="368" t="s">
        <v>696</v>
      </c>
      <c r="J76" s="368" t="s">
        <v>696</v>
      </c>
      <c r="K76" s="368" t="s">
        <v>697</v>
      </c>
      <c r="L76" s="368" t="s">
        <v>324</v>
      </c>
      <c r="M76" s="469" t="s">
        <v>324</v>
      </c>
      <c r="N76" s="470" t="s">
        <v>698</v>
      </c>
      <c r="P76" s="373"/>
      <c r="Q76" s="374"/>
      <c r="R76" s="387"/>
    </row>
    <row r="77" spans="1:18" s="480" customFormat="1" ht="20.100000000000001" customHeight="1">
      <c r="A77" s="457"/>
      <c r="B77" s="468" t="s">
        <v>699</v>
      </c>
      <c r="C77" s="424" t="s">
        <v>644</v>
      </c>
      <c r="D77" s="424" t="s">
        <v>700</v>
      </c>
      <c r="E77" s="424" t="s">
        <v>560</v>
      </c>
      <c r="F77" s="424" t="s">
        <v>701</v>
      </c>
      <c r="G77" s="368" t="s">
        <v>702</v>
      </c>
      <c r="H77" s="368" t="s">
        <v>703</v>
      </c>
      <c r="I77" s="368" t="s">
        <v>704</v>
      </c>
      <c r="J77" s="368" t="s">
        <v>705</v>
      </c>
      <c r="K77" s="368" t="s">
        <v>706</v>
      </c>
      <c r="L77" s="368" t="s">
        <v>707</v>
      </c>
      <c r="M77" s="469" t="s">
        <v>324</v>
      </c>
      <c r="N77" s="470" t="s">
        <v>708</v>
      </c>
      <c r="P77" s="373"/>
      <c r="Q77" s="374"/>
      <c r="R77" s="387"/>
    </row>
    <row r="78" spans="1:18" ht="20.100000000000001" customHeight="1">
      <c r="B78" s="462"/>
      <c r="C78" s="424" t="s">
        <v>654</v>
      </c>
      <c r="D78" s="424" t="s">
        <v>700</v>
      </c>
      <c r="E78" s="424" t="s">
        <v>560</v>
      </c>
      <c r="F78" s="424" t="s">
        <v>701</v>
      </c>
      <c r="G78" s="368" t="s">
        <v>709</v>
      </c>
      <c r="H78" s="368" t="s">
        <v>709</v>
      </c>
      <c r="I78" s="368" t="s">
        <v>710</v>
      </c>
      <c r="J78" s="368" t="s">
        <v>711</v>
      </c>
      <c r="K78" s="368" t="s">
        <v>712</v>
      </c>
      <c r="L78" s="368" t="s">
        <v>713</v>
      </c>
      <c r="M78" s="469" t="s">
        <v>324</v>
      </c>
      <c r="N78" s="470" t="s">
        <v>714</v>
      </c>
      <c r="P78" s="373"/>
      <c r="Q78" s="374"/>
      <c r="R78" s="387"/>
    </row>
    <row r="79" spans="1:18" ht="20.100000000000001" customHeight="1">
      <c r="B79" s="462"/>
      <c r="C79" s="424" t="s">
        <v>583</v>
      </c>
      <c r="D79" s="424" t="s">
        <v>715</v>
      </c>
      <c r="E79" s="424" t="s">
        <v>560</v>
      </c>
      <c r="F79" s="424" t="s">
        <v>560</v>
      </c>
      <c r="G79" s="368" t="s">
        <v>716</v>
      </c>
      <c r="H79" s="368" t="s">
        <v>717</v>
      </c>
      <c r="I79" s="368" t="s">
        <v>718</v>
      </c>
      <c r="J79" s="368" t="s">
        <v>719</v>
      </c>
      <c r="K79" s="368" t="s">
        <v>716</v>
      </c>
      <c r="L79" s="368" t="s">
        <v>324</v>
      </c>
      <c r="M79" s="469" t="s">
        <v>324</v>
      </c>
      <c r="N79" s="470" t="s">
        <v>720</v>
      </c>
      <c r="P79" s="373"/>
      <c r="Q79" s="374"/>
      <c r="R79" s="387"/>
    </row>
    <row r="80" spans="1:18" ht="20.100000000000001" customHeight="1">
      <c r="B80" s="462"/>
      <c r="C80" s="424" t="s">
        <v>644</v>
      </c>
      <c r="D80" s="424" t="s">
        <v>721</v>
      </c>
      <c r="E80" s="424" t="s">
        <v>560</v>
      </c>
      <c r="F80" s="424" t="s">
        <v>560</v>
      </c>
      <c r="G80" s="368" t="s">
        <v>324</v>
      </c>
      <c r="H80" s="368" t="s">
        <v>324</v>
      </c>
      <c r="I80" s="368" t="s">
        <v>324</v>
      </c>
      <c r="J80" s="368" t="s">
        <v>722</v>
      </c>
      <c r="K80" s="368" t="s">
        <v>324</v>
      </c>
      <c r="L80" s="368" t="s">
        <v>723</v>
      </c>
      <c r="M80" s="469" t="s">
        <v>324</v>
      </c>
      <c r="N80" s="470" t="s">
        <v>724</v>
      </c>
      <c r="P80" s="373"/>
      <c r="Q80" s="374"/>
      <c r="R80" s="387"/>
    </row>
    <row r="81" spans="1:18" ht="20.100000000000001" customHeight="1">
      <c r="B81" s="462"/>
      <c r="C81" s="424" t="s">
        <v>602</v>
      </c>
      <c r="D81" s="424" t="s">
        <v>725</v>
      </c>
      <c r="E81" s="424" t="s">
        <v>560</v>
      </c>
      <c r="F81" s="424" t="s">
        <v>560</v>
      </c>
      <c r="G81" s="368" t="s">
        <v>726</v>
      </c>
      <c r="H81" s="368" t="s">
        <v>726</v>
      </c>
      <c r="I81" s="368" t="s">
        <v>726</v>
      </c>
      <c r="J81" s="368" t="s">
        <v>726</v>
      </c>
      <c r="K81" s="368" t="s">
        <v>726</v>
      </c>
      <c r="L81" s="368" t="s">
        <v>324</v>
      </c>
      <c r="M81" s="469" t="s">
        <v>324</v>
      </c>
      <c r="N81" s="470" t="s">
        <v>726</v>
      </c>
      <c r="P81" s="373"/>
      <c r="Q81" s="374"/>
      <c r="R81" s="387"/>
    </row>
    <row r="82" spans="1:18" ht="20.100000000000001" customHeight="1">
      <c r="B82" s="468" t="s">
        <v>727</v>
      </c>
      <c r="C82" s="424" t="s">
        <v>644</v>
      </c>
      <c r="D82" s="424" t="s">
        <v>728</v>
      </c>
      <c r="E82" s="424" t="s">
        <v>556</v>
      </c>
      <c r="F82" s="424" t="s">
        <v>729</v>
      </c>
      <c r="G82" s="481" t="s">
        <v>324</v>
      </c>
      <c r="H82" s="481" t="s">
        <v>730</v>
      </c>
      <c r="I82" s="481" t="s">
        <v>324</v>
      </c>
      <c r="J82" s="481" t="s">
        <v>731</v>
      </c>
      <c r="K82" s="481" t="s">
        <v>324</v>
      </c>
      <c r="L82" s="481" t="s">
        <v>732</v>
      </c>
      <c r="M82" s="481" t="s">
        <v>324</v>
      </c>
      <c r="N82" s="482" t="s">
        <v>733</v>
      </c>
      <c r="P82" s="373"/>
      <c r="Q82" s="374"/>
      <c r="R82" s="387"/>
    </row>
    <row r="83" spans="1:18" ht="20.100000000000001" customHeight="1">
      <c r="B83" s="462"/>
      <c r="C83" s="424" t="s">
        <v>583</v>
      </c>
      <c r="D83" s="424" t="s">
        <v>728</v>
      </c>
      <c r="E83" s="424" t="s">
        <v>556</v>
      </c>
      <c r="F83" s="424" t="s">
        <v>729</v>
      </c>
      <c r="G83" s="481" t="s">
        <v>734</v>
      </c>
      <c r="H83" s="481" t="s">
        <v>735</v>
      </c>
      <c r="I83" s="481" t="s">
        <v>736</v>
      </c>
      <c r="J83" s="481" t="s">
        <v>737</v>
      </c>
      <c r="K83" s="481" t="s">
        <v>738</v>
      </c>
      <c r="L83" s="481" t="s">
        <v>324</v>
      </c>
      <c r="M83" s="481" t="s">
        <v>324</v>
      </c>
      <c r="N83" s="482" t="s">
        <v>739</v>
      </c>
      <c r="P83" s="373"/>
      <c r="Q83" s="374"/>
      <c r="R83" s="387"/>
    </row>
    <row r="84" spans="1:18" ht="20.100000000000001" customHeight="1">
      <c r="B84" s="462"/>
      <c r="C84" s="424" t="s">
        <v>644</v>
      </c>
      <c r="D84" s="424" t="s">
        <v>740</v>
      </c>
      <c r="E84" s="424" t="s">
        <v>556</v>
      </c>
      <c r="F84" s="424" t="s">
        <v>729</v>
      </c>
      <c r="G84" s="481" t="s">
        <v>741</v>
      </c>
      <c r="H84" s="481" t="s">
        <v>742</v>
      </c>
      <c r="I84" s="481" t="s">
        <v>743</v>
      </c>
      <c r="J84" s="481" t="s">
        <v>744</v>
      </c>
      <c r="K84" s="481" t="s">
        <v>745</v>
      </c>
      <c r="L84" s="481" t="s">
        <v>324</v>
      </c>
      <c r="M84" s="481" t="s">
        <v>324</v>
      </c>
      <c r="N84" s="482" t="s">
        <v>746</v>
      </c>
      <c r="P84" s="373"/>
      <c r="Q84" s="374"/>
      <c r="R84" s="387"/>
    </row>
    <row r="85" spans="1:18" ht="20.100000000000001" customHeight="1">
      <c r="B85" s="462"/>
      <c r="C85" s="424" t="s">
        <v>583</v>
      </c>
      <c r="D85" s="424" t="s">
        <v>740</v>
      </c>
      <c r="E85" s="424" t="s">
        <v>556</v>
      </c>
      <c r="F85" s="424" t="s">
        <v>729</v>
      </c>
      <c r="G85" s="481" t="s">
        <v>747</v>
      </c>
      <c r="H85" s="481" t="s">
        <v>748</v>
      </c>
      <c r="I85" s="481" t="s">
        <v>749</v>
      </c>
      <c r="J85" s="481" t="s">
        <v>750</v>
      </c>
      <c r="K85" s="481" t="s">
        <v>751</v>
      </c>
      <c r="L85" s="481" t="s">
        <v>324</v>
      </c>
      <c r="M85" s="481" t="s">
        <v>324</v>
      </c>
      <c r="N85" s="482" t="s">
        <v>752</v>
      </c>
      <c r="P85" s="373"/>
      <c r="Q85" s="374"/>
      <c r="R85" s="387"/>
    </row>
    <row r="86" spans="1:18" ht="20.100000000000001" customHeight="1">
      <c r="B86" s="462"/>
      <c r="C86" s="424" t="s">
        <v>644</v>
      </c>
      <c r="D86" s="424" t="s">
        <v>753</v>
      </c>
      <c r="E86" s="424" t="s">
        <v>556</v>
      </c>
      <c r="F86" s="424" t="s">
        <v>754</v>
      </c>
      <c r="G86" s="481" t="s">
        <v>324</v>
      </c>
      <c r="H86" s="481" t="s">
        <v>681</v>
      </c>
      <c r="I86" s="481" t="s">
        <v>324</v>
      </c>
      <c r="J86" s="481" t="s">
        <v>755</v>
      </c>
      <c r="K86" s="481" t="s">
        <v>324</v>
      </c>
      <c r="L86" s="481" t="s">
        <v>281</v>
      </c>
      <c r="M86" s="481" t="s">
        <v>324</v>
      </c>
      <c r="N86" s="482" t="s">
        <v>756</v>
      </c>
      <c r="P86" s="373"/>
      <c r="Q86" s="374"/>
      <c r="R86" s="387"/>
    </row>
    <row r="87" spans="1:18" ht="20.100000000000001" customHeight="1">
      <c r="B87" s="462"/>
      <c r="C87" s="424" t="s">
        <v>558</v>
      </c>
      <c r="D87" s="424" t="s">
        <v>753</v>
      </c>
      <c r="E87" s="424" t="s">
        <v>556</v>
      </c>
      <c r="F87" s="424" t="s">
        <v>754</v>
      </c>
      <c r="G87" s="481" t="s">
        <v>757</v>
      </c>
      <c r="H87" s="481" t="s">
        <v>757</v>
      </c>
      <c r="I87" s="481" t="s">
        <v>757</v>
      </c>
      <c r="J87" s="481" t="s">
        <v>757</v>
      </c>
      <c r="K87" s="481" t="s">
        <v>757</v>
      </c>
      <c r="L87" s="481" t="s">
        <v>324</v>
      </c>
      <c r="M87" s="481" t="s">
        <v>324</v>
      </c>
      <c r="N87" s="482" t="s">
        <v>757</v>
      </c>
      <c r="P87" s="373"/>
      <c r="Q87" s="374"/>
      <c r="R87" s="387"/>
    </row>
    <row r="88" spans="1:18" ht="20.100000000000001" customHeight="1">
      <c r="B88" s="462"/>
      <c r="C88" s="424" t="s">
        <v>629</v>
      </c>
      <c r="D88" s="424" t="s">
        <v>753</v>
      </c>
      <c r="E88" s="424" t="s">
        <v>556</v>
      </c>
      <c r="F88" s="424" t="s">
        <v>754</v>
      </c>
      <c r="G88" s="481" t="s">
        <v>758</v>
      </c>
      <c r="H88" s="481" t="s">
        <v>758</v>
      </c>
      <c r="I88" s="481" t="s">
        <v>758</v>
      </c>
      <c r="J88" s="481" t="s">
        <v>758</v>
      </c>
      <c r="K88" s="481" t="s">
        <v>758</v>
      </c>
      <c r="L88" s="481" t="s">
        <v>324</v>
      </c>
      <c r="M88" s="481" t="s">
        <v>324</v>
      </c>
      <c r="N88" s="482" t="s">
        <v>758</v>
      </c>
      <c r="P88" s="373"/>
      <c r="Q88" s="374"/>
      <c r="R88" s="387"/>
    </row>
    <row r="89" spans="1:18" ht="20.100000000000001" customHeight="1">
      <c r="B89" s="462"/>
      <c r="C89" s="424" t="s">
        <v>660</v>
      </c>
      <c r="D89" s="424" t="s">
        <v>753</v>
      </c>
      <c r="E89" s="424" t="s">
        <v>556</v>
      </c>
      <c r="F89" s="424" t="s">
        <v>754</v>
      </c>
      <c r="G89" s="481" t="s">
        <v>759</v>
      </c>
      <c r="H89" s="481" t="s">
        <v>759</v>
      </c>
      <c r="I89" s="481" t="s">
        <v>759</v>
      </c>
      <c r="J89" s="481" t="s">
        <v>759</v>
      </c>
      <c r="K89" s="481" t="s">
        <v>759</v>
      </c>
      <c r="L89" s="481" t="s">
        <v>324</v>
      </c>
      <c r="M89" s="481" t="s">
        <v>324</v>
      </c>
      <c r="N89" s="482" t="s">
        <v>759</v>
      </c>
      <c r="P89" s="373"/>
      <c r="Q89" s="374"/>
      <c r="R89" s="387"/>
    </row>
    <row r="90" spans="1:18" ht="20.100000000000001" customHeight="1">
      <c r="B90" s="468" t="s">
        <v>760</v>
      </c>
      <c r="C90" s="424" t="s">
        <v>594</v>
      </c>
      <c r="D90" s="424" t="s">
        <v>597</v>
      </c>
      <c r="E90" s="424" t="s">
        <v>560</v>
      </c>
      <c r="F90" s="424" t="s">
        <v>560</v>
      </c>
      <c r="G90" s="368" t="s">
        <v>710</v>
      </c>
      <c r="H90" s="368" t="s">
        <v>710</v>
      </c>
      <c r="I90" s="368" t="s">
        <v>710</v>
      </c>
      <c r="J90" s="368" t="s">
        <v>710</v>
      </c>
      <c r="K90" s="368" t="s">
        <v>710</v>
      </c>
      <c r="L90" s="369" t="s">
        <v>324</v>
      </c>
      <c r="M90" s="479" t="s">
        <v>324</v>
      </c>
      <c r="N90" s="470" t="s">
        <v>710</v>
      </c>
      <c r="P90" s="373"/>
      <c r="Q90" s="374"/>
      <c r="R90" s="387"/>
    </row>
    <row r="91" spans="1:18" ht="20.100000000000001" customHeight="1">
      <c r="B91" s="462"/>
      <c r="C91" s="424" t="s">
        <v>636</v>
      </c>
      <c r="D91" s="424" t="s">
        <v>597</v>
      </c>
      <c r="E91" s="424" t="s">
        <v>560</v>
      </c>
      <c r="F91" s="424" t="s">
        <v>560</v>
      </c>
      <c r="G91" s="481" t="s">
        <v>761</v>
      </c>
      <c r="H91" s="481" t="s">
        <v>761</v>
      </c>
      <c r="I91" s="481" t="s">
        <v>761</v>
      </c>
      <c r="J91" s="481" t="s">
        <v>761</v>
      </c>
      <c r="K91" s="481" t="s">
        <v>761</v>
      </c>
      <c r="L91" s="481" t="s">
        <v>324</v>
      </c>
      <c r="M91" s="481" t="s">
        <v>324</v>
      </c>
      <c r="N91" s="482" t="s">
        <v>761</v>
      </c>
      <c r="P91" s="373"/>
      <c r="Q91" s="374"/>
      <c r="R91" s="387"/>
    </row>
    <row r="92" spans="1:18" s="471" customFormat="1" ht="20.100000000000001" customHeight="1">
      <c r="A92" s="467"/>
      <c r="B92" s="472"/>
      <c r="C92" s="424" t="s">
        <v>642</v>
      </c>
      <c r="D92" s="424" t="s">
        <v>597</v>
      </c>
      <c r="E92" s="424" t="s">
        <v>560</v>
      </c>
      <c r="F92" s="424" t="s">
        <v>560</v>
      </c>
      <c r="G92" s="368" t="s">
        <v>677</v>
      </c>
      <c r="H92" s="368" t="s">
        <v>677</v>
      </c>
      <c r="I92" s="368" t="s">
        <v>677</v>
      </c>
      <c r="J92" s="368" t="s">
        <v>677</v>
      </c>
      <c r="K92" s="368" t="s">
        <v>677</v>
      </c>
      <c r="L92" s="368" t="s">
        <v>324</v>
      </c>
      <c r="M92" s="469" t="s">
        <v>324</v>
      </c>
      <c r="N92" s="470" t="s">
        <v>677</v>
      </c>
      <c r="P92" s="373"/>
      <c r="Q92" s="374"/>
      <c r="R92" s="473"/>
    </row>
    <row r="93" spans="1:18" ht="20.100000000000001" customHeight="1">
      <c r="B93" s="468" t="s">
        <v>762</v>
      </c>
      <c r="C93" s="424" t="s">
        <v>562</v>
      </c>
      <c r="D93" s="424" t="s">
        <v>763</v>
      </c>
      <c r="E93" s="424" t="s">
        <v>560</v>
      </c>
      <c r="F93" s="424" t="s">
        <v>560</v>
      </c>
      <c r="G93" s="368" t="s">
        <v>764</v>
      </c>
      <c r="H93" s="368" t="s">
        <v>764</v>
      </c>
      <c r="I93" s="368" t="s">
        <v>764</v>
      </c>
      <c r="J93" s="368" t="s">
        <v>764</v>
      </c>
      <c r="K93" s="368" t="s">
        <v>764</v>
      </c>
      <c r="L93" s="369" t="s">
        <v>324</v>
      </c>
      <c r="M93" s="479" t="s">
        <v>324</v>
      </c>
      <c r="N93" s="470" t="s">
        <v>764</v>
      </c>
      <c r="P93" s="373"/>
      <c r="Q93" s="374"/>
      <c r="R93" s="387"/>
    </row>
    <row r="94" spans="1:18" ht="20.100000000000001" customHeight="1">
      <c r="B94" s="462"/>
      <c r="C94" s="424" t="s">
        <v>566</v>
      </c>
      <c r="D94" s="424" t="s">
        <v>763</v>
      </c>
      <c r="E94" s="424" t="s">
        <v>560</v>
      </c>
      <c r="F94" s="424" t="s">
        <v>560</v>
      </c>
      <c r="G94" s="481" t="s">
        <v>765</v>
      </c>
      <c r="H94" s="481" t="s">
        <v>765</v>
      </c>
      <c r="I94" s="481" t="s">
        <v>765</v>
      </c>
      <c r="J94" s="481" t="s">
        <v>765</v>
      </c>
      <c r="K94" s="481" t="s">
        <v>765</v>
      </c>
      <c r="L94" s="481" t="s">
        <v>324</v>
      </c>
      <c r="M94" s="481" t="s">
        <v>324</v>
      </c>
      <c r="N94" s="482" t="s">
        <v>765</v>
      </c>
      <c r="P94" s="373"/>
      <c r="Q94" s="374"/>
      <c r="R94" s="387"/>
    </row>
    <row r="95" spans="1:18" ht="20.100000000000001" customHeight="1">
      <c r="B95" s="462"/>
      <c r="C95" s="424" t="s">
        <v>554</v>
      </c>
      <c r="D95" s="424" t="s">
        <v>766</v>
      </c>
      <c r="E95" s="424" t="s">
        <v>560</v>
      </c>
      <c r="F95" s="424" t="s">
        <v>560</v>
      </c>
      <c r="G95" s="481" t="s">
        <v>767</v>
      </c>
      <c r="H95" s="481" t="s">
        <v>767</v>
      </c>
      <c r="I95" s="481" t="s">
        <v>767</v>
      </c>
      <c r="J95" s="481" t="s">
        <v>767</v>
      </c>
      <c r="K95" s="481" t="s">
        <v>767</v>
      </c>
      <c r="L95" s="481" t="s">
        <v>324</v>
      </c>
      <c r="M95" s="481" t="s">
        <v>324</v>
      </c>
      <c r="N95" s="482" t="s">
        <v>767</v>
      </c>
      <c r="P95" s="373"/>
      <c r="Q95" s="374"/>
      <c r="R95" s="387"/>
    </row>
    <row r="96" spans="1:18" ht="20.100000000000001" customHeight="1">
      <c r="B96" s="462"/>
      <c r="C96" s="424" t="s">
        <v>562</v>
      </c>
      <c r="D96" s="424" t="s">
        <v>766</v>
      </c>
      <c r="E96" s="424" t="s">
        <v>560</v>
      </c>
      <c r="F96" s="424" t="s">
        <v>560</v>
      </c>
      <c r="G96" s="481" t="s">
        <v>768</v>
      </c>
      <c r="H96" s="481" t="s">
        <v>768</v>
      </c>
      <c r="I96" s="481" t="s">
        <v>768</v>
      </c>
      <c r="J96" s="481" t="s">
        <v>768</v>
      </c>
      <c r="K96" s="481" t="s">
        <v>768</v>
      </c>
      <c r="L96" s="481" t="s">
        <v>324</v>
      </c>
      <c r="M96" s="481" t="s">
        <v>324</v>
      </c>
      <c r="N96" s="482" t="s">
        <v>768</v>
      </c>
      <c r="P96" s="373"/>
      <c r="Q96" s="374"/>
      <c r="R96" s="387"/>
    </row>
    <row r="97" spans="1:18" ht="20.100000000000001" customHeight="1">
      <c r="B97" s="462"/>
      <c r="C97" s="424" t="s">
        <v>583</v>
      </c>
      <c r="D97" s="424" t="s">
        <v>766</v>
      </c>
      <c r="E97" s="424" t="s">
        <v>560</v>
      </c>
      <c r="F97" s="424" t="s">
        <v>560</v>
      </c>
      <c r="G97" s="481" t="s">
        <v>769</v>
      </c>
      <c r="H97" s="481" t="s">
        <v>770</v>
      </c>
      <c r="I97" s="481" t="s">
        <v>771</v>
      </c>
      <c r="J97" s="481" t="s">
        <v>771</v>
      </c>
      <c r="K97" s="481" t="s">
        <v>764</v>
      </c>
      <c r="L97" s="481" t="s">
        <v>324</v>
      </c>
      <c r="M97" s="481" t="s">
        <v>324</v>
      </c>
      <c r="N97" s="482" t="s">
        <v>772</v>
      </c>
      <c r="P97" s="373"/>
      <c r="Q97" s="374"/>
      <c r="R97" s="387"/>
    </row>
    <row r="98" spans="1:18" s="471" customFormat="1" ht="20.100000000000001" customHeight="1">
      <c r="A98" s="467"/>
      <c r="B98" s="472"/>
      <c r="C98" s="424" t="s">
        <v>566</v>
      </c>
      <c r="D98" s="424" t="s">
        <v>766</v>
      </c>
      <c r="E98" s="424" t="s">
        <v>560</v>
      </c>
      <c r="F98" s="424" t="s">
        <v>560</v>
      </c>
      <c r="G98" s="368" t="s">
        <v>773</v>
      </c>
      <c r="H98" s="368" t="s">
        <v>773</v>
      </c>
      <c r="I98" s="368" t="s">
        <v>773</v>
      </c>
      <c r="J98" s="368" t="s">
        <v>773</v>
      </c>
      <c r="K98" s="368" t="s">
        <v>773</v>
      </c>
      <c r="L98" s="368" t="s">
        <v>324</v>
      </c>
      <c r="M98" s="469" t="s">
        <v>324</v>
      </c>
      <c r="N98" s="470" t="s">
        <v>773</v>
      </c>
      <c r="P98" s="373"/>
      <c r="Q98" s="374"/>
      <c r="R98" s="473"/>
    </row>
    <row r="99" spans="1:18" ht="20.100000000000001" customHeight="1">
      <c r="B99" s="468" t="s">
        <v>774</v>
      </c>
      <c r="C99" s="424" t="s">
        <v>644</v>
      </c>
      <c r="D99" s="424" t="s">
        <v>775</v>
      </c>
      <c r="E99" s="424" t="s">
        <v>556</v>
      </c>
      <c r="F99" s="424" t="s">
        <v>560</v>
      </c>
      <c r="G99" s="368" t="s">
        <v>324</v>
      </c>
      <c r="H99" s="368" t="s">
        <v>776</v>
      </c>
      <c r="I99" s="368" t="s">
        <v>777</v>
      </c>
      <c r="J99" s="368" t="s">
        <v>778</v>
      </c>
      <c r="K99" s="368" t="s">
        <v>253</v>
      </c>
      <c r="L99" s="368" t="s">
        <v>307</v>
      </c>
      <c r="M99" s="469" t="s">
        <v>324</v>
      </c>
      <c r="N99" s="470" t="s">
        <v>779</v>
      </c>
      <c r="P99" s="373"/>
      <c r="Q99" s="374"/>
      <c r="R99" s="387"/>
    </row>
    <row r="100" spans="1:18" ht="20.100000000000001" customHeight="1">
      <c r="B100" s="462"/>
      <c r="C100" s="424" t="s">
        <v>654</v>
      </c>
      <c r="D100" s="424" t="s">
        <v>775</v>
      </c>
      <c r="E100" s="424" t="s">
        <v>556</v>
      </c>
      <c r="F100" s="424" t="s">
        <v>560</v>
      </c>
      <c r="G100" s="368" t="s">
        <v>780</v>
      </c>
      <c r="H100" s="368" t="s">
        <v>780</v>
      </c>
      <c r="I100" s="368" t="s">
        <v>780</v>
      </c>
      <c r="J100" s="368" t="s">
        <v>780</v>
      </c>
      <c r="K100" s="368" t="s">
        <v>780</v>
      </c>
      <c r="L100" s="368" t="s">
        <v>324</v>
      </c>
      <c r="M100" s="469" t="s">
        <v>324</v>
      </c>
      <c r="N100" s="470" t="s">
        <v>780</v>
      </c>
      <c r="P100" s="373"/>
      <c r="Q100" s="374"/>
      <c r="R100" s="387"/>
    </row>
    <row r="101" spans="1:18" ht="20.100000000000001" customHeight="1">
      <c r="B101" s="462"/>
      <c r="C101" s="424" t="s">
        <v>558</v>
      </c>
      <c r="D101" s="424" t="s">
        <v>775</v>
      </c>
      <c r="E101" s="424" t="s">
        <v>556</v>
      </c>
      <c r="F101" s="424" t="s">
        <v>560</v>
      </c>
      <c r="G101" s="368" t="s">
        <v>781</v>
      </c>
      <c r="H101" s="368" t="s">
        <v>781</v>
      </c>
      <c r="I101" s="368" t="s">
        <v>781</v>
      </c>
      <c r="J101" s="368" t="s">
        <v>781</v>
      </c>
      <c r="K101" s="368" t="s">
        <v>781</v>
      </c>
      <c r="L101" s="368" t="s">
        <v>324</v>
      </c>
      <c r="M101" s="469" t="s">
        <v>324</v>
      </c>
      <c r="N101" s="470" t="s">
        <v>781</v>
      </c>
      <c r="P101" s="373"/>
      <c r="Q101" s="374"/>
      <c r="R101" s="387"/>
    </row>
    <row r="102" spans="1:18" ht="20.100000000000001" customHeight="1">
      <c r="B102" s="462"/>
      <c r="C102" s="424" t="s">
        <v>583</v>
      </c>
      <c r="D102" s="424" t="s">
        <v>775</v>
      </c>
      <c r="E102" s="424" t="s">
        <v>556</v>
      </c>
      <c r="F102" s="424" t="s">
        <v>560</v>
      </c>
      <c r="G102" s="368" t="s">
        <v>730</v>
      </c>
      <c r="H102" s="368" t="s">
        <v>782</v>
      </c>
      <c r="I102" s="368" t="s">
        <v>783</v>
      </c>
      <c r="J102" s="368" t="s">
        <v>784</v>
      </c>
      <c r="K102" s="368" t="s">
        <v>785</v>
      </c>
      <c r="L102" s="368" t="s">
        <v>324</v>
      </c>
      <c r="M102" s="469" t="s">
        <v>324</v>
      </c>
      <c r="N102" s="470" t="s">
        <v>786</v>
      </c>
      <c r="P102" s="373"/>
      <c r="Q102" s="374"/>
      <c r="R102" s="387"/>
    </row>
    <row r="103" spans="1:18" ht="20.100000000000001" customHeight="1">
      <c r="B103" s="462"/>
      <c r="C103" s="424" t="s">
        <v>644</v>
      </c>
      <c r="D103" s="424" t="s">
        <v>787</v>
      </c>
      <c r="E103" s="424" t="s">
        <v>556</v>
      </c>
      <c r="F103" s="424" t="s">
        <v>560</v>
      </c>
      <c r="G103" s="368" t="s">
        <v>324</v>
      </c>
      <c r="H103" s="368" t="s">
        <v>742</v>
      </c>
      <c r="I103" s="368" t="s">
        <v>788</v>
      </c>
      <c r="J103" s="368" t="s">
        <v>324</v>
      </c>
      <c r="K103" s="368" t="s">
        <v>324</v>
      </c>
      <c r="L103" s="368" t="s">
        <v>675</v>
      </c>
      <c r="M103" s="469" t="s">
        <v>324</v>
      </c>
      <c r="N103" s="470" t="s">
        <v>789</v>
      </c>
      <c r="P103" s="373"/>
      <c r="Q103" s="374"/>
      <c r="R103" s="387"/>
    </row>
    <row r="104" spans="1:18" ht="20.100000000000001" customHeight="1">
      <c r="B104" s="462"/>
      <c r="C104" s="424" t="s">
        <v>594</v>
      </c>
      <c r="D104" s="424" t="s">
        <v>787</v>
      </c>
      <c r="E104" s="424" t="s">
        <v>556</v>
      </c>
      <c r="F104" s="424" t="s">
        <v>560</v>
      </c>
      <c r="G104" s="368" t="s">
        <v>755</v>
      </c>
      <c r="H104" s="368" t="s">
        <v>755</v>
      </c>
      <c r="I104" s="368" t="s">
        <v>755</v>
      </c>
      <c r="J104" s="368" t="s">
        <v>755</v>
      </c>
      <c r="K104" s="368" t="s">
        <v>755</v>
      </c>
      <c r="L104" s="368" t="s">
        <v>324</v>
      </c>
      <c r="M104" s="469" t="s">
        <v>324</v>
      </c>
      <c r="N104" s="470" t="s">
        <v>755</v>
      </c>
      <c r="P104" s="373"/>
      <c r="Q104" s="374"/>
      <c r="R104" s="387"/>
    </row>
    <row r="105" spans="1:18" ht="20.100000000000001" customHeight="1">
      <c r="B105" s="462"/>
      <c r="C105" s="424" t="s">
        <v>644</v>
      </c>
      <c r="D105" s="424" t="s">
        <v>790</v>
      </c>
      <c r="E105" s="424" t="s">
        <v>556</v>
      </c>
      <c r="F105" s="424" t="s">
        <v>791</v>
      </c>
      <c r="G105" s="368" t="s">
        <v>792</v>
      </c>
      <c r="H105" s="368" t="s">
        <v>793</v>
      </c>
      <c r="I105" s="368" t="s">
        <v>794</v>
      </c>
      <c r="J105" s="368" t="s">
        <v>795</v>
      </c>
      <c r="K105" s="368" t="s">
        <v>723</v>
      </c>
      <c r="L105" s="368" t="s">
        <v>796</v>
      </c>
      <c r="M105" s="469" t="s">
        <v>324</v>
      </c>
      <c r="N105" s="470" t="s">
        <v>797</v>
      </c>
      <c r="P105" s="373"/>
      <c r="Q105" s="374"/>
      <c r="R105" s="387"/>
    </row>
    <row r="106" spans="1:18" ht="20.100000000000001" customHeight="1">
      <c r="B106" s="462"/>
      <c r="C106" s="424" t="s">
        <v>602</v>
      </c>
      <c r="D106" s="424" t="s">
        <v>790</v>
      </c>
      <c r="E106" s="424" t="s">
        <v>556</v>
      </c>
      <c r="F106" s="424" t="s">
        <v>791</v>
      </c>
      <c r="G106" s="368" t="s">
        <v>798</v>
      </c>
      <c r="H106" s="368" t="s">
        <v>798</v>
      </c>
      <c r="I106" s="368" t="s">
        <v>798</v>
      </c>
      <c r="J106" s="368" t="s">
        <v>798</v>
      </c>
      <c r="K106" s="368" t="s">
        <v>798</v>
      </c>
      <c r="L106" s="368" t="s">
        <v>324</v>
      </c>
      <c r="M106" s="469" t="s">
        <v>324</v>
      </c>
      <c r="N106" s="470" t="s">
        <v>798</v>
      </c>
      <c r="P106" s="373"/>
      <c r="Q106" s="374"/>
      <c r="R106" s="387"/>
    </row>
    <row r="107" spans="1:18" ht="20.100000000000001" customHeight="1">
      <c r="B107" s="462"/>
      <c r="C107" s="424" t="s">
        <v>654</v>
      </c>
      <c r="D107" s="424" t="s">
        <v>790</v>
      </c>
      <c r="E107" s="424" t="s">
        <v>556</v>
      </c>
      <c r="F107" s="424" t="s">
        <v>791</v>
      </c>
      <c r="G107" s="368" t="s">
        <v>799</v>
      </c>
      <c r="H107" s="368" t="s">
        <v>799</v>
      </c>
      <c r="I107" s="368" t="s">
        <v>799</v>
      </c>
      <c r="J107" s="368" t="s">
        <v>799</v>
      </c>
      <c r="K107" s="368" t="s">
        <v>799</v>
      </c>
      <c r="L107" s="368" t="s">
        <v>324</v>
      </c>
      <c r="M107" s="469" t="s">
        <v>324</v>
      </c>
      <c r="N107" s="470" t="s">
        <v>799</v>
      </c>
      <c r="P107" s="373"/>
      <c r="Q107" s="374"/>
      <c r="R107" s="387"/>
    </row>
    <row r="108" spans="1:18" ht="20.100000000000001" customHeight="1">
      <c r="B108" s="462"/>
      <c r="C108" s="424" t="s">
        <v>558</v>
      </c>
      <c r="D108" s="424" t="s">
        <v>790</v>
      </c>
      <c r="E108" s="424" t="s">
        <v>556</v>
      </c>
      <c r="F108" s="424" t="s">
        <v>791</v>
      </c>
      <c r="G108" s="368" t="s">
        <v>799</v>
      </c>
      <c r="H108" s="368" t="s">
        <v>799</v>
      </c>
      <c r="I108" s="368" t="s">
        <v>799</v>
      </c>
      <c r="J108" s="368" t="s">
        <v>799</v>
      </c>
      <c r="K108" s="368" t="s">
        <v>799</v>
      </c>
      <c r="L108" s="368" t="s">
        <v>324</v>
      </c>
      <c r="M108" s="469" t="s">
        <v>324</v>
      </c>
      <c r="N108" s="470" t="s">
        <v>799</v>
      </c>
      <c r="P108" s="373"/>
      <c r="Q108" s="374"/>
      <c r="R108" s="387"/>
    </row>
    <row r="109" spans="1:18" ht="20.100000000000001" customHeight="1">
      <c r="B109" s="462"/>
      <c r="C109" s="424" t="s">
        <v>583</v>
      </c>
      <c r="D109" s="424" t="s">
        <v>790</v>
      </c>
      <c r="E109" s="424" t="s">
        <v>556</v>
      </c>
      <c r="F109" s="424" t="s">
        <v>791</v>
      </c>
      <c r="G109" s="481" t="s">
        <v>800</v>
      </c>
      <c r="H109" s="481" t="s">
        <v>743</v>
      </c>
      <c r="I109" s="481" t="s">
        <v>788</v>
      </c>
      <c r="J109" s="481" t="s">
        <v>801</v>
      </c>
      <c r="K109" s="481" t="s">
        <v>802</v>
      </c>
      <c r="L109" s="481" t="s">
        <v>324</v>
      </c>
      <c r="M109" s="481" t="s">
        <v>324</v>
      </c>
      <c r="N109" s="482" t="s">
        <v>803</v>
      </c>
      <c r="P109" s="373"/>
      <c r="Q109" s="374"/>
      <c r="R109" s="387"/>
    </row>
    <row r="110" spans="1:18" ht="20.100000000000001" customHeight="1">
      <c r="B110" s="462"/>
      <c r="C110" s="424" t="s">
        <v>594</v>
      </c>
      <c r="D110" s="424" t="s">
        <v>790</v>
      </c>
      <c r="E110" s="424" t="s">
        <v>556</v>
      </c>
      <c r="F110" s="424" t="s">
        <v>791</v>
      </c>
      <c r="G110" s="481" t="s">
        <v>788</v>
      </c>
      <c r="H110" s="481" t="s">
        <v>788</v>
      </c>
      <c r="I110" s="481" t="s">
        <v>788</v>
      </c>
      <c r="J110" s="481" t="s">
        <v>788</v>
      </c>
      <c r="K110" s="481" t="s">
        <v>788</v>
      </c>
      <c r="L110" s="481" t="s">
        <v>324</v>
      </c>
      <c r="M110" s="481" t="s">
        <v>324</v>
      </c>
      <c r="N110" s="482" t="s">
        <v>788</v>
      </c>
      <c r="P110" s="373"/>
      <c r="Q110" s="374"/>
      <c r="R110" s="387"/>
    </row>
    <row r="111" spans="1:18" ht="20.100000000000001" customHeight="1" thickBot="1">
      <c r="B111" s="483" t="s">
        <v>804</v>
      </c>
      <c r="C111" s="484" t="s">
        <v>642</v>
      </c>
      <c r="D111" s="484" t="s">
        <v>597</v>
      </c>
      <c r="E111" s="484" t="s">
        <v>560</v>
      </c>
      <c r="F111" s="484" t="s">
        <v>560</v>
      </c>
      <c r="G111" s="485" t="s">
        <v>805</v>
      </c>
      <c r="H111" s="485" t="s">
        <v>805</v>
      </c>
      <c r="I111" s="485" t="s">
        <v>805</v>
      </c>
      <c r="J111" s="485" t="s">
        <v>805</v>
      </c>
      <c r="K111" s="485" t="s">
        <v>805</v>
      </c>
      <c r="L111" s="485" t="s">
        <v>324</v>
      </c>
      <c r="M111" s="485" t="s">
        <v>324</v>
      </c>
      <c r="N111" s="486" t="s">
        <v>805</v>
      </c>
      <c r="P111" s="373"/>
      <c r="Q111" s="374"/>
      <c r="R111" s="387"/>
    </row>
    <row r="112" spans="1:18" ht="16.350000000000001" customHeight="1">
      <c r="N112" s="166" t="s">
        <v>148</v>
      </c>
      <c r="P112" s="373"/>
      <c r="Q112" s="374"/>
    </row>
    <row r="113" spans="13:17" ht="16.350000000000001" customHeight="1">
      <c r="M113" s="487"/>
      <c r="N113" s="297"/>
      <c r="P113" s="373"/>
      <c r="Q113" s="374"/>
    </row>
    <row r="114" spans="13:17" ht="16.350000000000001" customHeight="1">
      <c r="P114" s="373"/>
      <c r="Q114" s="374"/>
    </row>
    <row r="115" spans="13:17" ht="16.350000000000001" customHeight="1">
      <c r="P115" s="373"/>
      <c r="Q115" s="374"/>
    </row>
    <row r="116" spans="13:17" ht="16.350000000000001" customHeight="1">
      <c r="Q116" s="387"/>
    </row>
    <row r="117" spans="13:17" ht="16.350000000000001" customHeight="1">
      <c r="Q117" s="387"/>
    </row>
    <row r="118" spans="13:17" ht="16.350000000000001" customHeight="1">
      <c r="Q118" s="387"/>
    </row>
  </sheetData>
  <mergeCells count="6">
    <mergeCell ref="B9:N9"/>
    <mergeCell ref="B4:N4"/>
    <mergeCell ref="B5:N5"/>
    <mergeCell ref="B6:N6"/>
    <mergeCell ref="B7:N7"/>
    <mergeCell ref="B8:N8"/>
  </mergeCells>
  <printOptions horizontalCentered="1" verticalCentered="1"/>
  <pageMargins left="0.23622047244094491" right="0.23622047244094491" top="0.55118110236220474" bottom="0.35433070866141736" header="0.31496062992125984" footer="0.11811023622047245"/>
  <pageSetup paperSize="9" scale="42"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8"/>
  <sheetViews>
    <sheetView showGridLines="0" topLeftCell="A25" zoomScale="80" zoomScaleNormal="80" zoomScaleSheetLayoutView="80" workbookViewId="0">
      <selection activeCell="B7" sqref="B7:G36"/>
    </sheetView>
  </sheetViews>
  <sheetFormatPr baseColWidth="10" defaultColWidth="12.5703125" defaultRowHeight="15"/>
  <cols>
    <col min="1" max="1" width="2.7109375" style="488" customWidth="1"/>
    <col min="2" max="2" width="36.28515625" style="458" bestFit="1" customWidth="1"/>
    <col min="3" max="3" width="12.7109375" style="458" customWidth="1"/>
    <col min="4" max="4" width="29.5703125" style="458" bestFit="1" customWidth="1"/>
    <col min="5" max="5" width="7.7109375" style="458" customWidth="1"/>
    <col min="6" max="6" width="21.7109375" style="458" customWidth="1"/>
    <col min="7" max="7" width="54.5703125" style="458" customWidth="1"/>
    <col min="8" max="8" width="3.7109375" style="338" customWidth="1"/>
    <col min="9" max="9" width="8.28515625" style="338" bestFit="1" customWidth="1"/>
    <col min="10" max="10" width="10.85546875" style="489" bestFit="1" customWidth="1"/>
    <col min="11" max="11" width="9.28515625" style="338" customWidth="1"/>
    <col min="12" max="12" width="12.5703125" style="338"/>
    <col min="13" max="14" width="14.7109375" style="338" bestFit="1" customWidth="1"/>
    <col min="15" max="15" width="12.85546875" style="338" bestFit="1" customWidth="1"/>
    <col min="16" max="16384" width="12.5703125" style="338"/>
  </cols>
  <sheetData>
    <row r="2" spans="1:11">
      <c r="G2" s="341"/>
      <c r="H2" s="342"/>
    </row>
    <row r="3" spans="1:11" ht="8.25" customHeight="1">
      <c r="H3" s="342"/>
    </row>
    <row r="4" spans="1:11" ht="0.75" customHeight="1" thickBot="1">
      <c r="H4" s="342"/>
    </row>
    <row r="5" spans="1:11" ht="26.25" customHeight="1" thickBot="1">
      <c r="B5" s="711" t="s">
        <v>806</v>
      </c>
      <c r="C5" s="712"/>
      <c r="D5" s="712"/>
      <c r="E5" s="712"/>
      <c r="F5" s="712"/>
      <c r="G5" s="713"/>
      <c r="H5" s="343"/>
    </row>
    <row r="6" spans="1:11" ht="15" customHeight="1">
      <c r="B6" s="715"/>
      <c r="C6" s="715"/>
      <c r="D6" s="715"/>
      <c r="E6" s="715"/>
      <c r="F6" s="715"/>
      <c r="G6" s="715"/>
      <c r="H6" s="344"/>
    </row>
    <row r="7" spans="1:11" ht="15" customHeight="1">
      <c r="B7" s="715" t="s">
        <v>612</v>
      </c>
      <c r="C7" s="715"/>
      <c r="D7" s="715"/>
      <c r="E7" s="715"/>
      <c r="F7" s="715"/>
      <c r="G7" s="715"/>
      <c r="H7" s="344"/>
    </row>
    <row r="8" spans="1:11" ht="15" customHeight="1">
      <c r="B8" s="490"/>
      <c r="C8" s="490"/>
      <c r="D8" s="490"/>
      <c r="E8" s="490"/>
      <c r="F8" s="490"/>
      <c r="G8" s="490"/>
      <c r="H8" s="344"/>
    </row>
    <row r="9" spans="1:11" ht="16.5" customHeight="1">
      <c r="B9" s="709" t="s">
        <v>613</v>
      </c>
      <c r="C9" s="709"/>
      <c r="D9" s="709"/>
      <c r="E9" s="709"/>
      <c r="F9" s="709"/>
      <c r="G9" s="709"/>
      <c r="H9" s="344"/>
    </row>
    <row r="10" spans="1:11" s="347" customFormat="1" ht="12" customHeight="1">
      <c r="A10" s="491"/>
      <c r="B10" s="492"/>
      <c r="C10" s="492"/>
      <c r="D10" s="492"/>
      <c r="E10" s="492"/>
      <c r="F10" s="492"/>
      <c r="G10" s="492"/>
      <c r="H10" s="344"/>
      <c r="J10" s="493"/>
    </row>
    <row r="11" spans="1:11" ht="17.25" customHeight="1">
      <c r="A11" s="494"/>
      <c r="B11" s="719" t="s">
        <v>125</v>
      </c>
      <c r="C11" s="719"/>
      <c r="D11" s="719"/>
      <c r="E11" s="719"/>
      <c r="F11" s="719"/>
      <c r="G11" s="719"/>
      <c r="H11" s="495"/>
    </row>
    <row r="12" spans="1:11" ht="6.75" customHeight="1" thickBot="1">
      <c r="A12" s="494"/>
      <c r="B12" s="496"/>
      <c r="C12" s="496"/>
      <c r="D12" s="496"/>
      <c r="E12" s="496"/>
      <c r="F12" s="496"/>
      <c r="G12" s="496"/>
      <c r="H12" s="495"/>
    </row>
    <row r="13" spans="1:11" ht="16.350000000000001" customHeight="1">
      <c r="A13" s="494"/>
      <c r="B13" s="351" t="s">
        <v>340</v>
      </c>
      <c r="C13" s="352" t="s">
        <v>546</v>
      </c>
      <c r="D13" s="353" t="s">
        <v>547</v>
      </c>
      <c r="E13" s="352" t="s">
        <v>548</v>
      </c>
      <c r="F13" s="353" t="s">
        <v>549</v>
      </c>
      <c r="G13" s="419" t="str">
        <f>'[6]Pág. 15'!G12</f>
        <v>PRECIO MEDIO PONDERADO SEMANAL NACIONAL</v>
      </c>
      <c r="H13" s="497"/>
    </row>
    <row r="14" spans="1:11" ht="16.350000000000001" customHeight="1">
      <c r="A14" s="494"/>
      <c r="B14" s="360"/>
      <c r="C14" s="361"/>
      <c r="D14" s="420" t="s">
        <v>551</v>
      </c>
      <c r="E14" s="361"/>
      <c r="F14" s="362"/>
      <c r="G14" s="421" t="str">
        <f>'[6]Pág. 15'!G13</f>
        <v>Semana 29- 2021: 19/07 - 25/07</v>
      </c>
      <c r="H14" s="498"/>
    </row>
    <row r="15" spans="1:11" s="480" customFormat="1" ht="30" customHeight="1">
      <c r="A15" s="494"/>
      <c r="B15" s="366" t="s">
        <v>630</v>
      </c>
      <c r="C15" s="367" t="s">
        <v>616</v>
      </c>
      <c r="D15" s="367" t="s">
        <v>632</v>
      </c>
      <c r="E15" s="367" t="s">
        <v>560</v>
      </c>
      <c r="F15" s="367" t="s">
        <v>633</v>
      </c>
      <c r="G15" s="499" t="s">
        <v>807</v>
      </c>
      <c r="H15" s="399"/>
      <c r="I15" s="500"/>
      <c r="J15" s="374"/>
      <c r="K15" s="501"/>
    </row>
    <row r="16" spans="1:11" s="480" customFormat="1" ht="30" customHeight="1">
      <c r="A16" s="494"/>
      <c r="B16" s="376"/>
      <c r="C16" s="367" t="s">
        <v>616</v>
      </c>
      <c r="D16" s="367" t="s">
        <v>637</v>
      </c>
      <c r="E16" s="367" t="s">
        <v>560</v>
      </c>
      <c r="F16" s="367" t="s">
        <v>808</v>
      </c>
      <c r="G16" s="499" t="s">
        <v>809</v>
      </c>
      <c r="H16" s="399"/>
      <c r="I16" s="500"/>
      <c r="J16" s="374"/>
      <c r="K16" s="501"/>
    </row>
    <row r="17" spans="1:11" s="471" customFormat="1" ht="30" customHeight="1">
      <c r="A17" s="502"/>
      <c r="B17" s="377"/>
      <c r="C17" s="367" t="s">
        <v>616</v>
      </c>
      <c r="D17" s="367" t="s">
        <v>641</v>
      </c>
      <c r="E17" s="367" t="s">
        <v>560</v>
      </c>
      <c r="F17" s="367" t="s">
        <v>633</v>
      </c>
      <c r="G17" s="499" t="s">
        <v>810</v>
      </c>
      <c r="H17" s="503"/>
      <c r="I17" s="500"/>
      <c r="J17" s="374"/>
      <c r="K17" s="504"/>
    </row>
    <row r="18" spans="1:11" s="375" customFormat="1" ht="30" customHeight="1">
      <c r="A18" s="488"/>
      <c r="B18" s="505" t="s">
        <v>643</v>
      </c>
      <c r="C18" s="367" t="s">
        <v>616</v>
      </c>
      <c r="D18" s="367" t="s">
        <v>597</v>
      </c>
      <c r="E18" s="367" t="s">
        <v>560</v>
      </c>
      <c r="F18" s="367" t="s">
        <v>811</v>
      </c>
      <c r="G18" s="499" t="s">
        <v>812</v>
      </c>
      <c r="H18" s="372"/>
      <c r="I18" s="500"/>
      <c r="J18" s="374"/>
      <c r="K18" s="432"/>
    </row>
    <row r="19" spans="1:11" s="375" customFormat="1" ht="30" customHeight="1">
      <c r="A19" s="488"/>
      <c r="B19" s="505" t="s">
        <v>646</v>
      </c>
      <c r="C19" s="367" t="s">
        <v>616</v>
      </c>
      <c r="D19" s="367" t="s">
        <v>617</v>
      </c>
      <c r="E19" s="367" t="s">
        <v>560</v>
      </c>
      <c r="F19" s="367" t="s">
        <v>813</v>
      </c>
      <c r="G19" s="499" t="s">
        <v>814</v>
      </c>
      <c r="H19" s="372"/>
      <c r="I19" s="500"/>
      <c r="J19" s="374"/>
      <c r="K19" s="432"/>
    </row>
    <row r="20" spans="1:11" s="375" customFormat="1" ht="30" customHeight="1">
      <c r="A20" s="488"/>
      <c r="B20" s="505" t="s">
        <v>648</v>
      </c>
      <c r="C20" s="367" t="s">
        <v>616</v>
      </c>
      <c r="D20" s="367" t="s">
        <v>597</v>
      </c>
      <c r="E20" s="367" t="s">
        <v>560</v>
      </c>
      <c r="F20" s="367" t="s">
        <v>560</v>
      </c>
      <c r="G20" s="499" t="s">
        <v>815</v>
      </c>
      <c r="H20" s="372"/>
      <c r="I20" s="500"/>
      <c r="J20" s="374"/>
      <c r="K20" s="432"/>
    </row>
    <row r="21" spans="1:11" s="375" customFormat="1" ht="30" customHeight="1">
      <c r="A21" s="488"/>
      <c r="B21" s="506" t="s">
        <v>649</v>
      </c>
      <c r="C21" s="367" t="s">
        <v>616</v>
      </c>
      <c r="D21" s="367" t="s">
        <v>650</v>
      </c>
      <c r="E21" s="367" t="s">
        <v>560</v>
      </c>
      <c r="F21" s="367" t="s">
        <v>816</v>
      </c>
      <c r="G21" s="507" t="s">
        <v>817</v>
      </c>
      <c r="H21" s="372"/>
      <c r="I21" s="500"/>
      <c r="J21" s="374"/>
      <c r="K21" s="432"/>
    </row>
    <row r="22" spans="1:11" s="375" customFormat="1" ht="30" customHeight="1">
      <c r="A22" s="488"/>
      <c r="B22" s="505" t="s">
        <v>657</v>
      </c>
      <c r="C22" s="367" t="s">
        <v>616</v>
      </c>
      <c r="D22" s="367" t="s">
        <v>597</v>
      </c>
      <c r="E22" s="367" t="s">
        <v>560</v>
      </c>
      <c r="F22" s="367" t="s">
        <v>560</v>
      </c>
      <c r="G22" s="499" t="s">
        <v>818</v>
      </c>
      <c r="H22" s="372"/>
      <c r="I22" s="500"/>
      <c r="J22" s="374"/>
      <c r="K22" s="432"/>
    </row>
    <row r="23" spans="1:11" s="375" customFormat="1" ht="30" customHeight="1">
      <c r="A23" s="488"/>
      <c r="B23" s="505" t="s">
        <v>661</v>
      </c>
      <c r="C23" s="367" t="s">
        <v>616</v>
      </c>
      <c r="D23" s="367" t="s">
        <v>597</v>
      </c>
      <c r="E23" s="367" t="s">
        <v>556</v>
      </c>
      <c r="F23" s="367" t="s">
        <v>819</v>
      </c>
      <c r="G23" s="499" t="s">
        <v>820</v>
      </c>
      <c r="H23" s="372"/>
      <c r="I23" s="500"/>
      <c r="J23" s="374"/>
      <c r="K23" s="432"/>
    </row>
    <row r="24" spans="1:11" s="375" customFormat="1" ht="30" customHeight="1">
      <c r="A24" s="488"/>
      <c r="B24" s="505" t="s">
        <v>679</v>
      </c>
      <c r="C24" s="367" t="s">
        <v>616</v>
      </c>
      <c r="D24" s="367" t="s">
        <v>597</v>
      </c>
      <c r="E24" s="367" t="s">
        <v>560</v>
      </c>
      <c r="F24" s="367" t="s">
        <v>560</v>
      </c>
      <c r="G24" s="499" t="s">
        <v>821</v>
      </c>
      <c r="H24" s="372"/>
      <c r="I24" s="500"/>
      <c r="J24" s="374"/>
      <c r="K24" s="432"/>
    </row>
    <row r="25" spans="1:11" s="375" customFormat="1" ht="30" customHeight="1">
      <c r="A25" s="488"/>
      <c r="B25" s="505" t="s">
        <v>699</v>
      </c>
      <c r="C25" s="367" t="s">
        <v>616</v>
      </c>
      <c r="D25" s="367" t="s">
        <v>822</v>
      </c>
      <c r="E25" s="367" t="s">
        <v>560</v>
      </c>
      <c r="F25" s="367" t="s">
        <v>701</v>
      </c>
      <c r="G25" s="499" t="s">
        <v>823</v>
      </c>
      <c r="H25" s="372"/>
      <c r="I25" s="500"/>
      <c r="J25" s="374"/>
      <c r="K25" s="432"/>
    </row>
    <row r="26" spans="1:11" s="375" customFormat="1" ht="30" customHeight="1">
      <c r="A26" s="488"/>
      <c r="B26" s="505" t="s">
        <v>824</v>
      </c>
      <c r="C26" s="367" t="s">
        <v>616</v>
      </c>
      <c r="D26" s="367" t="s">
        <v>597</v>
      </c>
      <c r="E26" s="367" t="s">
        <v>556</v>
      </c>
      <c r="F26" s="367" t="s">
        <v>825</v>
      </c>
      <c r="G26" s="499" t="s">
        <v>826</v>
      </c>
      <c r="H26" s="372"/>
      <c r="I26" s="500"/>
      <c r="J26" s="374"/>
      <c r="K26" s="432"/>
    </row>
    <row r="27" spans="1:11" s="480" customFormat="1" ht="30" customHeight="1">
      <c r="A27" s="494"/>
      <c r="B27" s="366" t="s">
        <v>760</v>
      </c>
      <c r="C27" s="367" t="s">
        <v>616</v>
      </c>
      <c r="D27" s="367" t="s">
        <v>597</v>
      </c>
      <c r="E27" s="367" t="s">
        <v>560</v>
      </c>
      <c r="F27" s="367" t="s">
        <v>560</v>
      </c>
      <c r="G27" s="499" t="s">
        <v>827</v>
      </c>
      <c r="I27" s="500"/>
      <c r="J27" s="374"/>
      <c r="K27" s="501"/>
    </row>
    <row r="28" spans="1:11" s="375" customFormat="1" ht="30" customHeight="1">
      <c r="A28" s="488"/>
      <c r="B28" s="505" t="s">
        <v>762</v>
      </c>
      <c r="C28" s="367" t="s">
        <v>616</v>
      </c>
      <c r="D28" s="367" t="s">
        <v>597</v>
      </c>
      <c r="E28" s="367" t="s">
        <v>560</v>
      </c>
      <c r="F28" s="367" t="s">
        <v>560</v>
      </c>
      <c r="G28" s="499" t="s">
        <v>828</v>
      </c>
      <c r="H28" s="372"/>
      <c r="I28" s="500"/>
      <c r="J28" s="374"/>
      <c r="K28" s="432"/>
    </row>
    <row r="29" spans="1:11" s="480" customFormat="1" ht="30" customHeight="1">
      <c r="A29" s="494"/>
      <c r="B29" s="366" t="s">
        <v>774</v>
      </c>
      <c r="C29" s="367" t="s">
        <v>616</v>
      </c>
      <c r="D29" s="367" t="s">
        <v>775</v>
      </c>
      <c r="E29" s="367" t="s">
        <v>556</v>
      </c>
      <c r="F29" s="367" t="s">
        <v>560</v>
      </c>
      <c r="G29" s="499" t="s">
        <v>829</v>
      </c>
      <c r="I29" s="500"/>
      <c r="J29" s="374"/>
      <c r="K29" s="501"/>
    </row>
    <row r="30" spans="1:11" s="480" customFormat="1" ht="30" customHeight="1">
      <c r="A30" s="494"/>
      <c r="B30" s="376"/>
      <c r="C30" s="367" t="s">
        <v>616</v>
      </c>
      <c r="D30" s="367" t="s">
        <v>787</v>
      </c>
      <c r="E30" s="367" t="s">
        <v>556</v>
      </c>
      <c r="F30" s="367" t="s">
        <v>560</v>
      </c>
      <c r="G30" s="499" t="s">
        <v>830</v>
      </c>
      <c r="H30" s="399"/>
      <c r="I30" s="500"/>
      <c r="J30" s="374"/>
      <c r="K30" s="501"/>
    </row>
    <row r="31" spans="1:11" ht="30" customHeight="1">
      <c r="B31" s="377"/>
      <c r="C31" s="367" t="s">
        <v>616</v>
      </c>
      <c r="D31" s="367" t="s">
        <v>790</v>
      </c>
      <c r="E31" s="367" t="s">
        <v>556</v>
      </c>
      <c r="F31" s="367" t="s">
        <v>791</v>
      </c>
      <c r="G31" s="499" t="s">
        <v>831</v>
      </c>
      <c r="H31" s="399"/>
      <c r="I31" s="500"/>
      <c r="J31" s="374"/>
      <c r="K31" s="504"/>
    </row>
    <row r="32" spans="1:11" s="375" customFormat="1" ht="30" customHeight="1" thickBot="1">
      <c r="A32" s="488"/>
      <c r="B32" s="430" t="s">
        <v>832</v>
      </c>
      <c r="C32" s="508" t="s">
        <v>616</v>
      </c>
      <c r="D32" s="508" t="s">
        <v>597</v>
      </c>
      <c r="E32" s="508" t="s">
        <v>560</v>
      </c>
      <c r="F32" s="508" t="s">
        <v>560</v>
      </c>
      <c r="G32" s="509" t="s">
        <v>833</v>
      </c>
      <c r="H32" s="372"/>
      <c r="I32" s="500"/>
      <c r="J32" s="374"/>
      <c r="K32" s="432"/>
    </row>
    <row r="33" spans="1:10">
      <c r="A33" s="338"/>
      <c r="B33" s="510"/>
      <c r="C33" s="510"/>
      <c r="D33" s="510"/>
      <c r="E33" s="510"/>
      <c r="F33" s="510"/>
      <c r="G33" s="166" t="s">
        <v>148</v>
      </c>
      <c r="I33" s="347"/>
      <c r="J33" s="493"/>
    </row>
    <row r="34" spans="1:10" ht="14.25" customHeight="1">
      <c r="A34" s="338"/>
      <c r="G34" s="297"/>
    </row>
    <row r="37" spans="1:10" ht="21" customHeight="1">
      <c r="A37" s="338"/>
    </row>
    <row r="38" spans="1:10" ht="18" customHeight="1">
      <c r="A38" s="338"/>
    </row>
  </sheetData>
  <mergeCells count="5">
    <mergeCell ref="B5:G5"/>
    <mergeCell ref="B6:G6"/>
    <mergeCell ref="B7:G7"/>
    <mergeCell ref="B9:G9"/>
    <mergeCell ref="B11:G11"/>
  </mergeCells>
  <printOptions horizontalCentered="1" verticalCentered="1"/>
  <pageMargins left="0.23622047244094491" right="0.23622047244094491" top="0.55118110236220474" bottom="0.35433070866141736" header="0.31496062992125984" footer="0.11811023622047245"/>
  <pageSetup paperSize="9" scale="61"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topLeftCell="A11" zoomScale="85" zoomScaleNormal="85" zoomScaleSheetLayoutView="90" workbookViewId="0">
      <selection activeCell="F14" sqref="F14:H52"/>
    </sheetView>
  </sheetViews>
  <sheetFormatPr baseColWidth="10" defaultColWidth="11.42578125" defaultRowHeight="12.75"/>
  <cols>
    <col min="1" max="1" width="2.7109375" style="511" customWidth="1"/>
    <col min="2" max="2" width="25" style="511" customWidth="1"/>
    <col min="3" max="3" width="11.5703125" style="511" customWidth="1"/>
    <col min="4" max="4" width="11.42578125" style="511"/>
    <col min="5" max="5" width="19" style="511" customWidth="1"/>
    <col min="6" max="6" width="15" style="511" customWidth="1"/>
    <col min="7" max="7" width="14.5703125" style="511" customWidth="1"/>
    <col min="8" max="8" width="15.85546875" style="511" customWidth="1"/>
    <col min="9" max="9" width="2.7109375" style="511" customWidth="1"/>
    <col min="10" max="16384" width="11.42578125" style="511"/>
  </cols>
  <sheetData>
    <row r="3" spans="2:8" ht="18">
      <c r="B3" s="701" t="s">
        <v>834</v>
      </c>
      <c r="C3" s="701"/>
      <c r="D3" s="701"/>
      <c r="E3" s="701"/>
      <c r="F3" s="701"/>
      <c r="G3" s="701"/>
      <c r="H3" s="701"/>
    </row>
    <row r="4" spans="2:8" ht="15">
      <c r="B4" s="722" t="s">
        <v>835</v>
      </c>
      <c r="C4" s="722"/>
      <c r="D4" s="722"/>
      <c r="E4" s="722"/>
      <c r="F4" s="722"/>
      <c r="G4" s="722"/>
      <c r="H4" s="722"/>
    </row>
    <row r="5" spans="2:8" ht="15.75" thickBot="1">
      <c r="B5" s="512"/>
      <c r="C5" s="512"/>
      <c r="D5" s="512"/>
      <c r="E5" s="512"/>
      <c r="F5" s="512"/>
      <c r="G5" s="512"/>
      <c r="H5" s="512"/>
    </row>
    <row r="6" spans="2:8" ht="15" thickBot="1">
      <c r="B6" s="711" t="s">
        <v>836</v>
      </c>
      <c r="C6" s="712"/>
      <c r="D6" s="712"/>
      <c r="E6" s="712"/>
      <c r="F6" s="712"/>
      <c r="G6" s="712"/>
      <c r="H6" s="713"/>
    </row>
    <row r="7" spans="2:8" ht="9" customHeight="1">
      <c r="B7" s="513"/>
      <c r="C7" s="513"/>
      <c r="D7" s="513"/>
      <c r="E7" s="513"/>
      <c r="F7" s="513"/>
      <c r="G7" s="513"/>
      <c r="H7" s="513"/>
    </row>
    <row r="8" spans="2:8">
      <c r="B8" s="723" t="s">
        <v>837</v>
      </c>
      <c r="C8" s="723"/>
      <c r="D8" s="723"/>
      <c r="E8" s="723"/>
      <c r="F8" s="723"/>
      <c r="G8" s="723"/>
      <c r="H8" s="723"/>
    </row>
    <row r="9" spans="2:8">
      <c r="B9" s="239" t="s">
        <v>838</v>
      </c>
      <c r="C9" s="239" t="s">
        <v>839</v>
      </c>
      <c r="D9" s="239"/>
      <c r="E9" s="239"/>
      <c r="F9" s="239"/>
      <c r="G9" s="239"/>
      <c r="H9" s="239"/>
    </row>
    <row r="10" spans="2:8" ht="13.5" thickBot="1">
      <c r="B10" s="514"/>
      <c r="C10" s="514"/>
      <c r="D10" s="514"/>
      <c r="E10" s="514"/>
      <c r="F10" s="514"/>
      <c r="G10" s="514"/>
      <c r="H10" s="514"/>
    </row>
    <row r="11" spans="2:8" ht="12.75" customHeight="1">
      <c r="B11" s="515"/>
      <c r="C11" s="516" t="s">
        <v>840</v>
      </c>
      <c r="D11" s="517"/>
      <c r="E11" s="518"/>
      <c r="F11" s="724" t="s">
        <v>841</v>
      </c>
      <c r="G11" s="724" t="s">
        <v>842</v>
      </c>
      <c r="H11" s="519"/>
    </row>
    <row r="12" spans="2:8">
      <c r="B12" s="520" t="s">
        <v>843</v>
      </c>
      <c r="C12" s="521" t="s">
        <v>844</v>
      </c>
      <c r="D12" s="522"/>
      <c r="E12" s="523"/>
      <c r="F12" s="725"/>
      <c r="G12" s="725"/>
      <c r="H12" s="524" t="s">
        <v>845</v>
      </c>
    </row>
    <row r="13" spans="2:8" ht="13.5" thickBot="1">
      <c r="B13" s="520"/>
      <c r="C13" s="521" t="s">
        <v>846</v>
      </c>
      <c r="D13" s="522"/>
      <c r="E13" s="523"/>
      <c r="F13" s="726"/>
      <c r="G13" s="726"/>
      <c r="H13" s="524"/>
    </row>
    <row r="14" spans="2:8" ht="15.95" customHeight="1">
      <c r="B14" s="720" t="s">
        <v>847</v>
      </c>
      <c r="C14" s="525" t="s">
        <v>848</v>
      </c>
      <c r="D14" s="526"/>
      <c r="E14" s="527"/>
      <c r="F14" s="528" t="s">
        <v>849</v>
      </c>
      <c r="G14" s="528" t="s">
        <v>850</v>
      </c>
      <c r="H14" s="529">
        <f>G14-F14</f>
        <v>6.5200000000000387</v>
      </c>
    </row>
    <row r="15" spans="2:8" ht="15.95" customHeight="1">
      <c r="B15" s="721"/>
      <c r="C15" s="530" t="s">
        <v>851</v>
      </c>
      <c r="D15" s="531"/>
      <c r="E15" s="532"/>
      <c r="F15" s="533" t="s">
        <v>852</v>
      </c>
      <c r="G15" s="533" t="s">
        <v>853</v>
      </c>
      <c r="H15" s="534">
        <f t="shared" ref="H15:H52" si="0">G15-F15</f>
        <v>-15.71999999999997</v>
      </c>
    </row>
    <row r="16" spans="2:8" ht="15.95" customHeight="1">
      <c r="B16" s="721"/>
      <c r="C16" s="535" t="s">
        <v>854</v>
      </c>
      <c r="D16" s="531"/>
      <c r="E16" s="532"/>
      <c r="F16" s="536" t="s">
        <v>855</v>
      </c>
      <c r="G16" s="536" t="s">
        <v>856</v>
      </c>
      <c r="H16" s="534">
        <f t="shared" si="0"/>
        <v>-8.4699999999999704</v>
      </c>
    </row>
    <row r="17" spans="2:8" ht="15.95" customHeight="1">
      <c r="B17" s="721"/>
      <c r="C17" s="537" t="s">
        <v>857</v>
      </c>
      <c r="D17" s="236"/>
      <c r="E17" s="538"/>
      <c r="F17" s="533" t="s">
        <v>858</v>
      </c>
      <c r="G17" s="533" t="s">
        <v>859</v>
      </c>
      <c r="H17" s="539">
        <f t="shared" si="0"/>
        <v>-0.86000000000001364</v>
      </c>
    </row>
    <row r="18" spans="2:8" ht="15.95" customHeight="1">
      <c r="B18" s="721"/>
      <c r="C18" s="530" t="s">
        <v>860</v>
      </c>
      <c r="D18" s="531"/>
      <c r="E18" s="532"/>
      <c r="F18" s="533" t="s">
        <v>861</v>
      </c>
      <c r="G18" s="533" t="s">
        <v>862</v>
      </c>
      <c r="H18" s="534">
        <f t="shared" si="0"/>
        <v>2.25</v>
      </c>
    </row>
    <row r="19" spans="2:8" ht="15.95" customHeight="1">
      <c r="B19" s="721"/>
      <c r="C19" s="535" t="s">
        <v>863</v>
      </c>
      <c r="D19" s="531"/>
      <c r="E19" s="532"/>
      <c r="F19" s="536" t="s">
        <v>864</v>
      </c>
      <c r="G19" s="536" t="s">
        <v>157</v>
      </c>
      <c r="H19" s="534">
        <f t="shared" si="0"/>
        <v>1.6300000000000523</v>
      </c>
    </row>
    <row r="20" spans="2:8" ht="15.95" customHeight="1">
      <c r="B20" s="540"/>
      <c r="C20" s="537" t="s">
        <v>865</v>
      </c>
      <c r="D20" s="236"/>
      <c r="E20" s="538"/>
      <c r="F20" s="533" t="s">
        <v>866</v>
      </c>
      <c r="G20" s="533" t="s">
        <v>867</v>
      </c>
      <c r="H20" s="539">
        <f t="shared" si="0"/>
        <v>-0.60000000000002274</v>
      </c>
    </row>
    <row r="21" spans="2:8" ht="15.95" customHeight="1">
      <c r="B21" s="540"/>
      <c r="C21" s="530" t="s">
        <v>868</v>
      </c>
      <c r="D21" s="531"/>
      <c r="E21" s="532"/>
      <c r="F21" s="533" t="s">
        <v>869</v>
      </c>
      <c r="G21" s="533" t="s">
        <v>870</v>
      </c>
      <c r="H21" s="534">
        <f t="shared" si="0"/>
        <v>3.0400000000000205</v>
      </c>
    </row>
    <row r="22" spans="2:8" ht="15.95" customHeight="1" thickBot="1">
      <c r="B22" s="541"/>
      <c r="C22" s="542" t="s">
        <v>871</v>
      </c>
      <c r="D22" s="543"/>
      <c r="E22" s="544"/>
      <c r="F22" s="545" t="s">
        <v>872</v>
      </c>
      <c r="G22" s="545" t="s">
        <v>873</v>
      </c>
      <c r="H22" s="546">
        <f t="shared" si="0"/>
        <v>1.7699999999999818</v>
      </c>
    </row>
    <row r="23" spans="2:8" ht="15.95" customHeight="1">
      <c r="B23" s="720" t="s">
        <v>874</v>
      </c>
      <c r="C23" s="525" t="s">
        <v>875</v>
      </c>
      <c r="D23" s="526"/>
      <c r="E23" s="527"/>
      <c r="F23" s="528" t="s">
        <v>876</v>
      </c>
      <c r="G23" s="528" t="s">
        <v>877</v>
      </c>
      <c r="H23" s="529">
        <f t="shared" si="0"/>
        <v>1.6699999999999875</v>
      </c>
    </row>
    <row r="24" spans="2:8" ht="15.95" customHeight="1">
      <c r="B24" s="721"/>
      <c r="C24" s="530" t="s">
        <v>878</v>
      </c>
      <c r="D24" s="531"/>
      <c r="E24" s="532"/>
      <c r="F24" s="533" t="s">
        <v>879</v>
      </c>
      <c r="G24" s="533" t="s">
        <v>880</v>
      </c>
      <c r="H24" s="534">
        <f t="shared" si="0"/>
        <v>39.450000000000017</v>
      </c>
    </row>
    <row r="25" spans="2:8" ht="15.95" customHeight="1">
      <c r="B25" s="721"/>
      <c r="C25" s="535" t="s">
        <v>881</v>
      </c>
      <c r="D25" s="531"/>
      <c r="E25" s="532"/>
      <c r="F25" s="536" t="s">
        <v>882</v>
      </c>
      <c r="G25" s="536" t="s">
        <v>883</v>
      </c>
      <c r="H25" s="534">
        <f t="shared" si="0"/>
        <v>5.5200000000000102</v>
      </c>
    </row>
    <row r="26" spans="2:8" ht="15.95" customHeight="1">
      <c r="B26" s="721"/>
      <c r="C26" s="537" t="s">
        <v>860</v>
      </c>
      <c r="D26" s="236"/>
      <c r="E26" s="538"/>
      <c r="F26" s="533" t="s">
        <v>884</v>
      </c>
      <c r="G26" s="533" t="s">
        <v>885</v>
      </c>
      <c r="H26" s="539">
        <f t="shared" si="0"/>
        <v>-7.8700000000000045</v>
      </c>
    </row>
    <row r="27" spans="2:8" ht="15.95" customHeight="1">
      <c r="B27" s="721"/>
      <c r="C27" s="530" t="s">
        <v>886</v>
      </c>
      <c r="D27" s="531"/>
      <c r="E27" s="532"/>
      <c r="F27" s="533" t="s">
        <v>887</v>
      </c>
      <c r="G27" s="533" t="s">
        <v>888</v>
      </c>
      <c r="H27" s="534">
        <f t="shared" si="0"/>
        <v>-32.75</v>
      </c>
    </row>
    <row r="28" spans="2:8" ht="15.95" customHeight="1">
      <c r="B28" s="721"/>
      <c r="C28" s="535" t="s">
        <v>863</v>
      </c>
      <c r="D28" s="531"/>
      <c r="E28" s="532"/>
      <c r="F28" s="536" t="s">
        <v>889</v>
      </c>
      <c r="G28" s="536" t="s">
        <v>890</v>
      </c>
      <c r="H28" s="534">
        <f t="shared" si="0"/>
        <v>-15.660000000000025</v>
      </c>
    </row>
    <row r="29" spans="2:8" ht="15.95" customHeight="1">
      <c r="B29" s="540"/>
      <c r="C29" s="547" t="s">
        <v>865</v>
      </c>
      <c r="D29" s="548"/>
      <c r="E29" s="538"/>
      <c r="F29" s="533" t="s">
        <v>891</v>
      </c>
      <c r="G29" s="533" t="s">
        <v>892</v>
      </c>
      <c r="H29" s="539">
        <f t="shared" si="0"/>
        <v>0.34000000000000341</v>
      </c>
    </row>
    <row r="30" spans="2:8" ht="15.95" customHeight="1">
      <c r="B30" s="540"/>
      <c r="C30" s="547" t="s">
        <v>893</v>
      </c>
      <c r="D30" s="548"/>
      <c r="E30" s="538"/>
      <c r="F30" s="533" t="s">
        <v>894</v>
      </c>
      <c r="G30" s="533" t="s">
        <v>895</v>
      </c>
      <c r="H30" s="539">
        <f t="shared" si="0"/>
        <v>12.490000000000009</v>
      </c>
    </row>
    <row r="31" spans="2:8" ht="15.95" customHeight="1">
      <c r="B31" s="540"/>
      <c r="C31" s="549" t="s">
        <v>896</v>
      </c>
      <c r="D31" s="550"/>
      <c r="E31" s="532"/>
      <c r="F31" s="533" t="s">
        <v>897</v>
      </c>
      <c r="G31" s="533" t="s">
        <v>898</v>
      </c>
      <c r="H31" s="534">
        <f t="shared" si="0"/>
        <v>-12.45999999999998</v>
      </c>
    </row>
    <row r="32" spans="2:8" ht="15.95" customHeight="1" thickBot="1">
      <c r="B32" s="541"/>
      <c r="C32" s="542" t="s">
        <v>871</v>
      </c>
      <c r="D32" s="543"/>
      <c r="E32" s="544"/>
      <c r="F32" s="545" t="s">
        <v>899</v>
      </c>
      <c r="G32" s="545" t="s">
        <v>900</v>
      </c>
      <c r="H32" s="546">
        <f t="shared" si="0"/>
        <v>4.4899999999999523</v>
      </c>
    </row>
    <row r="33" spans="2:8" ht="15.95" customHeight="1">
      <c r="B33" s="720" t="s">
        <v>901</v>
      </c>
      <c r="C33" s="525" t="s">
        <v>848</v>
      </c>
      <c r="D33" s="526"/>
      <c r="E33" s="527"/>
      <c r="F33" s="528" t="s">
        <v>902</v>
      </c>
      <c r="G33" s="528" t="s">
        <v>903</v>
      </c>
      <c r="H33" s="529">
        <f t="shared" si="0"/>
        <v>-0.18000000000000682</v>
      </c>
    </row>
    <row r="34" spans="2:8" ht="15.95" customHeight="1">
      <c r="B34" s="721"/>
      <c r="C34" s="530" t="s">
        <v>851</v>
      </c>
      <c r="D34" s="531"/>
      <c r="E34" s="532"/>
      <c r="F34" s="533" t="s">
        <v>904</v>
      </c>
      <c r="G34" s="533" t="s">
        <v>905</v>
      </c>
      <c r="H34" s="534">
        <f t="shared" si="0"/>
        <v>4.0499999999999545</v>
      </c>
    </row>
    <row r="35" spans="2:8" ht="15.95" customHeight="1">
      <c r="B35" s="721"/>
      <c r="C35" s="535" t="s">
        <v>854</v>
      </c>
      <c r="D35" s="531"/>
      <c r="E35" s="532"/>
      <c r="F35" s="536" t="s">
        <v>906</v>
      </c>
      <c r="G35" s="536" t="s">
        <v>907</v>
      </c>
      <c r="H35" s="534">
        <f t="shared" si="0"/>
        <v>3.2599999999999909</v>
      </c>
    </row>
    <row r="36" spans="2:8" ht="15.95" customHeight="1">
      <c r="B36" s="721"/>
      <c r="C36" s="537" t="s">
        <v>857</v>
      </c>
      <c r="D36" s="236"/>
      <c r="E36" s="538"/>
      <c r="F36" s="533" t="s">
        <v>908</v>
      </c>
      <c r="G36" s="533" t="s">
        <v>909</v>
      </c>
      <c r="H36" s="539">
        <f t="shared" si="0"/>
        <v>3.2799999999999727</v>
      </c>
    </row>
    <row r="37" spans="2:8" ht="15.95" customHeight="1">
      <c r="B37" s="721"/>
      <c r="C37" s="547" t="s">
        <v>860</v>
      </c>
      <c r="D37" s="548"/>
      <c r="E37" s="538"/>
      <c r="F37" s="533" t="s">
        <v>910</v>
      </c>
      <c r="G37" s="533" t="s">
        <v>911</v>
      </c>
      <c r="H37" s="539">
        <f t="shared" si="0"/>
        <v>7.2599999999999909</v>
      </c>
    </row>
    <row r="38" spans="2:8" ht="15.95" customHeight="1">
      <c r="B38" s="721"/>
      <c r="C38" s="549" t="s">
        <v>886</v>
      </c>
      <c r="D38" s="550"/>
      <c r="E38" s="532"/>
      <c r="F38" s="533" t="s">
        <v>912</v>
      </c>
      <c r="G38" s="533" t="s">
        <v>913</v>
      </c>
      <c r="H38" s="534">
        <f t="shared" si="0"/>
        <v>-7.0600000000000023</v>
      </c>
    </row>
    <row r="39" spans="2:8" ht="15.95" customHeight="1">
      <c r="B39" s="540"/>
      <c r="C39" s="535" t="s">
        <v>863</v>
      </c>
      <c r="D39" s="531"/>
      <c r="E39" s="532"/>
      <c r="F39" s="536" t="s">
        <v>914</v>
      </c>
      <c r="G39" s="536" t="s">
        <v>915</v>
      </c>
      <c r="H39" s="534">
        <f t="shared" si="0"/>
        <v>6.089999999999975</v>
      </c>
    </row>
    <row r="40" spans="2:8" ht="15.95" customHeight="1">
      <c r="B40" s="540"/>
      <c r="C40" s="547" t="s">
        <v>865</v>
      </c>
      <c r="D40" s="551"/>
      <c r="E40" s="552"/>
      <c r="F40" s="533" t="s">
        <v>916</v>
      </c>
      <c r="G40" s="533" t="s">
        <v>917</v>
      </c>
      <c r="H40" s="539">
        <f t="shared" si="0"/>
        <v>6.3100000000000023</v>
      </c>
    </row>
    <row r="41" spans="2:8" ht="15.95" customHeight="1">
      <c r="B41" s="540"/>
      <c r="C41" s="547" t="s">
        <v>893</v>
      </c>
      <c r="D41" s="548"/>
      <c r="E41" s="538"/>
      <c r="F41" s="533" t="s">
        <v>918</v>
      </c>
      <c r="G41" s="533" t="s">
        <v>919</v>
      </c>
      <c r="H41" s="539">
        <f>G41-F41</f>
        <v>-10.04000000000002</v>
      </c>
    </row>
    <row r="42" spans="2:8" ht="15.95" customHeight="1">
      <c r="B42" s="540"/>
      <c r="C42" s="549" t="s">
        <v>896</v>
      </c>
      <c r="D42" s="550"/>
      <c r="E42" s="532"/>
      <c r="F42" s="533" t="s">
        <v>920</v>
      </c>
      <c r="G42" s="533" t="s">
        <v>921</v>
      </c>
      <c r="H42" s="539">
        <f>G42-F42</f>
        <v>-7.42999999999995</v>
      </c>
    </row>
    <row r="43" spans="2:8" ht="15.95" customHeight="1" thickBot="1">
      <c r="B43" s="541"/>
      <c r="C43" s="542" t="s">
        <v>871</v>
      </c>
      <c r="D43" s="543"/>
      <c r="E43" s="544"/>
      <c r="F43" s="545" t="s">
        <v>922</v>
      </c>
      <c r="G43" s="545" t="s">
        <v>923</v>
      </c>
      <c r="H43" s="553">
        <f t="shared" si="0"/>
        <v>-7.2600000000000477</v>
      </c>
    </row>
    <row r="44" spans="2:8" ht="15.95" customHeight="1">
      <c r="B44" s="721" t="s">
        <v>924</v>
      </c>
      <c r="C44" s="537" t="s">
        <v>848</v>
      </c>
      <c r="D44" s="236"/>
      <c r="E44" s="538"/>
      <c r="F44" s="528" t="s">
        <v>925</v>
      </c>
      <c r="G44" s="528" t="s">
        <v>926</v>
      </c>
      <c r="H44" s="539">
        <f t="shared" si="0"/>
        <v>-4.8700000000000045</v>
      </c>
    </row>
    <row r="45" spans="2:8" ht="15.95" customHeight="1">
      <c r="B45" s="721"/>
      <c r="C45" s="530" t="s">
        <v>851</v>
      </c>
      <c r="D45" s="531"/>
      <c r="E45" s="532"/>
      <c r="F45" s="533" t="s">
        <v>927</v>
      </c>
      <c r="G45" s="533" t="s">
        <v>928</v>
      </c>
      <c r="H45" s="534">
        <f t="shared" si="0"/>
        <v>-1.6700000000000159</v>
      </c>
    </row>
    <row r="46" spans="2:8" ht="15.95" customHeight="1">
      <c r="B46" s="721"/>
      <c r="C46" s="535" t="s">
        <v>854</v>
      </c>
      <c r="D46" s="531"/>
      <c r="E46" s="532"/>
      <c r="F46" s="536" t="s">
        <v>929</v>
      </c>
      <c r="G46" s="536" t="s">
        <v>930</v>
      </c>
      <c r="H46" s="534">
        <f t="shared" si="0"/>
        <v>-2.8700000000000045</v>
      </c>
    </row>
    <row r="47" spans="2:8" ht="15.95" customHeight="1">
      <c r="B47" s="721"/>
      <c r="C47" s="537" t="s">
        <v>857</v>
      </c>
      <c r="D47" s="236"/>
      <c r="E47" s="538"/>
      <c r="F47" s="533" t="s">
        <v>931</v>
      </c>
      <c r="G47" s="533" t="s">
        <v>932</v>
      </c>
      <c r="H47" s="539">
        <f t="shared" si="0"/>
        <v>-5.5600000000000023</v>
      </c>
    </row>
    <row r="48" spans="2:8" ht="15.95" customHeight="1">
      <c r="B48" s="721"/>
      <c r="C48" s="530" t="s">
        <v>860</v>
      </c>
      <c r="D48" s="531"/>
      <c r="E48" s="532"/>
      <c r="F48" s="533" t="s">
        <v>933</v>
      </c>
      <c r="G48" s="533" t="s">
        <v>934</v>
      </c>
      <c r="H48" s="534">
        <f t="shared" si="0"/>
        <v>1.1800000000000068</v>
      </c>
    </row>
    <row r="49" spans="2:8" ht="15.95" customHeight="1">
      <c r="B49" s="721"/>
      <c r="C49" s="535" t="s">
        <v>863</v>
      </c>
      <c r="D49" s="531"/>
      <c r="E49" s="532"/>
      <c r="F49" s="536" t="s">
        <v>935</v>
      </c>
      <c r="G49" s="536" t="s">
        <v>159</v>
      </c>
      <c r="H49" s="534">
        <f t="shared" si="0"/>
        <v>-0.20999999999997954</v>
      </c>
    </row>
    <row r="50" spans="2:8" ht="15.95" customHeight="1">
      <c r="B50" s="540"/>
      <c r="C50" s="537" t="s">
        <v>865</v>
      </c>
      <c r="D50" s="236"/>
      <c r="E50" s="538"/>
      <c r="F50" s="533" t="s">
        <v>923</v>
      </c>
      <c r="G50" s="533" t="s">
        <v>936</v>
      </c>
      <c r="H50" s="539">
        <f t="shared" si="0"/>
        <v>9.7400000000000091</v>
      </c>
    </row>
    <row r="51" spans="2:8" ht="15.95" customHeight="1">
      <c r="B51" s="540"/>
      <c r="C51" s="530" t="s">
        <v>868</v>
      </c>
      <c r="D51" s="531"/>
      <c r="E51" s="532"/>
      <c r="F51" s="533" t="s">
        <v>937</v>
      </c>
      <c r="G51" s="533" t="s">
        <v>938</v>
      </c>
      <c r="H51" s="534">
        <f t="shared" si="0"/>
        <v>9.6200000000000045</v>
      </c>
    </row>
    <row r="52" spans="2:8" ht="15.95" customHeight="1" thickBot="1">
      <c r="B52" s="554"/>
      <c r="C52" s="542" t="s">
        <v>871</v>
      </c>
      <c r="D52" s="543"/>
      <c r="E52" s="544"/>
      <c r="F52" s="545" t="s">
        <v>939</v>
      </c>
      <c r="G52" s="545" t="s">
        <v>940</v>
      </c>
      <c r="H52" s="546">
        <f t="shared" si="0"/>
        <v>9.6800000000000068</v>
      </c>
    </row>
    <row r="53" spans="2:8">
      <c r="H53" s="166" t="s">
        <v>148</v>
      </c>
    </row>
    <row r="54" spans="2:8">
      <c r="G54" s="166"/>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8" fitToHeight="0" orientation="portrait" r:id="rId1"/>
  <headerFooter scaleWithDoc="0" alignWithMargins="0">
    <oddHeader>&amp;R&amp;"Verdana,Normal"&amp;8 18</oddHeader>
    <oddFooter>&amp;R&amp;"Verdana,Cursiva"&amp;8SG. Análisis, Coordinación y Estadística</oddFooter>
  </headerFooter>
  <ignoredErrors>
    <ignoredError sqref="F14:H5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topLeftCell="A13" zoomScale="85" zoomScaleNormal="85" zoomScaleSheetLayoutView="90" workbookViewId="0">
      <selection activeCell="E54" sqref="E54"/>
    </sheetView>
  </sheetViews>
  <sheetFormatPr baseColWidth="10" defaultColWidth="9.140625" defaultRowHeight="11.25"/>
  <cols>
    <col min="1" max="1" width="1" style="236" customWidth="1"/>
    <col min="2" max="2" width="48" style="236" customWidth="1"/>
    <col min="3" max="3" width="21.85546875" style="236" customWidth="1"/>
    <col min="4" max="4" width="19" style="236" customWidth="1"/>
    <col min="5" max="5" width="35.42578125" style="236" customWidth="1"/>
    <col min="6" max="6" width="4.140625" style="236" customWidth="1"/>
    <col min="7" max="16384" width="9.140625" style="236"/>
  </cols>
  <sheetData>
    <row r="2" spans="2:7" ht="10.15" customHeight="1" thickBot="1">
      <c r="B2" s="555"/>
      <c r="C2" s="555"/>
      <c r="D2" s="555"/>
      <c r="E2" s="555"/>
    </row>
    <row r="3" spans="2:7" ht="18.600000000000001" customHeight="1" thickBot="1">
      <c r="B3" s="711" t="s">
        <v>941</v>
      </c>
      <c r="C3" s="712"/>
      <c r="D3" s="712"/>
      <c r="E3" s="713"/>
    </row>
    <row r="4" spans="2:7" ht="13.15" customHeight="1" thickBot="1">
      <c r="B4" s="731" t="s">
        <v>942</v>
      </c>
      <c r="C4" s="731"/>
      <c r="D4" s="731"/>
      <c r="E4" s="731"/>
      <c r="F4" s="239"/>
      <c r="G4" s="239"/>
    </row>
    <row r="5" spans="2:7" ht="40.15" customHeight="1">
      <c r="B5" s="556" t="s">
        <v>943</v>
      </c>
      <c r="C5" s="557" t="s">
        <v>841</v>
      </c>
      <c r="D5" s="557" t="s">
        <v>842</v>
      </c>
      <c r="E5" s="558" t="s">
        <v>217</v>
      </c>
      <c r="F5" s="239"/>
      <c r="G5" s="239"/>
    </row>
    <row r="6" spans="2:7" ht="12.95" customHeight="1">
      <c r="B6" s="559" t="s">
        <v>944</v>
      </c>
      <c r="C6" s="560">
        <v>214.37</v>
      </c>
      <c r="D6" s="560" t="s">
        <v>945</v>
      </c>
      <c r="E6" s="561">
        <f>D6-C6</f>
        <v>0</v>
      </c>
    </row>
    <row r="7" spans="2:7" ht="12.95" customHeight="1">
      <c r="B7" s="562" t="s">
        <v>946</v>
      </c>
      <c r="C7" s="563">
        <v>200.75</v>
      </c>
      <c r="D7" s="563" t="s">
        <v>947</v>
      </c>
      <c r="E7" s="561">
        <f>D7-C7</f>
        <v>0</v>
      </c>
    </row>
    <row r="8" spans="2:7" ht="12.95" customHeight="1">
      <c r="B8" s="562" t="s">
        <v>948</v>
      </c>
      <c r="C8" s="563">
        <v>97.49</v>
      </c>
      <c r="D8" s="563" t="s">
        <v>949</v>
      </c>
      <c r="E8" s="561">
        <f>D8-C8</f>
        <v>1.1000000000000085</v>
      </c>
    </row>
    <row r="9" spans="2:7" ht="12.95" customHeight="1">
      <c r="B9" s="562" t="s">
        <v>950</v>
      </c>
      <c r="C9" s="563">
        <v>215.65</v>
      </c>
      <c r="D9" s="563" t="s">
        <v>951</v>
      </c>
      <c r="E9" s="561">
        <f>D9-C9</f>
        <v>0.82999999999998408</v>
      </c>
    </row>
    <row r="10" spans="2:7" ht="12.95" customHeight="1" thickBot="1">
      <c r="B10" s="564" t="s">
        <v>952</v>
      </c>
      <c r="C10" s="565">
        <v>210.75</v>
      </c>
      <c r="D10" s="565" t="s">
        <v>953</v>
      </c>
      <c r="E10" s="566">
        <f>D10-C10</f>
        <v>0.65999999999999659</v>
      </c>
    </row>
    <row r="11" spans="2:7" ht="12.95" customHeight="1" thickBot="1">
      <c r="B11" s="567"/>
      <c r="C11" s="568"/>
      <c r="D11" s="569"/>
      <c r="E11" s="570"/>
    </row>
    <row r="12" spans="2:7" ht="15.75" customHeight="1" thickBot="1">
      <c r="B12" s="711" t="s">
        <v>954</v>
      </c>
      <c r="C12" s="712"/>
      <c r="D12" s="712"/>
      <c r="E12" s="713"/>
    </row>
    <row r="13" spans="2:7" ht="12" customHeight="1" thickBot="1">
      <c r="B13" s="732"/>
      <c r="C13" s="732"/>
      <c r="D13" s="732"/>
      <c r="E13" s="732"/>
    </row>
    <row r="14" spans="2:7" ht="40.15" customHeight="1">
      <c r="B14" s="571" t="s">
        <v>955</v>
      </c>
      <c r="C14" s="557" t="str">
        <f>C5</f>
        <v>Semana 28
12-18/07
2021</v>
      </c>
      <c r="D14" s="557" t="str">
        <f>D5</f>
        <v>Semana 29
19-25/07
2021</v>
      </c>
      <c r="E14" s="572" t="s">
        <v>217</v>
      </c>
    </row>
    <row r="15" spans="2:7" ht="12.95" customHeight="1">
      <c r="B15" s="573" t="s">
        <v>956</v>
      </c>
      <c r="C15" s="574"/>
      <c r="D15" s="574"/>
      <c r="E15" s="575"/>
    </row>
    <row r="16" spans="2:7" ht="12.95" customHeight="1">
      <c r="B16" s="573" t="s">
        <v>957</v>
      </c>
      <c r="C16" s="576">
        <v>108.14</v>
      </c>
      <c r="D16" s="576" t="s">
        <v>958</v>
      </c>
      <c r="E16" s="577">
        <f t="shared" ref="E16:E20" si="0">D16-C16</f>
        <v>-2.3400000000000034</v>
      </c>
    </row>
    <row r="17" spans="2:5" ht="12.95" customHeight="1">
      <c r="B17" s="573" t="s">
        <v>959</v>
      </c>
      <c r="C17" s="576">
        <v>208.74</v>
      </c>
      <c r="D17" s="576" t="s">
        <v>333</v>
      </c>
      <c r="E17" s="577">
        <f t="shared" si="0"/>
        <v>-4.0200000000000102</v>
      </c>
    </row>
    <row r="18" spans="2:5" ht="12.95" customHeight="1">
      <c r="B18" s="573" t="s">
        <v>960</v>
      </c>
      <c r="C18" s="576">
        <v>90.04</v>
      </c>
      <c r="D18" s="576" t="s">
        <v>961</v>
      </c>
      <c r="E18" s="577">
        <f t="shared" si="0"/>
        <v>-7.460000000000008</v>
      </c>
    </row>
    <row r="19" spans="2:5" ht="12.95" customHeight="1">
      <c r="B19" s="573" t="s">
        <v>962</v>
      </c>
      <c r="C19" s="576">
        <v>155.01</v>
      </c>
      <c r="D19" s="576" t="s">
        <v>963</v>
      </c>
      <c r="E19" s="577">
        <f t="shared" si="0"/>
        <v>-3.8299999999999841</v>
      </c>
    </row>
    <row r="20" spans="2:5" ht="12.95" customHeight="1">
      <c r="B20" s="578" t="s">
        <v>964</v>
      </c>
      <c r="C20" s="579">
        <v>150.63999999999999</v>
      </c>
      <c r="D20" s="579" t="s">
        <v>676</v>
      </c>
      <c r="E20" s="580">
        <f t="shared" si="0"/>
        <v>-3.6399999999999864</v>
      </c>
    </row>
    <row r="21" spans="2:5" ht="12.95" customHeight="1">
      <c r="B21" s="573" t="s">
        <v>965</v>
      </c>
      <c r="C21" s="581"/>
      <c r="D21" s="581"/>
      <c r="E21" s="582"/>
    </row>
    <row r="22" spans="2:5" ht="12.95" customHeight="1">
      <c r="B22" s="573" t="s">
        <v>966</v>
      </c>
      <c r="C22" s="581">
        <v>147.66</v>
      </c>
      <c r="D22" s="581" t="s">
        <v>967</v>
      </c>
      <c r="E22" s="582">
        <f t="shared" ref="E22:E26" si="1">D22-C22</f>
        <v>0</v>
      </c>
    </row>
    <row r="23" spans="2:5" ht="12.95" customHeight="1">
      <c r="B23" s="573" t="s">
        <v>968</v>
      </c>
      <c r="C23" s="581">
        <v>283.77</v>
      </c>
      <c r="D23" s="581" t="s">
        <v>969</v>
      </c>
      <c r="E23" s="582">
        <f t="shared" si="1"/>
        <v>-1.9399999999999977</v>
      </c>
    </row>
    <row r="24" spans="2:5" ht="12.95" customHeight="1">
      <c r="B24" s="573" t="s">
        <v>970</v>
      </c>
      <c r="C24" s="581">
        <v>355</v>
      </c>
      <c r="D24" s="581" t="s">
        <v>971</v>
      </c>
      <c r="E24" s="582">
        <f t="shared" si="1"/>
        <v>0</v>
      </c>
    </row>
    <row r="25" spans="2:5" ht="12.95" customHeight="1">
      <c r="B25" s="573" t="s">
        <v>972</v>
      </c>
      <c r="C25" s="581">
        <v>223.89</v>
      </c>
      <c r="D25" s="581" t="s">
        <v>973</v>
      </c>
      <c r="E25" s="582">
        <f t="shared" si="1"/>
        <v>-0.94999999999998863</v>
      </c>
    </row>
    <row r="26" spans="2:5" ht="12.95" customHeight="1" thickBot="1">
      <c r="B26" s="583" t="s">
        <v>974</v>
      </c>
      <c r="C26" s="584">
        <v>255.95</v>
      </c>
      <c r="D26" s="584" t="s">
        <v>975</v>
      </c>
      <c r="E26" s="585">
        <f t="shared" si="1"/>
        <v>-1.4799999999999898</v>
      </c>
    </row>
    <row r="27" spans="2:5" ht="12.95" customHeight="1">
      <c r="B27" s="586"/>
      <c r="C27" s="587"/>
      <c r="D27" s="587"/>
      <c r="E27" s="588"/>
    </row>
    <row r="28" spans="2:5" ht="18.600000000000001" customHeight="1">
      <c r="B28" s="722" t="s">
        <v>976</v>
      </c>
      <c r="C28" s="722"/>
      <c r="D28" s="722"/>
      <c r="E28" s="722"/>
    </row>
    <row r="29" spans="2:5" ht="10.5" customHeight="1" thickBot="1">
      <c r="B29" s="512"/>
      <c r="C29" s="512"/>
      <c r="D29" s="512"/>
      <c r="E29" s="512"/>
    </row>
    <row r="30" spans="2:5" ht="18.600000000000001" customHeight="1" thickBot="1">
      <c r="B30" s="711" t="s">
        <v>977</v>
      </c>
      <c r="C30" s="712"/>
      <c r="D30" s="712"/>
      <c r="E30" s="713"/>
    </row>
    <row r="31" spans="2:5" ht="14.45" customHeight="1" thickBot="1">
      <c r="B31" s="727" t="s">
        <v>978</v>
      </c>
      <c r="C31" s="727"/>
      <c r="D31" s="727"/>
      <c r="E31" s="727"/>
    </row>
    <row r="32" spans="2:5" ht="40.15" customHeight="1">
      <c r="B32" s="589" t="s">
        <v>979</v>
      </c>
      <c r="C32" s="557" t="str">
        <f>C5</f>
        <v>Semana 28
12-18/07
2021</v>
      </c>
      <c r="D32" s="557" t="str">
        <f>D5</f>
        <v>Semana 29
19-25/07
2021</v>
      </c>
      <c r="E32" s="590" t="s">
        <v>217</v>
      </c>
    </row>
    <row r="33" spans="2:5" ht="15" customHeight="1">
      <c r="B33" s="591" t="s">
        <v>980</v>
      </c>
      <c r="C33" s="592">
        <v>647.99</v>
      </c>
      <c r="D33" s="592" t="s">
        <v>981</v>
      </c>
      <c r="E33" s="593">
        <f t="shared" ref="E33:E35" si="2">D33-C33</f>
        <v>0</v>
      </c>
    </row>
    <row r="34" spans="2:5" ht="14.25" customHeight="1">
      <c r="B34" s="594" t="s">
        <v>982</v>
      </c>
      <c r="C34" s="595">
        <v>633.64</v>
      </c>
      <c r="D34" s="595" t="s">
        <v>983</v>
      </c>
      <c r="E34" s="593">
        <f t="shared" si="2"/>
        <v>0</v>
      </c>
    </row>
    <row r="35" spans="2:5" ht="12" thickBot="1">
      <c r="B35" s="596" t="s">
        <v>984</v>
      </c>
      <c r="C35" s="597">
        <v>640.80999999999995</v>
      </c>
      <c r="D35" s="597" t="s">
        <v>985</v>
      </c>
      <c r="E35" s="598">
        <f t="shared" si="2"/>
        <v>0</v>
      </c>
    </row>
    <row r="36" spans="2:5">
      <c r="B36" s="599"/>
      <c r="E36" s="600"/>
    </row>
    <row r="37" spans="2:5" ht="12" thickBot="1">
      <c r="B37" s="728" t="s">
        <v>986</v>
      </c>
      <c r="C37" s="729"/>
      <c r="D37" s="729"/>
      <c r="E37" s="730"/>
    </row>
    <row r="38" spans="2:5" ht="40.15" customHeight="1">
      <c r="B38" s="589" t="s">
        <v>987</v>
      </c>
      <c r="C38" s="601" t="str">
        <f>C5</f>
        <v>Semana 28
12-18/07
2021</v>
      </c>
      <c r="D38" s="601" t="str">
        <f>D5</f>
        <v>Semana 29
19-25/07
2021</v>
      </c>
      <c r="E38" s="590" t="s">
        <v>217</v>
      </c>
    </row>
    <row r="39" spans="2:5">
      <c r="B39" s="602" t="s">
        <v>602</v>
      </c>
      <c r="C39" s="592">
        <v>777.84</v>
      </c>
      <c r="D39" s="592" t="s">
        <v>988</v>
      </c>
      <c r="E39" s="603">
        <f t="shared" ref="E39:E47" si="3">D39-C39</f>
        <v>0</v>
      </c>
    </row>
    <row r="40" spans="2:5">
      <c r="B40" s="604" t="s">
        <v>989</v>
      </c>
      <c r="C40" s="595">
        <v>722.99</v>
      </c>
      <c r="D40" s="595" t="s">
        <v>990</v>
      </c>
      <c r="E40" s="593">
        <f t="shared" si="3"/>
        <v>0</v>
      </c>
    </row>
    <row r="41" spans="2:5">
      <c r="B41" s="604" t="s">
        <v>566</v>
      </c>
      <c r="C41" s="595">
        <v>584.39</v>
      </c>
      <c r="D41" s="595" t="s">
        <v>991</v>
      </c>
      <c r="E41" s="593">
        <f t="shared" si="3"/>
        <v>0</v>
      </c>
    </row>
    <row r="42" spans="2:5">
      <c r="B42" s="604" t="s">
        <v>640</v>
      </c>
      <c r="C42" s="595">
        <v>661</v>
      </c>
      <c r="D42" s="595" t="s">
        <v>992</v>
      </c>
      <c r="E42" s="593">
        <f t="shared" si="3"/>
        <v>0</v>
      </c>
    </row>
    <row r="43" spans="2:5">
      <c r="B43" s="604" t="s">
        <v>993</v>
      </c>
      <c r="C43" s="595">
        <v>659.86</v>
      </c>
      <c r="D43" s="595" t="s">
        <v>994</v>
      </c>
      <c r="E43" s="593">
        <f t="shared" si="3"/>
        <v>0</v>
      </c>
    </row>
    <row r="44" spans="2:5">
      <c r="B44" s="604" t="s">
        <v>635</v>
      </c>
      <c r="C44" s="595">
        <v>656.56</v>
      </c>
      <c r="D44" s="595" t="s">
        <v>995</v>
      </c>
      <c r="E44" s="593">
        <f t="shared" si="3"/>
        <v>0</v>
      </c>
    </row>
    <row r="45" spans="2:5">
      <c r="B45" s="604" t="s">
        <v>636</v>
      </c>
      <c r="C45" s="595">
        <v>652.13</v>
      </c>
      <c r="D45" s="595" t="s">
        <v>996</v>
      </c>
      <c r="E45" s="593">
        <f t="shared" si="3"/>
        <v>0</v>
      </c>
    </row>
    <row r="46" spans="2:5">
      <c r="B46" s="605" t="s">
        <v>575</v>
      </c>
      <c r="C46" s="606">
        <v>701.87</v>
      </c>
      <c r="D46" s="606" t="s">
        <v>997</v>
      </c>
      <c r="E46" s="607">
        <f t="shared" si="3"/>
        <v>0</v>
      </c>
    </row>
    <row r="47" spans="2:5" ht="12" thickBot="1">
      <c r="B47" s="596" t="s">
        <v>984</v>
      </c>
      <c r="C47" s="597">
        <v>668.48</v>
      </c>
      <c r="D47" s="597" t="s">
        <v>998</v>
      </c>
      <c r="E47" s="598">
        <f t="shared" si="3"/>
        <v>0</v>
      </c>
    </row>
    <row r="48" spans="2:5">
      <c r="E48" s="166" t="s">
        <v>148</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81" firstPageNumber="0" fitToHeight="0" orientation="portrait" r:id="rId1"/>
  <headerFooter scaleWithDoc="0" alignWithMargins="0">
    <oddHeader>&amp;R&amp;"Verdana,Normal"&amp;8 19</oddHeader>
    <oddFooter>&amp;R&amp;"Verdana,Cursiva"&amp;8SG. Análisis, Coordinación y Estadística</oddFooter>
  </headerFooter>
  <ignoredErrors>
    <ignoredError sqref="D16:E26 D33:E35 D39:E4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70" zoomScaleNormal="70" zoomScaleSheetLayoutView="90" workbookViewId="0">
      <selection activeCell="D11" sqref="C11:K16"/>
    </sheetView>
  </sheetViews>
  <sheetFormatPr baseColWidth="10" defaultColWidth="11.42578125" defaultRowHeight="12.75"/>
  <cols>
    <col min="1" max="1" width="2.140625" style="511" customWidth="1"/>
    <col min="2" max="2" width="32.85546875" style="511" customWidth="1"/>
    <col min="3" max="3" width="14.7109375" style="511" customWidth="1"/>
    <col min="4" max="4" width="15" style="511" customWidth="1"/>
    <col min="5" max="5" width="11.7109375" style="511" customWidth="1"/>
    <col min="6" max="6" width="14.85546875" style="511" customWidth="1"/>
    <col min="7" max="7" width="15.140625" style="511" customWidth="1"/>
    <col min="8" max="8" width="11.7109375" style="511" customWidth="1"/>
    <col min="9" max="9" width="15.5703125" style="511" customWidth="1"/>
    <col min="10" max="10" width="14.85546875" style="511" customWidth="1"/>
    <col min="11" max="11" width="13.28515625" style="511" customWidth="1"/>
    <col min="12" max="12" width="3.28515625" style="511" customWidth="1"/>
    <col min="13" max="13" width="11.42578125" style="511"/>
    <col min="14" max="14" width="16.140625" style="511" customWidth="1"/>
    <col min="15" max="16384" width="11.42578125" style="511"/>
  </cols>
  <sheetData>
    <row r="1" spans="2:20" hidden="1">
      <c r="B1" s="608"/>
      <c r="C1" s="608"/>
      <c r="D1" s="608"/>
      <c r="E1" s="608"/>
      <c r="F1" s="608"/>
      <c r="G1" s="608"/>
      <c r="H1" s="608"/>
      <c r="I1" s="608"/>
      <c r="J1" s="608"/>
      <c r="K1" s="609"/>
      <c r="L1" s="739" t="s">
        <v>999</v>
      </c>
      <c r="M1" s="740"/>
      <c r="N1" s="740"/>
      <c r="O1" s="740"/>
      <c r="P1" s="740"/>
      <c r="Q1" s="740"/>
      <c r="R1" s="740"/>
      <c r="S1" s="740"/>
      <c r="T1" s="740"/>
    </row>
    <row r="2" spans="2:20" ht="21.6" customHeight="1">
      <c r="B2" s="608"/>
      <c r="C2" s="608"/>
      <c r="D2" s="608"/>
      <c r="E2" s="608"/>
      <c r="F2" s="608"/>
      <c r="G2" s="608"/>
      <c r="H2" s="608"/>
      <c r="I2" s="608"/>
      <c r="J2" s="608"/>
      <c r="K2" s="610"/>
      <c r="L2" s="611"/>
      <c r="M2" s="612"/>
      <c r="N2" s="612"/>
      <c r="O2" s="612"/>
      <c r="P2" s="612"/>
      <c r="Q2" s="612"/>
      <c r="R2" s="612"/>
      <c r="S2" s="612"/>
      <c r="T2" s="612"/>
    </row>
    <row r="3" spans="2:20" ht="9.6" customHeight="1">
      <c r="B3" s="608"/>
      <c r="C3" s="608"/>
      <c r="D3" s="608"/>
      <c r="E3" s="608"/>
      <c r="F3" s="608"/>
      <c r="G3" s="608"/>
      <c r="H3" s="608"/>
      <c r="I3" s="608"/>
      <c r="J3" s="608"/>
      <c r="K3" s="608"/>
      <c r="L3" s="608"/>
      <c r="M3" s="608"/>
      <c r="N3" s="608"/>
      <c r="O3" s="608"/>
      <c r="P3" s="608"/>
      <c r="Q3" s="608"/>
      <c r="R3" s="608"/>
      <c r="S3" s="608"/>
      <c r="T3" s="608"/>
    </row>
    <row r="4" spans="2:20" ht="23.45" customHeight="1" thickBot="1">
      <c r="B4" s="702" t="s">
        <v>1000</v>
      </c>
      <c r="C4" s="702"/>
      <c r="D4" s="702"/>
      <c r="E4" s="702"/>
      <c r="F4" s="702"/>
      <c r="G4" s="702"/>
      <c r="H4" s="702"/>
      <c r="I4" s="702"/>
      <c r="J4" s="702"/>
      <c r="K4" s="702"/>
      <c r="L4" s="612"/>
      <c r="M4" s="612"/>
      <c r="N4" s="612"/>
      <c r="O4" s="612"/>
      <c r="P4" s="612"/>
      <c r="Q4" s="612"/>
      <c r="R4" s="612"/>
      <c r="S4" s="608"/>
      <c r="T4" s="608"/>
    </row>
    <row r="5" spans="2:20" ht="21" customHeight="1" thickBot="1">
      <c r="B5" s="711" t="s">
        <v>1001</v>
      </c>
      <c r="C5" s="712"/>
      <c r="D5" s="712"/>
      <c r="E5" s="712"/>
      <c r="F5" s="712"/>
      <c r="G5" s="712"/>
      <c r="H5" s="712"/>
      <c r="I5" s="712"/>
      <c r="J5" s="712"/>
      <c r="K5" s="713"/>
      <c r="L5" s="613"/>
      <c r="M5" s="613"/>
      <c r="N5" s="613"/>
      <c r="O5" s="613"/>
      <c r="P5" s="613"/>
      <c r="Q5" s="613"/>
      <c r="R5" s="613"/>
      <c r="S5" s="608"/>
      <c r="T5" s="608"/>
    </row>
    <row r="6" spans="2:20" ht="13.15" customHeight="1">
      <c r="L6" s="612"/>
      <c r="M6" s="612"/>
      <c r="N6" s="612"/>
      <c r="O6" s="612"/>
      <c r="P6" s="612"/>
      <c r="Q6" s="612"/>
      <c r="R6" s="613"/>
      <c r="S6" s="608"/>
      <c r="T6" s="608"/>
    </row>
    <row r="7" spans="2:20" ht="13.15" customHeight="1">
      <c r="B7" s="741" t="s">
        <v>1002</v>
      </c>
      <c r="C7" s="741"/>
      <c r="D7" s="741"/>
      <c r="E7" s="741"/>
      <c r="F7" s="741"/>
      <c r="G7" s="741"/>
      <c r="H7" s="741"/>
      <c r="I7" s="741"/>
      <c r="J7" s="741"/>
      <c r="K7" s="741"/>
      <c r="L7" s="612"/>
      <c r="M7" s="612"/>
      <c r="N7" s="612"/>
      <c r="O7" s="612"/>
      <c r="P7" s="612"/>
      <c r="Q7" s="612"/>
      <c r="R7" s="613"/>
      <c r="S7" s="608"/>
      <c r="T7" s="608"/>
    </row>
    <row r="8" spans="2:20" ht="13.5" thickBot="1">
      <c r="B8" s="236"/>
      <c r="C8" s="236"/>
      <c r="D8" s="236"/>
      <c r="E8" s="236"/>
      <c r="F8" s="236"/>
      <c r="G8" s="236"/>
      <c r="H8" s="236"/>
      <c r="I8" s="236"/>
      <c r="J8" s="236"/>
      <c r="K8" s="236"/>
    </row>
    <row r="9" spans="2:20" ht="19.899999999999999" customHeight="1">
      <c r="B9" s="733" t="s">
        <v>1003</v>
      </c>
      <c r="C9" s="742" t="s">
        <v>1004</v>
      </c>
      <c r="D9" s="743"/>
      <c r="E9" s="744"/>
      <c r="F9" s="735" t="s">
        <v>1005</v>
      </c>
      <c r="G9" s="736"/>
      <c r="H9" s="737"/>
      <c r="I9" s="735" t="s">
        <v>1006</v>
      </c>
      <c r="J9" s="736"/>
      <c r="K9" s="738"/>
    </row>
    <row r="10" spans="2:20" ht="37.15" customHeight="1">
      <c r="B10" s="734"/>
      <c r="C10" s="614" t="s">
        <v>841</v>
      </c>
      <c r="D10" s="614" t="s">
        <v>842</v>
      </c>
      <c r="E10" s="615" t="s">
        <v>217</v>
      </c>
      <c r="F10" s="616" t="str">
        <f>C10</f>
        <v>Semana 28
12-18/07
2021</v>
      </c>
      <c r="G10" s="616" t="str">
        <f>D10</f>
        <v>Semana 29
19-25/07
2021</v>
      </c>
      <c r="H10" s="617" t="s">
        <v>217</v>
      </c>
      <c r="I10" s="616" t="str">
        <f>C10</f>
        <v>Semana 28
12-18/07
2021</v>
      </c>
      <c r="J10" s="616" t="str">
        <f>D10</f>
        <v>Semana 29
19-25/07
2021</v>
      </c>
      <c r="K10" s="618" t="s">
        <v>217</v>
      </c>
    </row>
    <row r="11" spans="2:20" ht="30" customHeight="1" thickBot="1">
      <c r="B11" s="619" t="s">
        <v>1007</v>
      </c>
      <c r="C11" s="620">
        <v>181.09</v>
      </c>
      <c r="D11" s="620" t="s">
        <v>784</v>
      </c>
      <c r="E11" s="621">
        <f>D11-C11</f>
        <v>-6.0900000000000034</v>
      </c>
      <c r="F11" s="620">
        <v>173.48</v>
      </c>
      <c r="G11" s="620" t="s">
        <v>171</v>
      </c>
      <c r="H11" s="621">
        <f>G11-F11</f>
        <v>-5.6799999999999784</v>
      </c>
      <c r="I11" s="620">
        <v>174.11</v>
      </c>
      <c r="J11" s="620" t="s">
        <v>173</v>
      </c>
      <c r="K11" s="622">
        <f>J11-I11</f>
        <v>-7.2200000000000273</v>
      </c>
    </row>
    <row r="12" spans="2:20" ht="19.899999999999999" customHeight="1">
      <c r="B12" s="236"/>
      <c r="C12" s="236"/>
      <c r="D12" s="236"/>
      <c r="E12" s="236"/>
      <c r="F12" s="236"/>
      <c r="G12" s="236"/>
      <c r="H12" s="236"/>
      <c r="I12" s="236"/>
      <c r="J12" s="236"/>
      <c r="K12" s="236"/>
    </row>
    <row r="13" spans="2:20" ht="19.899999999999999" customHeight="1" thickBot="1">
      <c r="B13" s="236"/>
      <c r="C13" s="236"/>
      <c r="D13" s="236"/>
      <c r="E13" s="236"/>
      <c r="F13" s="236"/>
      <c r="G13" s="236"/>
      <c r="H13" s="236"/>
      <c r="I13" s="236"/>
      <c r="J13" s="236"/>
      <c r="K13" s="236"/>
    </row>
    <row r="14" spans="2:20" ht="19.899999999999999" customHeight="1">
      <c r="B14" s="733" t="s">
        <v>1003</v>
      </c>
      <c r="C14" s="735" t="s">
        <v>1008</v>
      </c>
      <c r="D14" s="736"/>
      <c r="E14" s="737"/>
      <c r="F14" s="735" t="s">
        <v>1009</v>
      </c>
      <c r="G14" s="736"/>
      <c r="H14" s="737"/>
      <c r="I14" s="735" t="s">
        <v>1010</v>
      </c>
      <c r="J14" s="736"/>
      <c r="K14" s="738"/>
    </row>
    <row r="15" spans="2:20" ht="37.15" customHeight="1">
      <c r="B15" s="734"/>
      <c r="C15" s="616" t="str">
        <f>C10</f>
        <v>Semana 28
12-18/07
2021</v>
      </c>
      <c r="D15" s="616" t="str">
        <f>D10</f>
        <v>Semana 29
19-25/07
2021</v>
      </c>
      <c r="E15" s="617" t="s">
        <v>217</v>
      </c>
      <c r="F15" s="616" t="str">
        <f>C10</f>
        <v>Semana 28
12-18/07
2021</v>
      </c>
      <c r="G15" s="616" t="str">
        <f>D10</f>
        <v>Semana 29
19-25/07
2021</v>
      </c>
      <c r="H15" s="617" t="s">
        <v>217</v>
      </c>
      <c r="I15" s="616" t="str">
        <f>C10</f>
        <v>Semana 28
12-18/07
2021</v>
      </c>
      <c r="J15" s="616" t="str">
        <f>D10</f>
        <v>Semana 29
19-25/07
2021</v>
      </c>
      <c r="K15" s="618" t="s">
        <v>217</v>
      </c>
    </row>
    <row r="16" spans="2:20" ht="30" customHeight="1" thickBot="1">
      <c r="B16" s="619" t="s">
        <v>1007</v>
      </c>
      <c r="C16" s="620">
        <v>165.56</v>
      </c>
      <c r="D16" s="620" t="s">
        <v>175</v>
      </c>
      <c r="E16" s="621">
        <f>D16-C16</f>
        <v>-5.8400000000000034</v>
      </c>
      <c r="F16" s="620">
        <v>162.04</v>
      </c>
      <c r="G16" s="620" t="s">
        <v>1011</v>
      </c>
      <c r="H16" s="621">
        <f>G16-F16</f>
        <v>0</v>
      </c>
      <c r="I16" s="620">
        <v>159.75</v>
      </c>
      <c r="J16" s="620" t="s">
        <v>1012</v>
      </c>
      <c r="K16" s="622">
        <f>J16-I16</f>
        <v>0</v>
      </c>
    </row>
    <row r="17" spans="2:11" ht="19.899999999999999" customHeight="1"/>
    <row r="18" spans="2:11" ht="19.899999999999999" customHeight="1" thickBot="1"/>
    <row r="19" spans="2:11" ht="19.899999999999999" customHeight="1" thickBot="1">
      <c r="B19" s="711" t="s">
        <v>1013</v>
      </c>
      <c r="C19" s="712"/>
      <c r="D19" s="712"/>
      <c r="E19" s="712"/>
      <c r="F19" s="712"/>
      <c r="G19" s="712"/>
      <c r="H19" s="712"/>
      <c r="I19" s="712"/>
      <c r="J19" s="712"/>
      <c r="K19" s="713"/>
    </row>
    <row r="20" spans="2:11" ht="19.899999999999999" customHeight="1">
      <c r="B20" s="259"/>
    </row>
    <row r="21" spans="2:11" ht="19.899999999999999" customHeight="1" thickBot="1"/>
    <row r="22" spans="2:11" ht="19.899999999999999" customHeight="1">
      <c r="B22" s="733" t="s">
        <v>1014</v>
      </c>
      <c r="C22" s="735" t="s">
        <v>1015</v>
      </c>
      <c r="D22" s="736"/>
      <c r="E22" s="737"/>
      <c r="F22" s="735" t="s">
        <v>1016</v>
      </c>
      <c r="G22" s="736"/>
      <c r="H22" s="737"/>
      <c r="I22" s="735" t="s">
        <v>1017</v>
      </c>
      <c r="J22" s="736"/>
      <c r="K22" s="738"/>
    </row>
    <row r="23" spans="2:11" ht="37.15" customHeight="1">
      <c r="B23" s="734"/>
      <c r="C23" s="616" t="str">
        <f>C10</f>
        <v>Semana 28
12-18/07
2021</v>
      </c>
      <c r="D23" s="616" t="str">
        <f>D10</f>
        <v>Semana 29
19-25/07
2021</v>
      </c>
      <c r="E23" s="617" t="s">
        <v>217</v>
      </c>
      <c r="F23" s="616" t="str">
        <f>C10</f>
        <v>Semana 28
12-18/07
2021</v>
      </c>
      <c r="G23" s="616" t="str">
        <f>D10</f>
        <v>Semana 29
19-25/07
2021</v>
      </c>
      <c r="H23" s="617" t="s">
        <v>217</v>
      </c>
      <c r="I23" s="616" t="str">
        <f>C10</f>
        <v>Semana 28
12-18/07
2021</v>
      </c>
      <c r="J23" s="616" t="str">
        <f>D10</f>
        <v>Semana 29
19-25/07
2021</v>
      </c>
      <c r="K23" s="618" t="s">
        <v>217</v>
      </c>
    </row>
    <row r="24" spans="2:11" ht="30" customHeight="1">
      <c r="B24" s="623" t="s">
        <v>1018</v>
      </c>
      <c r="C24" s="624" t="s">
        <v>324</v>
      </c>
      <c r="D24" s="624" t="s">
        <v>324</v>
      </c>
      <c r="E24" s="625" t="s">
        <v>324</v>
      </c>
      <c r="F24" s="624">
        <v>1.42</v>
      </c>
      <c r="G24" s="624" t="s">
        <v>1019</v>
      </c>
      <c r="H24" s="625">
        <f t="shared" ref="H24:H31" si="0">G24-F24</f>
        <v>-3.0000000000000027E-2</v>
      </c>
      <c r="I24" s="624">
        <v>1.39</v>
      </c>
      <c r="J24" s="624" t="s">
        <v>1020</v>
      </c>
      <c r="K24" s="626">
        <f t="shared" ref="K24:K31" si="1">J24-I24</f>
        <v>-2.9999999999999805E-2</v>
      </c>
    </row>
    <row r="25" spans="2:11" ht="30" customHeight="1">
      <c r="B25" s="623" t="s">
        <v>1021</v>
      </c>
      <c r="C25" s="624">
        <v>1.4</v>
      </c>
      <c r="D25" s="624" t="s">
        <v>1022</v>
      </c>
      <c r="E25" s="625">
        <f t="shared" ref="E25:E31" si="2">D25-C25</f>
        <v>-4.9999999999999822E-2</v>
      </c>
      <c r="F25" s="624">
        <v>1.38</v>
      </c>
      <c r="G25" s="624" t="s">
        <v>1023</v>
      </c>
      <c r="H25" s="625">
        <f t="shared" si="0"/>
        <v>-4.9999999999999822E-2</v>
      </c>
      <c r="I25" s="624">
        <v>1.36</v>
      </c>
      <c r="J25" s="624" t="s">
        <v>1024</v>
      </c>
      <c r="K25" s="626">
        <f t="shared" si="1"/>
        <v>-5.0000000000000044E-2</v>
      </c>
    </row>
    <row r="26" spans="2:11" ht="30" customHeight="1">
      <c r="B26" s="623" t="s">
        <v>1025</v>
      </c>
      <c r="C26" s="624">
        <v>1.37</v>
      </c>
      <c r="D26" s="624" t="s">
        <v>1026</v>
      </c>
      <c r="E26" s="625">
        <f t="shared" si="2"/>
        <v>-3.0000000000000027E-2</v>
      </c>
      <c r="F26" s="624">
        <v>1.36</v>
      </c>
      <c r="G26" s="624" t="s">
        <v>1023</v>
      </c>
      <c r="H26" s="625">
        <f t="shared" si="0"/>
        <v>-3.0000000000000027E-2</v>
      </c>
      <c r="I26" s="624">
        <v>1.35</v>
      </c>
      <c r="J26" s="624" t="s">
        <v>1027</v>
      </c>
      <c r="K26" s="626">
        <f t="shared" si="1"/>
        <v>-3.0000000000000027E-2</v>
      </c>
    </row>
    <row r="27" spans="2:11" ht="30" customHeight="1">
      <c r="B27" s="623" t="s">
        <v>1028</v>
      </c>
      <c r="C27" s="624">
        <v>1.41</v>
      </c>
      <c r="D27" s="624" t="s">
        <v>1029</v>
      </c>
      <c r="E27" s="625">
        <f t="shared" si="2"/>
        <v>-3.9999999999999813E-2</v>
      </c>
      <c r="F27" s="624">
        <v>1.4</v>
      </c>
      <c r="G27" s="624" t="s">
        <v>1020</v>
      </c>
      <c r="H27" s="625">
        <f t="shared" si="0"/>
        <v>-3.9999999999999813E-2</v>
      </c>
      <c r="I27" s="624">
        <v>1.39</v>
      </c>
      <c r="J27" s="624" t="s">
        <v>1022</v>
      </c>
      <c r="K27" s="626">
        <f t="shared" si="1"/>
        <v>-3.9999999999999813E-2</v>
      </c>
    </row>
    <row r="28" spans="2:11" ht="30" customHeight="1">
      <c r="B28" s="623" t="s">
        <v>1030</v>
      </c>
      <c r="C28" s="624">
        <v>1.44</v>
      </c>
      <c r="D28" s="624" t="s">
        <v>1031</v>
      </c>
      <c r="E28" s="625">
        <f t="shared" si="2"/>
        <v>-6.0000000000000053E-2</v>
      </c>
      <c r="F28" s="624">
        <v>1.41</v>
      </c>
      <c r="G28" s="624" t="s">
        <v>1020</v>
      </c>
      <c r="H28" s="625">
        <f t="shared" si="0"/>
        <v>-4.9999999999999822E-2</v>
      </c>
      <c r="I28" s="624">
        <v>1.83</v>
      </c>
      <c r="J28" s="624" t="s">
        <v>1032</v>
      </c>
      <c r="K28" s="626">
        <f t="shared" si="1"/>
        <v>-6.0000000000000053E-2</v>
      </c>
    </row>
    <row r="29" spans="2:11" ht="30" customHeight="1">
      <c r="B29" s="623" t="s">
        <v>1033</v>
      </c>
      <c r="C29" s="624">
        <v>1.42</v>
      </c>
      <c r="D29" s="624" t="s">
        <v>1020</v>
      </c>
      <c r="E29" s="625">
        <f t="shared" si="2"/>
        <v>-5.9999999999999831E-2</v>
      </c>
      <c r="F29" s="624">
        <v>1.4</v>
      </c>
      <c r="G29" s="624" t="s">
        <v>1020</v>
      </c>
      <c r="H29" s="625">
        <f t="shared" si="0"/>
        <v>-3.9999999999999813E-2</v>
      </c>
      <c r="I29" s="624">
        <v>1.46</v>
      </c>
      <c r="J29" s="624" t="s">
        <v>1034</v>
      </c>
      <c r="K29" s="626">
        <f t="shared" si="1"/>
        <v>-4.0000000000000036E-2</v>
      </c>
    </row>
    <row r="30" spans="2:11" ht="30" customHeight="1">
      <c r="B30" s="623" t="s">
        <v>1035</v>
      </c>
      <c r="C30" s="624">
        <v>1.37</v>
      </c>
      <c r="D30" s="624" t="s">
        <v>1026</v>
      </c>
      <c r="E30" s="625">
        <f t="shared" si="2"/>
        <v>-3.0000000000000027E-2</v>
      </c>
      <c r="F30" s="624">
        <v>1.36</v>
      </c>
      <c r="G30" s="624" t="s">
        <v>1023</v>
      </c>
      <c r="H30" s="625">
        <f t="shared" si="0"/>
        <v>-3.0000000000000027E-2</v>
      </c>
      <c r="I30" s="624">
        <v>1.48</v>
      </c>
      <c r="J30" s="624" t="s">
        <v>1036</v>
      </c>
      <c r="K30" s="626">
        <f t="shared" si="1"/>
        <v>-1.0000000000000009E-2</v>
      </c>
    </row>
    <row r="31" spans="2:11" ht="30" customHeight="1" thickBot="1">
      <c r="B31" s="627" t="s">
        <v>1037</v>
      </c>
      <c r="C31" s="628">
        <v>1.45</v>
      </c>
      <c r="D31" s="628" t="s">
        <v>1038</v>
      </c>
      <c r="E31" s="629">
        <f t="shared" si="2"/>
        <v>-5.0000000000000044E-2</v>
      </c>
      <c r="F31" s="628">
        <v>1.41</v>
      </c>
      <c r="G31" s="628" t="s">
        <v>1020</v>
      </c>
      <c r="H31" s="629">
        <f t="shared" si="0"/>
        <v>-4.9999999999999822E-2</v>
      </c>
      <c r="I31" s="628">
        <v>1.4</v>
      </c>
      <c r="J31" s="628" t="s">
        <v>1022</v>
      </c>
      <c r="K31" s="630">
        <f t="shared" si="1"/>
        <v>-4.9999999999999822E-2</v>
      </c>
    </row>
    <row r="32" spans="2:11">
      <c r="K32" s="166" t="s">
        <v>148</v>
      </c>
    </row>
    <row r="33" spans="2:11">
      <c r="B33" s="631" t="s">
        <v>1039</v>
      </c>
    </row>
    <row r="34" spans="2:11">
      <c r="K34" s="297"/>
    </row>
  </sheetData>
  <mergeCells count="18">
    <mergeCell ref="B22:B23"/>
    <mergeCell ref="C22:E22"/>
    <mergeCell ref="F22:H22"/>
    <mergeCell ref="I22:K22"/>
    <mergeCell ref="L1:T1"/>
    <mergeCell ref="B4:I4"/>
    <mergeCell ref="J4:K4"/>
    <mergeCell ref="B5:K5"/>
    <mergeCell ref="B7:K7"/>
    <mergeCell ref="B9:B10"/>
    <mergeCell ref="C9:E9"/>
    <mergeCell ref="F9:H9"/>
    <mergeCell ref="I9:K9"/>
    <mergeCell ref="B14:B15"/>
    <mergeCell ref="C14:E14"/>
    <mergeCell ref="F14:H14"/>
    <mergeCell ref="I14:K14"/>
    <mergeCell ref="B19:K19"/>
  </mergeCells>
  <printOptions horizontalCentered="1" verticalCentered="1"/>
  <pageMargins left="0.23622047244094491" right="0.23622047244094491" top="0.35433070866141736" bottom="0.35433070866141736" header="0.31496062992125984" footer="0.11811023622047245"/>
  <pageSetup paperSize="9" scale="62" fitToHeight="0" orientation="portrait" r:id="rId1"/>
  <headerFooter scaleWithDoc="0" alignWithMargins="0">
    <oddHeader>&amp;R&amp;"Verdana,Normal"&amp;8 20</oddHeader>
    <oddFooter>&amp;R&amp;"Verdana,Cursiva"&amp;8SG. Análisis, Coordinación y Estadística</oddFooter>
  </headerFooter>
  <ignoredErrors>
    <ignoredError sqref="D25:J31 G24:J24 C11:K16"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tabSelected="1" zoomScale="85" zoomScaleNormal="85" zoomScaleSheetLayoutView="90" workbookViewId="0">
      <selection activeCell="G28" sqref="G28"/>
    </sheetView>
  </sheetViews>
  <sheetFormatPr baseColWidth="10" defaultColWidth="9.140625" defaultRowHeight="11.25"/>
  <cols>
    <col min="1" max="1" width="4.28515625" style="236" customWidth="1"/>
    <col min="2" max="2" width="40.85546875" style="236" customWidth="1"/>
    <col min="3" max="4" width="15.7109375" style="236" customWidth="1"/>
    <col min="5" max="5" width="35.140625" style="236" customWidth="1"/>
    <col min="6" max="6" width="4.140625" style="236" customWidth="1"/>
    <col min="7" max="8" width="10.7109375" style="236" customWidth="1"/>
    <col min="9" max="16384" width="9.140625" style="236"/>
  </cols>
  <sheetData>
    <row r="2" spans="2:8" ht="14.25">
      <c r="E2" s="237"/>
    </row>
    <row r="3" spans="2:8" ht="13.9" customHeight="1" thickBot="1">
      <c r="B3" s="555"/>
      <c r="C3" s="555"/>
      <c r="D3" s="555"/>
      <c r="E3" s="555"/>
      <c r="F3" s="555"/>
      <c r="G3" s="555"/>
      <c r="H3" s="555"/>
    </row>
    <row r="4" spans="2:8" ht="19.899999999999999" customHeight="1" thickBot="1">
      <c r="B4" s="711" t="s">
        <v>1040</v>
      </c>
      <c r="C4" s="712"/>
      <c r="D4" s="712"/>
      <c r="E4" s="713"/>
      <c r="F4" s="632"/>
      <c r="G4" s="632"/>
      <c r="H4" s="555"/>
    </row>
    <row r="5" spans="2:8" ht="22.9" customHeight="1">
      <c r="B5" s="751" t="s">
        <v>1041</v>
      </c>
      <c r="C5" s="751"/>
      <c r="D5" s="751"/>
      <c r="E5" s="751"/>
      <c r="G5" s="555"/>
      <c r="H5" s="555"/>
    </row>
    <row r="6" spans="2:8" ht="15" customHeight="1">
      <c r="B6" s="752"/>
      <c r="C6" s="752"/>
      <c r="D6" s="752"/>
      <c r="E6" s="752"/>
      <c r="F6" s="239"/>
      <c r="G6" s="633"/>
      <c r="H6" s="555"/>
    </row>
    <row r="7" spans="2:8" ht="0.95" customHeight="1" thickBot="1">
      <c r="B7" s="633"/>
      <c r="C7" s="633"/>
      <c r="D7" s="633"/>
      <c r="E7" s="633"/>
      <c r="F7" s="633"/>
      <c r="G7" s="633"/>
      <c r="H7" s="555"/>
    </row>
    <row r="8" spans="2:8" ht="40.15" customHeight="1">
      <c r="B8" s="634" t="s">
        <v>1042</v>
      </c>
      <c r="C8" s="557" t="s">
        <v>841</v>
      </c>
      <c r="D8" s="557" t="s">
        <v>842</v>
      </c>
      <c r="E8" s="635" t="s">
        <v>845</v>
      </c>
      <c r="F8" s="555"/>
      <c r="G8" s="555"/>
      <c r="H8" s="555"/>
    </row>
    <row r="9" spans="2:8" ht="12.95" customHeight="1">
      <c r="B9" s="636" t="s">
        <v>1043</v>
      </c>
      <c r="C9" s="637">
        <v>51.68</v>
      </c>
      <c r="D9" s="637" t="s">
        <v>1044</v>
      </c>
      <c r="E9" s="638">
        <f>D9-C9</f>
        <v>-3.7199999999999989</v>
      </c>
      <c r="F9" s="555"/>
      <c r="G9" s="555"/>
      <c r="H9" s="555"/>
    </row>
    <row r="10" spans="2:8" ht="32.1" customHeight="1">
      <c r="B10" s="639" t="s">
        <v>1045</v>
      </c>
      <c r="C10" s="640"/>
      <c r="D10" s="640"/>
      <c r="E10" s="641"/>
      <c r="F10" s="555"/>
      <c r="G10" s="555"/>
      <c r="H10" s="555"/>
    </row>
    <row r="11" spans="2:8" ht="12.95" customHeight="1">
      <c r="B11" s="636" t="s">
        <v>1046</v>
      </c>
      <c r="C11" s="637">
        <v>134.06</v>
      </c>
      <c r="D11" s="637" t="s">
        <v>1047</v>
      </c>
      <c r="E11" s="638">
        <f>D11-C11</f>
        <v>-5.5500000000000114</v>
      </c>
      <c r="F11" s="555"/>
      <c r="G11" s="555"/>
      <c r="H11" s="555"/>
    </row>
    <row r="12" spans="2:8" ht="11.25" hidden="1" customHeight="1">
      <c r="B12" s="642"/>
      <c r="C12" s="643"/>
      <c r="D12" s="643"/>
      <c r="E12" s="644"/>
      <c r="F12" s="555"/>
      <c r="G12" s="555"/>
      <c r="H12" s="555"/>
    </row>
    <row r="13" spans="2:8" ht="32.1" customHeight="1">
      <c r="B13" s="639" t="s">
        <v>1048</v>
      </c>
      <c r="C13" s="640"/>
      <c r="D13" s="640"/>
      <c r="E13" s="641"/>
      <c r="F13" s="555"/>
      <c r="G13" s="555"/>
      <c r="H13" s="555"/>
    </row>
    <row r="14" spans="2:8" ht="12.95" customHeight="1">
      <c r="B14" s="636" t="s">
        <v>1049</v>
      </c>
      <c r="C14" s="637">
        <v>132.5</v>
      </c>
      <c r="D14" s="637" t="s">
        <v>1050</v>
      </c>
      <c r="E14" s="638">
        <f t="shared" ref="E14:E16" si="0">D14-C14</f>
        <v>-10</v>
      </c>
      <c r="F14" s="555"/>
      <c r="G14" s="555"/>
      <c r="H14" s="555"/>
    </row>
    <row r="15" spans="2:8" ht="12.95" customHeight="1">
      <c r="B15" s="636" t="s">
        <v>1051</v>
      </c>
      <c r="C15" s="637">
        <v>170</v>
      </c>
      <c r="D15" s="637" t="s">
        <v>1052</v>
      </c>
      <c r="E15" s="638">
        <f t="shared" si="0"/>
        <v>-5</v>
      </c>
      <c r="F15" s="555"/>
      <c r="G15" s="555"/>
      <c r="H15" s="555"/>
    </row>
    <row r="16" spans="2:8" ht="12.95" customHeight="1" thickBot="1">
      <c r="B16" s="645" t="s">
        <v>1053</v>
      </c>
      <c r="C16" s="646">
        <v>169.54</v>
      </c>
      <c r="D16" s="646" t="s">
        <v>1054</v>
      </c>
      <c r="E16" s="647">
        <f t="shared" si="0"/>
        <v>-12.879999999999995</v>
      </c>
      <c r="F16" s="555"/>
      <c r="G16" s="555"/>
      <c r="H16" s="555"/>
    </row>
    <row r="17" spans="2:8" ht="0.95" customHeight="1">
      <c r="B17" s="753"/>
      <c r="C17" s="753"/>
      <c r="D17" s="753"/>
      <c r="E17" s="753"/>
      <c r="F17" s="555"/>
      <c r="G17" s="555"/>
      <c r="H17" s="555"/>
    </row>
    <row r="18" spans="2:8" ht="21.95" customHeight="1" thickBot="1">
      <c r="B18" s="648"/>
      <c r="C18" s="648"/>
      <c r="D18" s="648"/>
      <c r="E18" s="648"/>
      <c r="F18" s="555"/>
      <c r="G18" s="555"/>
      <c r="H18" s="555"/>
    </row>
    <row r="19" spans="2:8" ht="14.45" customHeight="1" thickBot="1">
      <c r="B19" s="711" t="s">
        <v>1055</v>
      </c>
      <c r="C19" s="712"/>
      <c r="D19" s="712"/>
      <c r="E19" s="713"/>
      <c r="F19" s="555"/>
      <c r="G19" s="555"/>
      <c r="H19" s="555"/>
    </row>
    <row r="20" spans="2:8" ht="12" customHeight="1" thickBot="1">
      <c r="B20" s="754"/>
      <c r="C20" s="754"/>
      <c r="D20" s="754"/>
      <c r="E20" s="754"/>
      <c r="F20" s="555"/>
      <c r="G20" s="555"/>
      <c r="H20" s="555"/>
    </row>
    <row r="21" spans="2:8" ht="40.15" customHeight="1">
      <c r="B21" s="634" t="s">
        <v>1056</v>
      </c>
      <c r="C21" s="649" t="str">
        <f>C8</f>
        <v>Semana 28
12-18/07
2021</v>
      </c>
      <c r="D21" s="650" t="str">
        <f>D8</f>
        <v>Semana 29
19-25/07
2021</v>
      </c>
      <c r="E21" s="635" t="s">
        <v>845</v>
      </c>
      <c r="F21" s="555"/>
      <c r="G21" s="555"/>
      <c r="H21" s="555"/>
    </row>
    <row r="22" spans="2:8" ht="12.75" customHeight="1">
      <c r="B22" s="636" t="s">
        <v>1057</v>
      </c>
      <c r="C22" s="637">
        <v>398.57</v>
      </c>
      <c r="D22" s="637" t="s">
        <v>1058</v>
      </c>
      <c r="E22" s="638">
        <f t="shared" ref="E22:E23" si="1">D22-C22</f>
        <v>0</v>
      </c>
      <c r="F22" s="555"/>
      <c r="G22" s="555"/>
      <c r="H22" s="555"/>
    </row>
    <row r="23" spans="2:8">
      <c r="B23" s="636" t="s">
        <v>1059</v>
      </c>
      <c r="C23" s="637">
        <v>553.57000000000005</v>
      </c>
      <c r="D23" s="637" t="s">
        <v>1060</v>
      </c>
      <c r="E23" s="638">
        <f t="shared" si="1"/>
        <v>0</v>
      </c>
    </row>
    <row r="24" spans="2:8" ht="32.1" customHeight="1">
      <c r="B24" s="639" t="s">
        <v>1048</v>
      </c>
      <c r="C24" s="651"/>
      <c r="D24" s="651"/>
      <c r="E24" s="652"/>
    </row>
    <row r="25" spans="2:8" ht="14.25" customHeight="1">
      <c r="B25" s="636" t="s">
        <v>1061</v>
      </c>
      <c r="C25" s="637">
        <v>323.67</v>
      </c>
      <c r="D25" s="637" t="s">
        <v>1062</v>
      </c>
      <c r="E25" s="638">
        <f>D25-C25</f>
        <v>-3.0400000000000205</v>
      </c>
    </row>
    <row r="26" spans="2:8" ht="32.1" customHeight="1">
      <c r="B26" s="639" t="s">
        <v>1063</v>
      </c>
      <c r="C26" s="651"/>
      <c r="D26" s="651"/>
      <c r="E26" s="653"/>
    </row>
    <row r="27" spans="2:8" ht="14.25" customHeight="1">
      <c r="B27" s="636" t="s">
        <v>1064</v>
      </c>
      <c r="C27" s="637">
        <v>252.46</v>
      </c>
      <c r="D27" s="637" t="s">
        <v>1065</v>
      </c>
      <c r="E27" s="638">
        <f>D27-C27</f>
        <v>0</v>
      </c>
    </row>
    <row r="28" spans="2:8" ht="32.1" customHeight="1">
      <c r="B28" s="639" t="s">
        <v>1066</v>
      </c>
      <c r="C28" s="654"/>
      <c r="D28" s="654"/>
      <c r="E28" s="652"/>
    </row>
    <row r="29" spans="2:8">
      <c r="B29" s="636" t="s">
        <v>1067</v>
      </c>
      <c r="C29" s="655" t="s">
        <v>560</v>
      </c>
      <c r="D29" s="655" t="s">
        <v>324</v>
      </c>
      <c r="E29" s="656" t="s">
        <v>560</v>
      </c>
    </row>
    <row r="30" spans="2:8" ht="27.75" customHeight="1">
      <c r="B30" s="639" t="s">
        <v>1068</v>
      </c>
      <c r="C30" s="654"/>
      <c r="D30" s="654"/>
      <c r="E30" s="652"/>
    </row>
    <row r="31" spans="2:8">
      <c r="B31" s="636" t="s">
        <v>1069</v>
      </c>
      <c r="C31" s="637">
        <v>202.36</v>
      </c>
      <c r="D31" s="637" t="s">
        <v>1070</v>
      </c>
      <c r="E31" s="638">
        <f t="shared" ref="E31:E32" si="2">D31-C31</f>
        <v>1.8699999999999761</v>
      </c>
    </row>
    <row r="32" spans="2:8">
      <c r="B32" s="636" t="s">
        <v>1071</v>
      </c>
      <c r="C32" s="637">
        <v>214.89</v>
      </c>
      <c r="D32" s="637" t="s">
        <v>1072</v>
      </c>
      <c r="E32" s="638">
        <f t="shared" si="2"/>
        <v>2.2200000000000273</v>
      </c>
    </row>
    <row r="33" spans="2:5">
      <c r="B33" s="636" t="s">
        <v>1073</v>
      </c>
      <c r="C33" s="637" t="s">
        <v>560</v>
      </c>
      <c r="D33" s="637" t="s">
        <v>324</v>
      </c>
      <c r="E33" s="638" t="s">
        <v>560</v>
      </c>
    </row>
    <row r="34" spans="2:5" ht="32.1" customHeight="1">
      <c r="B34" s="639" t="s">
        <v>1074</v>
      </c>
      <c r="C34" s="651"/>
      <c r="D34" s="651"/>
      <c r="E34" s="653"/>
    </row>
    <row r="35" spans="2:5" ht="16.5" customHeight="1">
      <c r="B35" s="636" t="s">
        <v>1075</v>
      </c>
      <c r="C35" s="637">
        <v>104.35</v>
      </c>
      <c r="D35" s="637" t="s">
        <v>1076</v>
      </c>
      <c r="E35" s="638">
        <f>D35-C35</f>
        <v>0</v>
      </c>
    </row>
    <row r="36" spans="2:5" ht="23.25" customHeight="1">
      <c r="B36" s="639" t="s">
        <v>1077</v>
      </c>
      <c r="C36" s="651"/>
      <c r="D36" s="651"/>
      <c r="E36" s="653"/>
    </row>
    <row r="37" spans="2:5" ht="13.5" customHeight="1">
      <c r="B37" s="636" t="s">
        <v>1078</v>
      </c>
      <c r="C37" s="637">
        <v>281.75</v>
      </c>
      <c r="D37" s="637" t="s">
        <v>1079</v>
      </c>
      <c r="E37" s="638">
        <f>D37-C37</f>
        <v>0</v>
      </c>
    </row>
    <row r="38" spans="2:5" ht="32.1" customHeight="1">
      <c r="B38" s="639" t="s">
        <v>1080</v>
      </c>
      <c r="C38" s="651"/>
      <c r="D38" s="651"/>
      <c r="E38" s="652"/>
    </row>
    <row r="39" spans="2:5" ht="16.5" customHeight="1" thickBot="1">
      <c r="B39" s="645" t="s">
        <v>1081</v>
      </c>
      <c r="C39" s="646">
        <v>83.04</v>
      </c>
      <c r="D39" s="646" t="s">
        <v>1082</v>
      </c>
      <c r="E39" s="647">
        <f>D39-C39</f>
        <v>0</v>
      </c>
    </row>
    <row r="40" spans="2:5">
      <c r="B40" s="236" t="s">
        <v>1083</v>
      </c>
    </row>
    <row r="41" spans="2:5">
      <c r="C41" s="297"/>
      <c r="D41" s="297"/>
      <c r="E41" s="297"/>
    </row>
    <row r="42" spans="2:5" ht="13.15" customHeight="1" thickBot="1">
      <c r="B42" s="297"/>
      <c r="C42" s="297"/>
      <c r="D42" s="297"/>
      <c r="E42" s="297"/>
    </row>
    <row r="43" spans="2:5">
      <c r="B43" s="657"/>
      <c r="C43" s="526"/>
      <c r="D43" s="526"/>
      <c r="E43" s="658"/>
    </row>
    <row r="44" spans="2:5">
      <c r="B44" s="548"/>
      <c r="E44" s="659"/>
    </row>
    <row r="45" spans="2:5" ht="12.75" customHeight="1">
      <c r="B45" s="745" t="s">
        <v>1084</v>
      </c>
      <c r="C45" s="746"/>
      <c r="D45" s="746"/>
      <c r="E45" s="747"/>
    </row>
    <row r="46" spans="2:5" ht="18" customHeight="1">
      <c r="B46" s="745"/>
      <c r="C46" s="746"/>
      <c r="D46" s="746"/>
      <c r="E46" s="747"/>
    </row>
    <row r="47" spans="2:5">
      <c r="B47" s="548"/>
      <c r="E47" s="659"/>
    </row>
    <row r="48" spans="2:5" ht="14.25">
      <c r="B48" s="748" t="s">
        <v>1085</v>
      </c>
      <c r="C48" s="749"/>
      <c r="D48" s="749"/>
      <c r="E48" s="750"/>
    </row>
    <row r="49" spans="2:5">
      <c r="B49" s="548"/>
      <c r="E49" s="659"/>
    </row>
    <row r="50" spans="2:5">
      <c r="B50" s="548"/>
      <c r="E50" s="659"/>
    </row>
    <row r="51" spans="2:5" ht="12" thickBot="1">
      <c r="B51" s="660"/>
      <c r="C51" s="543"/>
      <c r="D51" s="543"/>
      <c r="E51" s="661"/>
    </row>
    <row r="54" spans="2:5">
      <c r="E54" s="166" t="s">
        <v>148</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90" firstPageNumber="0" fitToHeight="0" orientation="portrait" r:id="rId2"/>
  <headerFooter scaleWithDoc="0" alignWithMargins="0">
    <oddHeader>&amp;R&amp;"Verdana,Normal"&amp;8 21</oddHeader>
    <oddFooter>&amp;R&amp;"Verdana,Cursiva"&amp;8SG. Análisis, Coordinación y Estadística</oddFooter>
  </headerFooter>
  <ignoredErrors>
    <ignoredError sqref="D9:D16 D22:D39"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87"/>
  <sheetViews>
    <sheetView showGridLines="0" zoomScale="70" zoomScaleNormal="70" zoomScaleSheetLayoutView="90" workbookViewId="0">
      <selection activeCell="E7" sqref="E7:E36"/>
    </sheetView>
  </sheetViews>
  <sheetFormatPr baseColWidth="10" defaultColWidth="11.5703125" defaultRowHeight="14.25"/>
  <cols>
    <col min="1" max="1" width="3.140625" style="1" customWidth="1"/>
    <col min="2" max="2" width="9.28515625" style="1" customWidth="1"/>
    <col min="3" max="3" width="58.85546875" style="1" customWidth="1"/>
    <col min="4" max="4" width="18.42578125" style="1" customWidth="1"/>
    <col min="5" max="5" width="18.5703125" style="1" customWidth="1"/>
    <col min="6" max="6" width="19.28515625" style="1" customWidth="1"/>
    <col min="7" max="7" width="19.140625" style="1" customWidth="1"/>
    <col min="8" max="8" width="0.85546875" style="1" customWidth="1"/>
    <col min="9" max="9" width="10.5703125" style="1" customWidth="1"/>
    <col min="10" max="16384" width="11.5703125" style="1"/>
  </cols>
  <sheetData>
    <row r="1" spans="2:10" ht="10.15" customHeight="1"/>
    <row r="2" spans="2:10" ht="15" customHeight="1">
      <c r="B2" s="665" t="s">
        <v>0</v>
      </c>
      <c r="C2" s="665"/>
      <c r="D2" s="665"/>
      <c r="E2" s="665"/>
      <c r="F2" s="665"/>
      <c r="G2" s="2"/>
    </row>
    <row r="3" spans="2:10" ht="3" customHeight="1">
      <c r="B3" s="3"/>
      <c r="C3" s="3"/>
      <c r="D3" s="3"/>
      <c r="E3" s="3"/>
      <c r="F3" s="3"/>
      <c r="G3" s="2"/>
    </row>
    <row r="4" spans="2:10" ht="15" customHeight="1">
      <c r="B4" s="666" t="s">
        <v>1</v>
      </c>
      <c r="C4" s="666"/>
      <c r="D4" s="666"/>
      <c r="E4" s="666"/>
      <c r="F4" s="666"/>
      <c r="G4" s="666"/>
    </row>
    <row r="5" spans="2:10" ht="5.25" customHeight="1" thickBot="1">
      <c r="B5" s="4"/>
      <c r="C5" s="4"/>
      <c r="D5" s="4"/>
      <c r="E5" s="4"/>
      <c r="F5" s="4"/>
      <c r="G5" s="4"/>
    </row>
    <row r="6" spans="2:10" ht="18.600000000000001" customHeight="1" thickBot="1">
      <c r="B6" s="667" t="s">
        <v>2</v>
      </c>
      <c r="C6" s="668"/>
      <c r="D6" s="668"/>
      <c r="E6" s="668"/>
      <c r="F6" s="668"/>
      <c r="G6" s="669"/>
    </row>
    <row r="7" spans="2:10" ht="15" customHeight="1">
      <c r="B7" s="5"/>
      <c r="C7" s="6" t="s">
        <v>3</v>
      </c>
      <c r="D7" s="7" t="s">
        <v>4</v>
      </c>
      <c r="E7" s="7" t="s">
        <v>5</v>
      </c>
      <c r="F7" s="670" t="s">
        <v>6</v>
      </c>
      <c r="G7" s="672" t="s">
        <v>7</v>
      </c>
    </row>
    <row r="8" spans="2:10" ht="15" customHeight="1">
      <c r="B8" s="8"/>
      <c r="C8" s="9" t="s">
        <v>8</v>
      </c>
      <c r="D8" s="10" t="s">
        <v>9</v>
      </c>
      <c r="E8" s="10" t="s">
        <v>10</v>
      </c>
      <c r="F8" s="671"/>
      <c r="G8" s="673"/>
      <c r="J8" s="11"/>
    </row>
    <row r="9" spans="2:10" ht="15" customHeight="1" thickBot="1">
      <c r="B9" s="8"/>
      <c r="C9" s="9"/>
      <c r="D9" s="12">
        <v>2021</v>
      </c>
      <c r="E9" s="12">
        <v>2021</v>
      </c>
      <c r="F9" s="13" t="s">
        <v>11</v>
      </c>
      <c r="G9" s="14" t="s">
        <v>12</v>
      </c>
    </row>
    <row r="10" spans="2:10" ht="15.6" customHeight="1" thickBot="1">
      <c r="B10" s="15"/>
      <c r="C10" s="16" t="s">
        <v>13</v>
      </c>
      <c r="D10" s="17"/>
      <c r="E10" s="17"/>
      <c r="F10" s="18"/>
      <c r="G10" s="19"/>
    </row>
    <row r="11" spans="2:10" ht="17.100000000000001" customHeight="1">
      <c r="B11" s="20" t="s">
        <v>14</v>
      </c>
      <c r="C11" s="21" t="s">
        <v>15</v>
      </c>
      <c r="D11" s="22" t="s">
        <v>16</v>
      </c>
      <c r="E11" s="22" t="s">
        <v>17</v>
      </c>
      <c r="F11" s="23">
        <f t="shared" ref="F11:F26" si="0">E11-D11</f>
        <v>0.96000000000000796</v>
      </c>
      <c r="G11" s="24">
        <f t="shared" ref="G11:G22" si="1">(E11*100/D11)-100</f>
        <v>0.43839620056625961</v>
      </c>
    </row>
    <row r="12" spans="2:10" ht="17.100000000000001" customHeight="1">
      <c r="B12" s="20" t="s">
        <v>14</v>
      </c>
      <c r="C12" s="21" t="s">
        <v>18</v>
      </c>
      <c r="D12" s="22" t="s">
        <v>19</v>
      </c>
      <c r="E12" s="22" t="s">
        <v>20</v>
      </c>
      <c r="F12" s="25">
        <f t="shared" si="0"/>
        <v>30.960000000000036</v>
      </c>
      <c r="G12" s="26">
        <f t="shared" si="1"/>
        <v>9.9043475479062124</v>
      </c>
    </row>
    <row r="13" spans="2:10" ht="17.100000000000001" customHeight="1">
      <c r="B13" s="20" t="s">
        <v>14</v>
      </c>
      <c r="C13" s="21" t="s">
        <v>21</v>
      </c>
      <c r="D13" s="22" t="s">
        <v>22</v>
      </c>
      <c r="E13" s="22" t="s">
        <v>23</v>
      </c>
      <c r="F13" s="25">
        <f t="shared" si="0"/>
        <v>1.6599999999999966</v>
      </c>
      <c r="G13" s="26">
        <f t="shared" si="1"/>
        <v>0.8183790179451762</v>
      </c>
    </row>
    <row r="14" spans="2:10" ht="17.100000000000001" customHeight="1">
      <c r="B14" s="20" t="s">
        <v>14</v>
      </c>
      <c r="C14" s="21" t="s">
        <v>24</v>
      </c>
      <c r="D14" s="22" t="s">
        <v>25</v>
      </c>
      <c r="E14" s="22" t="s">
        <v>26</v>
      </c>
      <c r="F14" s="25">
        <f t="shared" si="0"/>
        <v>2.4499999999999886</v>
      </c>
      <c r="G14" s="26">
        <f t="shared" si="1"/>
        <v>1.1850060459492084</v>
      </c>
    </row>
    <row r="15" spans="2:10" ht="17.100000000000001" customHeight="1" thickBot="1">
      <c r="B15" s="20" t="s">
        <v>14</v>
      </c>
      <c r="C15" s="21" t="s">
        <v>27</v>
      </c>
      <c r="D15" s="22" t="s">
        <v>28</v>
      </c>
      <c r="E15" s="22" t="s">
        <v>29</v>
      </c>
      <c r="F15" s="25">
        <f t="shared" si="0"/>
        <v>0.36000000000001364</v>
      </c>
      <c r="G15" s="26">
        <f t="shared" si="1"/>
        <v>0.13644633110976656</v>
      </c>
    </row>
    <row r="16" spans="2:10" ht="17.100000000000001" customHeight="1" thickBot="1">
      <c r="B16" s="15"/>
      <c r="C16" s="16" t="s">
        <v>30</v>
      </c>
      <c r="D16" s="27"/>
      <c r="E16" s="27"/>
      <c r="F16" s="18"/>
      <c r="G16" s="19"/>
    </row>
    <row r="17" spans="2:13" ht="17.100000000000001" customHeight="1">
      <c r="B17" s="28" t="s">
        <v>31</v>
      </c>
      <c r="C17" s="21" t="s">
        <v>32</v>
      </c>
      <c r="D17" s="22">
        <v>366.03</v>
      </c>
      <c r="E17" s="22">
        <v>364.43</v>
      </c>
      <c r="F17" s="25">
        <f t="shared" si="0"/>
        <v>-1.5999999999999659</v>
      </c>
      <c r="G17" s="26">
        <f t="shared" si="1"/>
        <v>-0.43712264022073555</v>
      </c>
    </row>
    <row r="18" spans="2:13" ht="17.100000000000001" customHeight="1">
      <c r="B18" s="28" t="s">
        <v>31</v>
      </c>
      <c r="C18" s="21" t="s">
        <v>33</v>
      </c>
      <c r="D18" s="22">
        <v>358.29</v>
      </c>
      <c r="E18" s="22">
        <v>358.3</v>
      </c>
      <c r="F18" s="25">
        <f t="shared" si="0"/>
        <v>9.9999999999909051E-3</v>
      </c>
      <c r="G18" s="26">
        <f t="shared" si="1"/>
        <v>2.7910351949458345E-3</v>
      </c>
    </row>
    <row r="19" spans="2:13" ht="17.100000000000001" customHeight="1">
      <c r="B19" s="28" t="s">
        <v>34</v>
      </c>
      <c r="C19" s="21" t="s">
        <v>35</v>
      </c>
      <c r="D19" s="22">
        <v>649.51</v>
      </c>
      <c r="E19" s="22">
        <v>644.35</v>
      </c>
      <c r="F19" s="25">
        <f t="shared" si="0"/>
        <v>-5.1599999999999682</v>
      </c>
      <c r="G19" s="26">
        <f t="shared" si="1"/>
        <v>-0.79444504318639986</v>
      </c>
    </row>
    <row r="20" spans="2:13" ht="17.100000000000001" customHeight="1">
      <c r="B20" s="28" t="s">
        <v>34</v>
      </c>
      <c r="C20" s="21" t="s">
        <v>36</v>
      </c>
      <c r="D20" s="22">
        <v>610.21</v>
      </c>
      <c r="E20" s="22">
        <v>610.16</v>
      </c>
      <c r="F20" s="25">
        <f t="shared" si="0"/>
        <v>-5.0000000000068212E-2</v>
      </c>
      <c r="G20" s="26">
        <f t="shared" si="1"/>
        <v>-8.1939004604976162E-3</v>
      </c>
    </row>
    <row r="21" spans="2:13" ht="17.100000000000001" customHeight="1">
      <c r="B21" s="28" t="s">
        <v>34</v>
      </c>
      <c r="C21" s="21" t="s">
        <v>37</v>
      </c>
      <c r="D21" s="22">
        <v>666.99</v>
      </c>
      <c r="E21" s="22">
        <v>667.01</v>
      </c>
      <c r="F21" s="25">
        <f t="shared" si="0"/>
        <v>1.999999999998181E-2</v>
      </c>
      <c r="G21" s="26">
        <f t="shared" si="1"/>
        <v>2.9985457053385289E-3</v>
      </c>
    </row>
    <row r="22" spans="2:13" ht="17.100000000000001" customHeight="1" thickBot="1">
      <c r="B22" s="28" t="s">
        <v>34</v>
      </c>
      <c r="C22" s="21" t="s">
        <v>38</v>
      </c>
      <c r="D22" s="22">
        <v>352.47</v>
      </c>
      <c r="E22" s="22">
        <v>352.64</v>
      </c>
      <c r="F22" s="29">
        <f t="shared" si="0"/>
        <v>0.16999999999995907</v>
      </c>
      <c r="G22" s="30">
        <f t="shared" si="1"/>
        <v>4.8231055125256717E-2</v>
      </c>
    </row>
    <row r="23" spans="2:13" ht="17.100000000000001" customHeight="1" thickBot="1">
      <c r="B23" s="15"/>
      <c r="C23" s="16" t="s">
        <v>39</v>
      </c>
      <c r="D23" s="31"/>
      <c r="E23" s="31"/>
      <c r="F23" s="32"/>
      <c r="G23" s="33"/>
    </row>
    <row r="24" spans="2:13" ht="17.100000000000001" customHeight="1">
      <c r="B24" s="20" t="s">
        <v>40</v>
      </c>
      <c r="C24" s="34" t="s">
        <v>41</v>
      </c>
      <c r="D24" s="35" t="s">
        <v>42</v>
      </c>
      <c r="E24" s="35" t="s">
        <v>43</v>
      </c>
      <c r="F24" s="36">
        <f t="shared" si="0"/>
        <v>-14.279999999999973</v>
      </c>
      <c r="G24" s="37">
        <f t="shared" ref="G24:G26" si="2">(E24*100/D24)-100</f>
        <v>-3.3209302325581405</v>
      </c>
    </row>
    <row r="25" spans="2:13" ht="17.100000000000001" customHeight="1">
      <c r="B25" s="20" t="s">
        <v>40</v>
      </c>
      <c r="C25" s="34" t="s">
        <v>44</v>
      </c>
      <c r="D25" s="35" t="s">
        <v>45</v>
      </c>
      <c r="E25" s="35" t="s">
        <v>46</v>
      </c>
      <c r="F25" s="36">
        <f t="shared" si="0"/>
        <v>-12.370000000000005</v>
      </c>
      <c r="G25" s="37">
        <f t="shared" si="2"/>
        <v>-2.8199516709980514</v>
      </c>
    </row>
    <row r="26" spans="2:13" ht="17.100000000000001" customHeight="1" thickBot="1">
      <c r="B26" s="28" t="s">
        <v>40</v>
      </c>
      <c r="C26" s="34" t="s">
        <v>47</v>
      </c>
      <c r="D26" s="35">
        <v>419.06</v>
      </c>
      <c r="E26" s="35">
        <v>420.07002220180982</v>
      </c>
      <c r="F26" s="36">
        <f t="shared" si="0"/>
        <v>1.0100222018098179</v>
      </c>
      <c r="G26" s="37">
        <f t="shared" si="2"/>
        <v>0.2410209043597149</v>
      </c>
    </row>
    <row r="27" spans="2:13" ht="17.100000000000001" customHeight="1" thickBot="1">
      <c r="B27" s="15"/>
      <c r="C27" s="16" t="s">
        <v>48</v>
      </c>
      <c r="D27" s="31"/>
      <c r="E27" s="31"/>
      <c r="F27" s="18"/>
      <c r="G27" s="38"/>
    </row>
    <row r="28" spans="2:13" ht="17.100000000000001" customHeight="1">
      <c r="B28" s="39" t="s">
        <v>49</v>
      </c>
      <c r="C28" s="40" t="s">
        <v>50</v>
      </c>
      <c r="D28" s="41">
        <v>251.73422281409191</v>
      </c>
      <c r="E28" s="41">
        <v>252.90878908971007</v>
      </c>
      <c r="F28" s="23">
        <f t="shared" ref="F28:F29" si="3">E28-D28</f>
        <v>1.1745662756181616</v>
      </c>
      <c r="G28" s="42">
        <f t="shared" ref="G28:G29" si="4">(E28*100/D28)-100</f>
        <v>0.46658982735358734</v>
      </c>
    </row>
    <row r="29" spans="2:13" ht="17.100000000000001" customHeight="1" thickBot="1">
      <c r="B29" s="39" t="s">
        <v>49</v>
      </c>
      <c r="C29" s="43" t="s">
        <v>51</v>
      </c>
      <c r="D29" s="44">
        <v>408.30778109495179</v>
      </c>
      <c r="E29" s="44">
        <v>398.19217219087307</v>
      </c>
      <c r="F29" s="29">
        <f t="shared" si="3"/>
        <v>-10.115608904078726</v>
      </c>
      <c r="G29" s="45">
        <f t="shared" si="4"/>
        <v>-2.47744700748828</v>
      </c>
    </row>
    <row r="30" spans="2:13" ht="17.100000000000001" customHeight="1" thickBot="1">
      <c r="B30" s="15"/>
      <c r="C30" s="16" t="s">
        <v>52</v>
      </c>
      <c r="D30" s="31"/>
      <c r="E30" s="31"/>
      <c r="F30" s="32"/>
      <c r="G30" s="33"/>
    </row>
    <row r="31" spans="2:13" ht="17.100000000000001" customHeight="1">
      <c r="B31" s="20" t="s">
        <v>53</v>
      </c>
      <c r="C31" s="46" t="s">
        <v>54</v>
      </c>
      <c r="D31" s="35">
        <v>190.56</v>
      </c>
      <c r="E31" s="35">
        <v>190.68226930491153</v>
      </c>
      <c r="F31" s="47">
        <f t="shared" ref="F31:F36" si="5">E31-D31</f>
        <v>0.12226930491152643</v>
      </c>
      <c r="G31" s="37">
        <f t="shared" ref="G31:G36" si="6">(E31*100/D31)-100</f>
        <v>6.4163153291104891E-2</v>
      </c>
      <c r="M31" s="11"/>
    </row>
    <row r="32" spans="2:13" ht="17.100000000000001" customHeight="1">
      <c r="B32" s="20" t="s">
        <v>53</v>
      </c>
      <c r="C32" s="34" t="s">
        <v>55</v>
      </c>
      <c r="D32" s="35">
        <v>174.96</v>
      </c>
      <c r="E32" s="35">
        <v>174.65484832285404</v>
      </c>
      <c r="F32" s="47">
        <f t="shared" si="5"/>
        <v>-0.30515167714597169</v>
      </c>
      <c r="G32" s="37">
        <f t="shared" si="6"/>
        <v>-0.17441225259828741</v>
      </c>
    </row>
    <row r="33" spans="2:12" ht="17.100000000000001" customHeight="1">
      <c r="B33" s="39" t="s">
        <v>40</v>
      </c>
      <c r="C33" s="48" t="s">
        <v>56</v>
      </c>
      <c r="D33" s="49">
        <v>258.98</v>
      </c>
      <c r="E33" s="49">
        <v>259.38737449660732</v>
      </c>
      <c r="F33" s="36">
        <f t="shared" si="5"/>
        <v>0.40737449660730363</v>
      </c>
      <c r="G33" s="37">
        <f t="shared" si="6"/>
        <v>0.15729959711457298</v>
      </c>
    </row>
    <row r="34" spans="2:12" ht="17.100000000000001" customHeight="1">
      <c r="B34" s="39" t="s">
        <v>31</v>
      </c>
      <c r="C34" s="50" t="s">
        <v>57</v>
      </c>
      <c r="D34" s="51">
        <v>444.95</v>
      </c>
      <c r="E34" s="51">
        <v>444.9458463737401</v>
      </c>
      <c r="F34" s="25">
        <f t="shared" si="5"/>
        <v>-4.1536262598924623E-3</v>
      </c>
      <c r="G34" s="52">
        <f t="shared" si="6"/>
        <v>-9.3350404762304606E-4</v>
      </c>
    </row>
    <row r="35" spans="2:12" ht="17.100000000000001" customHeight="1">
      <c r="B35" s="39" t="s">
        <v>31</v>
      </c>
      <c r="C35" s="50" t="s">
        <v>58</v>
      </c>
      <c r="D35" s="51">
        <v>294.06</v>
      </c>
      <c r="E35" s="51">
        <v>294.83889943926914</v>
      </c>
      <c r="F35" s="25">
        <f t="shared" si="5"/>
        <v>0.77889943926913929</v>
      </c>
      <c r="G35" s="52">
        <f t="shared" si="6"/>
        <v>0.26487772538568777</v>
      </c>
    </row>
    <row r="36" spans="2:12" ht="17.100000000000001" customHeight="1" thickBot="1">
      <c r="B36" s="39" t="s">
        <v>31</v>
      </c>
      <c r="C36" s="43" t="s">
        <v>59</v>
      </c>
      <c r="D36" s="44">
        <v>698.68</v>
      </c>
      <c r="E36" s="44">
        <v>698.72705925178877</v>
      </c>
      <c r="F36" s="29">
        <f t="shared" si="5"/>
        <v>4.7059251788823531E-2</v>
      </c>
      <c r="G36" s="45">
        <f t="shared" si="6"/>
        <v>6.735451392458458E-3</v>
      </c>
    </row>
    <row r="37" spans="2:12" ht="17.100000000000001" customHeight="1" thickBot="1">
      <c r="B37" s="53"/>
      <c r="C37" s="54" t="s">
        <v>60</v>
      </c>
      <c r="D37" s="55"/>
      <c r="E37" s="55"/>
      <c r="F37" s="55"/>
      <c r="G37" s="56"/>
    </row>
    <row r="38" spans="2:12" ht="17.100000000000001" customHeight="1">
      <c r="B38" s="57" t="s">
        <v>61</v>
      </c>
      <c r="C38" s="58" t="s">
        <v>62</v>
      </c>
      <c r="D38" s="22" t="s">
        <v>63</v>
      </c>
      <c r="E38" s="22" t="s">
        <v>64</v>
      </c>
      <c r="F38" s="59">
        <f t="shared" ref="F38:F39" si="7">E38-D38</f>
        <v>0.72000000000000242</v>
      </c>
      <c r="G38" s="60">
        <f t="shared" ref="G38:G39" si="8">(E38*100/D38)-100</f>
        <v>2.8268551236749175</v>
      </c>
    </row>
    <row r="39" spans="2:12" ht="17.100000000000001" customHeight="1" thickBot="1">
      <c r="B39" s="61" t="s">
        <v>61</v>
      </c>
      <c r="C39" s="62" t="s">
        <v>65</v>
      </c>
      <c r="D39" s="63" t="s">
        <v>66</v>
      </c>
      <c r="E39" s="63" t="s">
        <v>67</v>
      </c>
      <c r="F39" s="36">
        <f t="shared" si="7"/>
        <v>-0.40999999999999659</v>
      </c>
      <c r="G39" s="37">
        <f t="shared" si="8"/>
        <v>-1.12083105522143</v>
      </c>
    </row>
    <row r="40" spans="2:12" s="68" customFormat="1" ht="17.100000000000001" customHeight="1" thickBot="1">
      <c r="B40" s="64"/>
      <c r="C40" s="65" t="s">
        <v>68</v>
      </c>
      <c r="D40" s="66"/>
      <c r="E40" s="66"/>
      <c r="F40" s="55"/>
      <c r="G40" s="67"/>
      <c r="I40" s="1"/>
      <c r="J40" s="1"/>
      <c r="K40" s="1"/>
      <c r="L40" s="1"/>
    </row>
    <row r="41" spans="2:12" ht="17.100000000000001" customHeight="1">
      <c r="B41" s="69" t="s">
        <v>69</v>
      </c>
      <c r="C41" s="58" t="s">
        <v>70</v>
      </c>
      <c r="D41" s="70" t="s">
        <v>71</v>
      </c>
      <c r="E41" s="70" t="s">
        <v>72</v>
      </c>
      <c r="F41" s="36">
        <f t="shared" ref="F41:F46" si="9">E41-D41</f>
        <v>-0.37000000000000455</v>
      </c>
      <c r="G41" s="60">
        <f t="shared" ref="G41:G46" si="10">(E41*100/D41)-100</f>
        <v>-0.11240051035908039</v>
      </c>
    </row>
    <row r="42" spans="2:12" ht="17.100000000000001" customHeight="1">
      <c r="B42" s="28" t="s">
        <v>69</v>
      </c>
      <c r="C42" s="71" t="s">
        <v>73</v>
      </c>
      <c r="D42" s="49" t="s">
        <v>74</v>
      </c>
      <c r="E42" s="49" t="s">
        <v>75</v>
      </c>
      <c r="F42" s="36">
        <f t="shared" si="9"/>
        <v>6.0000000000002274E-2</v>
      </c>
      <c r="G42" s="37">
        <f t="shared" si="10"/>
        <v>1.9364833462432784E-2</v>
      </c>
    </row>
    <row r="43" spans="2:12" ht="17.100000000000001" customHeight="1">
      <c r="B43" s="28" t="s">
        <v>69</v>
      </c>
      <c r="C43" s="71" t="s">
        <v>76</v>
      </c>
      <c r="D43" s="49" t="s">
        <v>77</v>
      </c>
      <c r="E43" s="49" t="s">
        <v>78</v>
      </c>
      <c r="F43" s="36">
        <f t="shared" si="9"/>
        <v>-5.0000000000011369E-2</v>
      </c>
      <c r="G43" s="72">
        <f t="shared" si="10"/>
        <v>-1.7054369329429164E-2</v>
      </c>
    </row>
    <row r="44" spans="2:12" ht="17.100000000000001" customHeight="1">
      <c r="B44" s="28" t="s">
        <v>79</v>
      </c>
      <c r="C44" s="71" t="s">
        <v>80</v>
      </c>
      <c r="D44" s="49" t="s">
        <v>81</v>
      </c>
      <c r="E44" s="49" t="s">
        <v>82</v>
      </c>
      <c r="F44" s="36">
        <f t="shared" si="9"/>
        <v>-1.4700000000000273</v>
      </c>
      <c r="G44" s="72">
        <f t="shared" si="10"/>
        <v>-0.48868056248130642</v>
      </c>
    </row>
    <row r="45" spans="2:12" ht="17.100000000000001" customHeight="1">
      <c r="B45" s="28" t="s">
        <v>83</v>
      </c>
      <c r="C45" s="71" t="s">
        <v>84</v>
      </c>
      <c r="D45" s="49" t="s">
        <v>85</v>
      </c>
      <c r="E45" s="49" t="s">
        <v>86</v>
      </c>
      <c r="F45" s="36">
        <f t="shared" si="9"/>
        <v>-1.9999999999996021E-2</v>
      </c>
      <c r="G45" s="72">
        <f t="shared" si="10"/>
        <v>-1.7526947682057425E-2</v>
      </c>
    </row>
    <row r="46" spans="2:12" ht="17.100000000000001" customHeight="1" thickBot="1">
      <c r="B46" s="28" t="s">
        <v>79</v>
      </c>
      <c r="C46" s="71" t="s">
        <v>87</v>
      </c>
      <c r="D46" s="49" t="s">
        <v>88</v>
      </c>
      <c r="E46" s="49" t="s">
        <v>89</v>
      </c>
      <c r="F46" s="36">
        <f t="shared" si="9"/>
        <v>-9.0000000000003411E-2</v>
      </c>
      <c r="G46" s="72">
        <f t="shared" si="10"/>
        <v>-5.5374392419864193E-2</v>
      </c>
    </row>
    <row r="47" spans="2:12" ht="17.100000000000001" customHeight="1" thickBot="1">
      <c r="B47" s="53"/>
      <c r="C47" s="73" t="s">
        <v>90</v>
      </c>
      <c r="D47" s="55"/>
      <c r="E47" s="55"/>
      <c r="F47" s="55"/>
      <c r="G47" s="56"/>
    </row>
    <row r="48" spans="2:12" ht="17.100000000000001" customHeight="1">
      <c r="B48" s="69" t="s">
        <v>79</v>
      </c>
      <c r="C48" s="74" t="s">
        <v>91</v>
      </c>
      <c r="D48" s="70" t="s">
        <v>92</v>
      </c>
      <c r="E48" s="70">
        <v>122.78</v>
      </c>
      <c r="F48" s="75">
        <f t="shared" ref="F48:F49" si="11">E48-D48</f>
        <v>0.73999999999999488</v>
      </c>
      <c r="G48" s="76">
        <f t="shared" ref="G48:G49" si="12">(E48*100/D48)-100</f>
        <v>0.60635857096033874</v>
      </c>
    </row>
    <row r="49" spans="2:9" ht="17.100000000000001" customHeight="1" thickBot="1">
      <c r="B49" s="77" t="s">
        <v>79</v>
      </c>
      <c r="C49" s="78" t="s">
        <v>93</v>
      </c>
      <c r="D49" s="79" t="s">
        <v>94</v>
      </c>
      <c r="E49" s="79" t="s">
        <v>95</v>
      </c>
      <c r="F49" s="80">
        <f t="shared" si="11"/>
        <v>1.6200000000000045</v>
      </c>
      <c r="G49" s="81">
        <f t="shared" si="12"/>
        <v>1.2834733005862802</v>
      </c>
    </row>
    <row r="50" spans="2:9" ht="17.100000000000001" customHeight="1" thickBot="1">
      <c r="B50" s="15"/>
      <c r="C50" s="16" t="s">
        <v>96</v>
      </c>
      <c r="D50" s="31"/>
      <c r="E50" s="31"/>
      <c r="F50" s="32"/>
      <c r="G50" s="33"/>
    </row>
    <row r="51" spans="2:9" s="87" customFormat="1" ht="15" customHeight="1" thickBot="1">
      <c r="B51" s="82" t="s">
        <v>79</v>
      </c>
      <c r="C51" s="83" t="s">
        <v>97</v>
      </c>
      <c r="D51" s="84">
        <v>128.24251852132736</v>
      </c>
      <c r="E51" s="84">
        <v>131.18</v>
      </c>
      <c r="F51" s="85">
        <f t="shared" ref="F51" si="13">E51-D51</f>
        <v>2.9374814786726517</v>
      </c>
      <c r="G51" s="86">
        <f t="shared" ref="G51" si="14">(E51*100/D51)-100</f>
        <v>2.2905675220220587</v>
      </c>
    </row>
    <row r="52" spans="2:9" s="87" customFormat="1" ht="12" customHeight="1">
      <c r="B52" s="88" t="s">
        <v>98</v>
      </c>
      <c r="C52" s="89"/>
      <c r="F52" s="89"/>
      <c r="G52" s="89"/>
    </row>
    <row r="53" spans="2:9" s="87" customFormat="1" ht="12" customHeight="1">
      <c r="B53" s="90" t="s">
        <v>99</v>
      </c>
      <c r="C53" s="89"/>
      <c r="D53" s="89"/>
      <c r="E53" s="89"/>
      <c r="F53" s="89"/>
      <c r="G53" s="89"/>
    </row>
    <row r="54" spans="2:9" s="87" customFormat="1" ht="12" customHeight="1">
      <c r="B54" s="90" t="s">
        <v>100</v>
      </c>
      <c r="C54" s="89"/>
      <c r="D54" s="89"/>
      <c r="E54" s="89"/>
      <c r="F54" s="89"/>
      <c r="G54" s="89"/>
    </row>
    <row r="55" spans="2:9" ht="11.25" customHeight="1">
      <c r="B55" s="90" t="s">
        <v>101</v>
      </c>
      <c r="C55" s="89"/>
      <c r="D55" s="89"/>
      <c r="E55" s="89"/>
      <c r="F55" s="89"/>
      <c r="G55" s="89"/>
    </row>
    <row r="56" spans="2:9" ht="11.25" customHeight="1">
      <c r="B56" s="90"/>
      <c r="C56" s="89"/>
      <c r="D56" s="89"/>
      <c r="E56" s="89"/>
      <c r="F56" s="89"/>
      <c r="G56" s="89"/>
    </row>
    <row r="57" spans="2:9" ht="23.25" customHeight="1">
      <c r="B57" s="674" t="s">
        <v>102</v>
      </c>
      <c r="C57" s="674"/>
      <c r="D57" s="674"/>
      <c r="E57" s="674"/>
      <c r="F57" s="674"/>
      <c r="G57" s="674"/>
      <c r="I57" s="91"/>
    </row>
    <row r="58" spans="2:9" ht="13.5" customHeight="1">
      <c r="I58" s="91"/>
    </row>
    <row r="59" spans="2:9" ht="15" customHeight="1"/>
    <row r="60" spans="2:9" ht="11.25" customHeight="1">
      <c r="B60" s="9"/>
      <c r="C60" s="9"/>
      <c r="D60" s="92"/>
      <c r="E60" s="92"/>
      <c r="F60" s="9"/>
      <c r="G60" s="9"/>
    </row>
    <row r="61" spans="2:9" ht="13.5" customHeight="1">
      <c r="B61" s="9"/>
      <c r="C61" s="9"/>
      <c r="D61" s="9"/>
      <c r="E61" s="9"/>
      <c r="F61" s="9"/>
      <c r="G61" s="9"/>
    </row>
    <row r="62" spans="2:9" ht="15" customHeight="1">
      <c r="B62" s="9"/>
      <c r="C62" s="9"/>
      <c r="D62" s="93"/>
      <c r="E62" s="93"/>
      <c r="F62" s="94"/>
      <c r="G62" s="94"/>
    </row>
    <row r="63" spans="2:9" ht="15" customHeight="1">
      <c r="B63" s="95"/>
      <c r="C63" s="96"/>
      <c r="D63" s="97"/>
      <c r="E63" s="97"/>
      <c r="F63" s="98"/>
      <c r="G63" s="97"/>
    </row>
    <row r="64" spans="2:9" ht="15" customHeight="1">
      <c r="B64" s="95"/>
      <c r="C64" s="96"/>
      <c r="D64" s="97"/>
      <c r="E64" s="97"/>
      <c r="F64" s="98"/>
      <c r="G64" s="97"/>
    </row>
    <row r="65" spans="2:11" ht="15" customHeight="1">
      <c r="B65" s="95"/>
      <c r="C65" s="96"/>
      <c r="D65" s="97"/>
      <c r="E65" s="97"/>
      <c r="F65" s="98"/>
      <c r="G65" s="97"/>
    </row>
    <row r="66" spans="2:11" ht="15" customHeight="1">
      <c r="B66" s="95"/>
      <c r="C66" s="96"/>
      <c r="D66" s="97"/>
      <c r="E66" s="97"/>
      <c r="F66" s="98"/>
      <c r="G66" s="99"/>
      <c r="I66" s="100"/>
    </row>
    <row r="67" spans="2:11" ht="15" customHeight="1">
      <c r="B67" s="95"/>
      <c r="C67" s="101"/>
      <c r="D67" s="97"/>
      <c r="E67" s="97"/>
      <c r="F67" s="98"/>
      <c r="G67" s="99"/>
      <c r="H67" s="100"/>
      <c r="I67" s="102"/>
    </row>
    <row r="68" spans="2:11" ht="15" customHeight="1">
      <c r="B68" s="95"/>
      <c r="C68" s="101"/>
      <c r="D68" s="97"/>
      <c r="E68" s="97"/>
      <c r="F68" s="98"/>
      <c r="G68" s="99"/>
      <c r="H68" s="100"/>
      <c r="I68" s="102"/>
      <c r="J68" s="11"/>
    </row>
    <row r="69" spans="2:11" ht="15" customHeight="1">
      <c r="B69" s="103"/>
      <c r="C69" s="101"/>
      <c r="D69" s="97"/>
      <c r="E69" s="97"/>
      <c r="F69" s="98"/>
      <c r="H69" s="102"/>
    </row>
    <row r="70" spans="2:11" ht="15" customHeight="1">
      <c r="B70" s="95"/>
      <c r="C70" s="101"/>
      <c r="D70" s="97"/>
      <c r="E70" s="97"/>
      <c r="F70" s="98"/>
      <c r="G70" s="97"/>
      <c r="H70" s="100"/>
    </row>
    <row r="71" spans="2:11" ht="15" customHeight="1">
      <c r="B71" s="95"/>
      <c r="C71" s="101"/>
      <c r="D71" s="97"/>
      <c r="E71" s="97"/>
      <c r="F71" s="98"/>
      <c r="G71" s="97"/>
      <c r="H71" s="102"/>
      <c r="I71" s="102"/>
    </row>
    <row r="72" spans="2:11" ht="15" customHeight="1">
      <c r="B72" s="95"/>
      <c r="C72" s="101"/>
      <c r="D72" s="97"/>
      <c r="E72" s="97"/>
      <c r="F72" s="98"/>
      <c r="I72" s="102"/>
      <c r="K72" s="11"/>
    </row>
    <row r="73" spans="2:11" ht="15" customHeight="1">
      <c r="B73" s="95"/>
      <c r="C73" s="104"/>
      <c r="D73" s="97"/>
      <c r="E73" s="97"/>
      <c r="F73" s="98"/>
    </row>
    <row r="74" spans="2:11" ht="15" customHeight="1">
      <c r="B74" s="95"/>
      <c r="C74" s="105"/>
      <c r="D74" s="97"/>
      <c r="E74" s="97"/>
      <c r="F74" s="98"/>
    </row>
    <row r="75" spans="2:11" ht="15" customHeight="1">
      <c r="B75" s="95"/>
      <c r="C75" s="105"/>
      <c r="D75" s="97"/>
      <c r="E75" s="97"/>
      <c r="F75" s="98"/>
      <c r="G75" s="97"/>
    </row>
    <row r="76" spans="2:11" ht="15" customHeight="1">
      <c r="B76" s="95"/>
      <c r="C76" s="101"/>
      <c r="D76" s="106"/>
      <c r="E76" s="106"/>
      <c r="F76" s="98"/>
    </row>
    <row r="77" spans="2:11" ht="15" customHeight="1">
      <c r="B77" s="95"/>
      <c r="C77" s="107"/>
      <c r="D77" s="97"/>
      <c r="E77" s="97"/>
      <c r="F77" s="98"/>
      <c r="G77" s="97"/>
    </row>
    <row r="78" spans="2:11" ht="15" customHeight="1">
      <c r="B78" s="108"/>
      <c r="C78" s="107"/>
      <c r="D78" s="109"/>
      <c r="E78" s="109"/>
      <c r="F78" s="98"/>
      <c r="G78" s="110"/>
    </row>
    <row r="79" spans="2:11" ht="15" customHeight="1">
      <c r="B79" s="108"/>
      <c r="C79" s="107"/>
      <c r="D79" s="97"/>
      <c r="E79" s="97"/>
      <c r="F79" s="98"/>
      <c r="G79" s="97"/>
    </row>
    <row r="80" spans="2:11" ht="12" customHeight="1">
      <c r="B80" s="108"/>
      <c r="C80" s="107"/>
      <c r="D80" s="664"/>
      <c r="E80" s="664"/>
      <c r="F80" s="664"/>
      <c r="G80" s="664"/>
    </row>
    <row r="81" spans="2:8" ht="15" customHeight="1">
      <c r="B81" s="107"/>
      <c r="C81" s="111"/>
      <c r="D81" s="111"/>
      <c r="E81" s="111"/>
      <c r="F81" s="111"/>
      <c r="G81" s="111"/>
    </row>
    <row r="82" spans="2:8" ht="13.5" customHeight="1">
      <c r="B82" s="112"/>
      <c r="C82" s="111"/>
      <c r="D82" s="111"/>
      <c r="E82" s="111"/>
      <c r="F82" s="111"/>
      <c r="G82" s="111"/>
      <c r="H82" s="102"/>
    </row>
    <row r="83" spans="2:8">
      <c r="B83" s="112"/>
      <c r="C83" s="92"/>
      <c r="D83" s="92"/>
      <c r="E83" s="92"/>
      <c r="F83" s="92"/>
      <c r="G83" s="92"/>
    </row>
    <row r="84" spans="2:8" ht="11.25" customHeight="1">
      <c r="B84" s="113"/>
    </row>
    <row r="85" spans="2:8">
      <c r="B85" s="68"/>
      <c r="C85" s="68"/>
      <c r="D85" s="68"/>
    </row>
    <row r="87" spans="2:8">
      <c r="E87" s="114"/>
    </row>
  </sheetData>
  <mergeCells count="7">
    <mergeCell ref="D80:G80"/>
    <mergeCell ref="B2:F2"/>
    <mergeCell ref="B4:G4"/>
    <mergeCell ref="B6:G6"/>
    <mergeCell ref="F7:F8"/>
    <mergeCell ref="G7:G8"/>
    <mergeCell ref="B57:G57"/>
  </mergeCells>
  <conditionalFormatting sqref="G63:G68 G79 G70:G71 G33 G24:G26 G37 G75 G77">
    <cfRule type="cellIs" dxfId="41" priority="33" stopIfTrue="1" operator="lessThan">
      <formula>0</formula>
    </cfRule>
    <cfRule type="cellIs" dxfId="40" priority="34" stopIfTrue="1" operator="greaterThanOrEqual">
      <formula>0</formula>
    </cfRule>
  </conditionalFormatting>
  <conditionalFormatting sqref="G40">
    <cfRule type="cellIs" dxfId="39" priority="31" stopIfTrue="1" operator="lessThan">
      <formula>0</formula>
    </cfRule>
    <cfRule type="cellIs" dxfId="38" priority="32" stopIfTrue="1" operator="greaterThanOrEqual">
      <formula>0</formula>
    </cfRule>
  </conditionalFormatting>
  <conditionalFormatting sqref="G11:G15 G20:G22">
    <cfRule type="cellIs" dxfId="37" priority="29" stopIfTrue="1" operator="lessThan">
      <formula>0</formula>
    </cfRule>
    <cfRule type="cellIs" dxfId="36" priority="30" stopIfTrue="1" operator="greaterThanOrEqual">
      <formula>0</formula>
    </cfRule>
  </conditionalFormatting>
  <conditionalFormatting sqref="G19">
    <cfRule type="cellIs" dxfId="35" priority="27" stopIfTrue="1" operator="lessThan">
      <formula>0</formula>
    </cfRule>
    <cfRule type="cellIs" dxfId="34" priority="28" stopIfTrue="1" operator="greaterThanOrEqual">
      <formula>0</formula>
    </cfRule>
  </conditionalFormatting>
  <conditionalFormatting sqref="G18">
    <cfRule type="cellIs" dxfId="33" priority="25" stopIfTrue="1" operator="lessThan">
      <formula>0</formula>
    </cfRule>
    <cfRule type="cellIs" dxfId="32" priority="26" stopIfTrue="1" operator="greaterThanOrEqual">
      <formula>0</formula>
    </cfRule>
  </conditionalFormatting>
  <conditionalFormatting sqref="G17">
    <cfRule type="cellIs" dxfId="31" priority="23" stopIfTrue="1" operator="lessThan">
      <formula>0</formula>
    </cfRule>
    <cfRule type="cellIs" dxfId="30" priority="24" stopIfTrue="1" operator="greaterThanOrEqual">
      <formula>0</formula>
    </cfRule>
  </conditionalFormatting>
  <conditionalFormatting sqref="G38">
    <cfRule type="cellIs" dxfId="29" priority="21" stopIfTrue="1" operator="lessThan">
      <formula>0</formula>
    </cfRule>
    <cfRule type="cellIs" dxfId="28" priority="22" stopIfTrue="1" operator="greaterThanOrEqual">
      <formula>0</formula>
    </cfRule>
  </conditionalFormatting>
  <conditionalFormatting sqref="G39">
    <cfRule type="cellIs" dxfId="27" priority="19" stopIfTrue="1" operator="lessThan">
      <formula>0</formula>
    </cfRule>
    <cfRule type="cellIs" dxfId="26" priority="20" stopIfTrue="1" operator="greaterThanOrEqual">
      <formula>0</formula>
    </cfRule>
  </conditionalFormatting>
  <conditionalFormatting sqref="G41:G46 G49">
    <cfRule type="cellIs" dxfId="25" priority="17" stopIfTrue="1" operator="lessThan">
      <formula>0</formula>
    </cfRule>
    <cfRule type="cellIs" dxfId="24" priority="18" stopIfTrue="1" operator="greaterThanOrEqual">
      <formula>0</formula>
    </cfRule>
  </conditionalFormatting>
  <conditionalFormatting sqref="G48">
    <cfRule type="cellIs" dxfId="23" priority="15" stopIfTrue="1" operator="lessThan">
      <formula>0</formula>
    </cfRule>
    <cfRule type="cellIs" dxfId="22" priority="16" stopIfTrue="1" operator="greaterThanOrEqual">
      <formula>0</formula>
    </cfRule>
  </conditionalFormatting>
  <conditionalFormatting sqref="G47">
    <cfRule type="cellIs" dxfId="21" priority="13" stopIfTrue="1" operator="lessThan">
      <formula>0</formula>
    </cfRule>
    <cfRule type="cellIs" dxfId="20" priority="14" stopIfTrue="1" operator="greaterThanOrEqual">
      <formula>0</formula>
    </cfRule>
  </conditionalFormatting>
  <conditionalFormatting sqref="G28">
    <cfRule type="cellIs" dxfId="19" priority="11" stopIfTrue="1" operator="lessThan">
      <formula>0</formula>
    </cfRule>
    <cfRule type="cellIs" dxfId="18" priority="12" stopIfTrue="1" operator="greaterThanOrEqual">
      <formula>0</formula>
    </cfRule>
  </conditionalFormatting>
  <conditionalFormatting sqref="G31:G32">
    <cfRule type="cellIs" dxfId="17" priority="9" stopIfTrue="1" operator="lessThan">
      <formula>0</formula>
    </cfRule>
    <cfRule type="cellIs" dxfId="16" priority="10" stopIfTrue="1" operator="greaterThanOrEqual">
      <formula>0</formula>
    </cfRule>
  </conditionalFormatting>
  <conditionalFormatting sqref="G36">
    <cfRule type="cellIs" dxfId="15" priority="7" stopIfTrue="1" operator="lessThan">
      <formula>0</formula>
    </cfRule>
    <cfRule type="cellIs" dxfId="14" priority="8" stopIfTrue="1" operator="greaterThanOrEqual">
      <formula>0</formula>
    </cfRule>
  </conditionalFormatting>
  <conditionalFormatting sqref="G29">
    <cfRule type="cellIs" dxfId="13" priority="5" stopIfTrue="1" operator="lessThan">
      <formula>0</formula>
    </cfRule>
    <cfRule type="cellIs" dxfId="12" priority="6" stopIfTrue="1" operator="greaterThanOrEqual">
      <formula>0</formula>
    </cfRule>
  </conditionalFormatting>
  <conditionalFormatting sqref="G51">
    <cfRule type="cellIs" dxfId="11" priority="3" stopIfTrue="1" operator="lessThan">
      <formula>0</formula>
    </cfRule>
    <cfRule type="cellIs" dxfId="10" priority="4" stopIfTrue="1" operator="greaterThanOrEqual">
      <formula>0</formula>
    </cfRule>
  </conditionalFormatting>
  <conditionalFormatting sqref="G34:G35">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6" orientation="portrait" r:id="rId1"/>
  <headerFooter scaleWithDoc="0" alignWithMargins="0">
    <oddHeader xml:space="preserve">&amp;R&amp;"Verdana,Normal"&amp;8 4
</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21505" r:id="rId4">
          <objectPr defaultSize="0" autoPict="0" r:id="rId5">
            <anchor moveWithCells="1">
              <from>
                <xdr:col>0</xdr:col>
                <xdr:colOff>123825</xdr:colOff>
                <xdr:row>57</xdr:row>
                <xdr:rowOff>95250</xdr:rowOff>
              </from>
              <to>
                <xdr:col>6</xdr:col>
                <xdr:colOff>1200150</xdr:colOff>
                <xdr:row>84</xdr:row>
                <xdr:rowOff>66675</xdr:rowOff>
              </to>
            </anchor>
          </objectPr>
        </oleObject>
      </mc:Choice>
      <mc:Fallback>
        <oleObject progId="Word.Document.8" shapeId="21505"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7"/>
  <sheetViews>
    <sheetView showGridLines="0" topLeftCell="A34" zoomScale="75" zoomScaleNormal="75" zoomScaleSheetLayoutView="100" workbookViewId="0">
      <selection activeCell="E7" sqref="E7:E36"/>
    </sheetView>
  </sheetViews>
  <sheetFormatPr baseColWidth="10" defaultColWidth="11.5703125" defaultRowHeight="12.75"/>
  <cols>
    <col min="1" max="1" width="3.140625" style="87" customWidth="1"/>
    <col min="2" max="2" width="9.28515625" style="87" customWidth="1"/>
    <col min="3" max="3" width="60.28515625" style="87" customWidth="1"/>
    <col min="4" max="5" width="21.28515625" style="87" customWidth="1"/>
    <col min="6" max="7" width="23.7109375" style="87" customWidth="1"/>
    <col min="8" max="8" width="3.140625" style="87" customWidth="1"/>
    <col min="9" max="9" width="10.5703125" style="87" customWidth="1"/>
    <col min="10" max="16384" width="11.5703125" style="87"/>
  </cols>
  <sheetData>
    <row r="1" spans="2:10" ht="14.25" customHeight="1"/>
    <row r="2" spans="2:10" ht="7.5" customHeight="1" thickBot="1">
      <c r="B2" s="115"/>
      <c r="C2" s="115"/>
      <c r="D2" s="115"/>
      <c r="E2" s="115"/>
      <c r="F2" s="115"/>
      <c r="G2" s="115"/>
    </row>
    <row r="3" spans="2:10" ht="21" customHeight="1" thickBot="1">
      <c r="B3" s="667" t="s">
        <v>103</v>
      </c>
      <c r="C3" s="668"/>
      <c r="D3" s="668"/>
      <c r="E3" s="668"/>
      <c r="F3" s="668"/>
      <c r="G3" s="669"/>
    </row>
    <row r="4" spans="2:10" ht="14.25">
      <c r="B4" s="5"/>
      <c r="C4" s="116" t="s">
        <v>3</v>
      </c>
      <c r="D4" s="7" t="s">
        <v>4</v>
      </c>
      <c r="E4" s="7" t="s">
        <v>5</v>
      </c>
      <c r="F4" s="117" t="s">
        <v>104</v>
      </c>
      <c r="G4" s="118" t="s">
        <v>104</v>
      </c>
    </row>
    <row r="5" spans="2:10" ht="14.25">
      <c r="B5" s="8"/>
      <c r="C5" s="119" t="s">
        <v>8</v>
      </c>
      <c r="D5" s="10" t="s">
        <v>105</v>
      </c>
      <c r="E5" s="10" t="s">
        <v>106</v>
      </c>
      <c r="F5" s="120" t="s">
        <v>107</v>
      </c>
      <c r="G5" s="121" t="s">
        <v>107</v>
      </c>
    </row>
    <row r="6" spans="2:10" ht="15" thickBot="1">
      <c r="B6" s="122"/>
      <c r="C6" s="123"/>
      <c r="D6" s="12">
        <v>2021</v>
      </c>
      <c r="E6" s="12">
        <v>2021</v>
      </c>
      <c r="F6" s="124" t="s">
        <v>11</v>
      </c>
      <c r="G6" s="125" t="s">
        <v>12</v>
      </c>
    </row>
    <row r="7" spans="2:10" ht="20.100000000000001" customHeight="1" thickBot="1">
      <c r="B7" s="53"/>
      <c r="C7" s="73" t="s">
        <v>108</v>
      </c>
      <c r="D7" s="126"/>
      <c r="E7" s="126"/>
      <c r="F7" s="127"/>
      <c r="G7" s="128"/>
    </row>
    <row r="8" spans="2:10" ht="20.100000000000001" customHeight="1">
      <c r="B8" s="129" t="s">
        <v>40</v>
      </c>
      <c r="C8" s="130" t="s">
        <v>109</v>
      </c>
      <c r="D8" s="131">
        <v>40</v>
      </c>
      <c r="E8" s="131">
        <v>42.5</v>
      </c>
      <c r="F8" s="36">
        <f t="shared" ref="F8:F43" si="0">(E8-D8)</f>
        <v>2.5</v>
      </c>
      <c r="G8" s="132">
        <f t="shared" ref="G8:G43" si="1">(E8-D8)/D8</f>
        <v>6.25E-2</v>
      </c>
      <c r="J8" s="133"/>
    </row>
    <row r="9" spans="2:10" ht="20.100000000000001" customHeight="1">
      <c r="B9" s="129" t="s">
        <v>40</v>
      </c>
      <c r="C9" s="130" t="s">
        <v>110</v>
      </c>
      <c r="D9" s="131">
        <v>23</v>
      </c>
      <c r="E9" s="131">
        <v>23</v>
      </c>
      <c r="F9" s="36">
        <f t="shared" si="0"/>
        <v>0</v>
      </c>
      <c r="G9" s="132">
        <f t="shared" si="1"/>
        <v>0</v>
      </c>
      <c r="J9" s="133"/>
    </row>
    <row r="10" spans="2:10" ht="20.100000000000001" customHeight="1">
      <c r="B10" s="129" t="s">
        <v>40</v>
      </c>
      <c r="C10" s="134" t="s">
        <v>111</v>
      </c>
      <c r="D10" s="131">
        <v>23</v>
      </c>
      <c r="E10" s="131">
        <v>23</v>
      </c>
      <c r="F10" s="36">
        <f t="shared" si="0"/>
        <v>0</v>
      </c>
      <c r="G10" s="132">
        <f t="shared" si="1"/>
        <v>0</v>
      </c>
      <c r="J10" s="133"/>
    </row>
    <row r="11" spans="2:10" ht="20.100000000000001" customHeight="1">
      <c r="B11" s="129" t="s">
        <v>40</v>
      </c>
      <c r="C11" s="130" t="s">
        <v>112</v>
      </c>
      <c r="D11" s="131">
        <v>68.198067555252806</v>
      </c>
      <c r="E11" s="131">
        <v>74.129362924233931</v>
      </c>
      <c r="F11" s="36">
        <f t="shared" si="0"/>
        <v>5.9312953689811252</v>
      </c>
      <c r="G11" s="132">
        <f t="shared" si="1"/>
        <v>8.6971604645185871E-2</v>
      </c>
      <c r="J11" s="133"/>
    </row>
    <row r="12" spans="2:10" ht="20.100000000000001" customHeight="1">
      <c r="B12" s="129" t="s">
        <v>40</v>
      </c>
      <c r="C12" s="130" t="s">
        <v>113</v>
      </c>
      <c r="D12" s="131">
        <v>54.451875999999999</v>
      </c>
      <c r="E12" s="131">
        <v>52.371823999999997</v>
      </c>
      <c r="F12" s="36">
        <f t="shared" si="0"/>
        <v>-2.080052000000002</v>
      </c>
      <c r="G12" s="132">
        <f t="shared" si="1"/>
        <v>-3.8199822536876454E-2</v>
      </c>
      <c r="J12" s="133"/>
    </row>
    <row r="13" spans="2:10" ht="20.100000000000001" customHeight="1">
      <c r="B13" s="129" t="s">
        <v>40</v>
      </c>
      <c r="C13" s="130" t="s">
        <v>114</v>
      </c>
      <c r="D13" s="131">
        <v>65.66885117493473</v>
      </c>
      <c r="E13" s="131">
        <v>59.640469973890347</v>
      </c>
      <c r="F13" s="36">
        <f t="shared" si="0"/>
        <v>-6.0283812010443825</v>
      </c>
      <c r="G13" s="132">
        <f t="shared" si="1"/>
        <v>-9.1799705540537416E-2</v>
      </c>
      <c r="J13" s="133"/>
    </row>
    <row r="14" spans="2:10" ht="20.100000000000001" customHeight="1">
      <c r="B14" s="129" t="s">
        <v>40</v>
      </c>
      <c r="C14" s="130" t="s">
        <v>115</v>
      </c>
      <c r="D14" s="131">
        <v>110.28927186458654</v>
      </c>
      <c r="E14" s="131">
        <v>116.83249112107714</v>
      </c>
      <c r="F14" s="36">
        <f t="shared" si="0"/>
        <v>6.5432192564906018</v>
      </c>
      <c r="G14" s="132">
        <f t="shared" si="1"/>
        <v>5.9327794497767504E-2</v>
      </c>
      <c r="J14" s="133"/>
    </row>
    <row r="15" spans="2:10" ht="20.100000000000001" customHeight="1">
      <c r="B15" s="129" t="s">
        <v>40</v>
      </c>
      <c r="C15" s="130" t="s">
        <v>116</v>
      </c>
      <c r="D15" s="131">
        <v>133.06406151762403</v>
      </c>
      <c r="E15" s="131">
        <v>138.39906645450057</v>
      </c>
      <c r="F15" s="36">
        <f t="shared" si="0"/>
        <v>5.335004936876544</v>
      </c>
      <c r="G15" s="132">
        <f t="shared" si="1"/>
        <v>4.009350741311872E-2</v>
      </c>
      <c r="J15" s="133"/>
    </row>
    <row r="16" spans="2:10" ht="20.100000000000001" customHeight="1">
      <c r="B16" s="129" t="s">
        <v>40</v>
      </c>
      <c r="C16" s="130" t="s">
        <v>117</v>
      </c>
      <c r="D16" s="131">
        <v>46.628587271793712</v>
      </c>
      <c r="E16" s="131">
        <v>47.427850668922424</v>
      </c>
      <c r="F16" s="36">
        <f t="shared" si="0"/>
        <v>0.79926339712871197</v>
      </c>
      <c r="G16" s="132">
        <f t="shared" si="1"/>
        <v>1.7141059678044281E-2</v>
      </c>
      <c r="J16" s="133"/>
    </row>
    <row r="17" spans="2:10" ht="20.100000000000001" customHeight="1">
      <c r="B17" s="129" t="s">
        <v>40</v>
      </c>
      <c r="C17" s="130" t="s">
        <v>118</v>
      </c>
      <c r="D17" s="131">
        <v>70.418167457202841</v>
      </c>
      <c r="E17" s="131">
        <v>65.859351156781813</v>
      </c>
      <c r="F17" s="36">
        <f t="shared" si="0"/>
        <v>-4.5588163004210287</v>
      </c>
      <c r="G17" s="132">
        <f t="shared" si="1"/>
        <v>-6.4739206728031976E-2</v>
      </c>
      <c r="J17" s="133"/>
    </row>
    <row r="18" spans="2:10" ht="20.100000000000001" customHeight="1">
      <c r="B18" s="129" t="s">
        <v>40</v>
      </c>
      <c r="C18" s="130" t="s">
        <v>119</v>
      </c>
      <c r="D18" s="131">
        <v>74.505436152285043</v>
      </c>
      <c r="E18" s="131">
        <v>75.763365637761083</v>
      </c>
      <c r="F18" s="36">
        <f t="shared" si="0"/>
        <v>1.2579294854760406</v>
      </c>
      <c r="G18" s="132">
        <f t="shared" si="1"/>
        <v>1.6883727556535624E-2</v>
      </c>
      <c r="J18" s="133"/>
    </row>
    <row r="19" spans="2:10" ht="20.100000000000001" customHeight="1">
      <c r="B19" s="129" t="s">
        <v>40</v>
      </c>
      <c r="C19" s="130" t="s">
        <v>120</v>
      </c>
      <c r="D19" s="131">
        <v>67.5</v>
      </c>
      <c r="E19" s="131">
        <v>67.5</v>
      </c>
      <c r="F19" s="36">
        <f t="shared" si="0"/>
        <v>0</v>
      </c>
      <c r="G19" s="132">
        <f t="shared" si="1"/>
        <v>0</v>
      </c>
      <c r="J19" s="133"/>
    </row>
    <row r="20" spans="2:10" ht="20.100000000000001" customHeight="1">
      <c r="B20" s="129" t="s">
        <v>40</v>
      </c>
      <c r="C20" s="130" t="s">
        <v>121</v>
      </c>
      <c r="D20" s="131">
        <v>564.99</v>
      </c>
      <c r="E20" s="131">
        <v>506.1</v>
      </c>
      <c r="F20" s="36">
        <f t="shared" si="0"/>
        <v>-58.889999999999986</v>
      </c>
      <c r="G20" s="132">
        <f t="shared" si="1"/>
        <v>-0.10423193330855411</v>
      </c>
      <c r="J20" s="133"/>
    </row>
    <row r="21" spans="2:10" ht="20.100000000000001" customHeight="1">
      <c r="B21" s="129" t="s">
        <v>40</v>
      </c>
      <c r="C21" s="130" t="s">
        <v>122</v>
      </c>
      <c r="D21" s="131">
        <v>133.95239820161515</v>
      </c>
      <c r="E21" s="131">
        <v>118.81282094990519</v>
      </c>
      <c r="F21" s="36">
        <f t="shared" si="0"/>
        <v>-15.139577251709966</v>
      </c>
      <c r="G21" s="132">
        <f t="shared" si="1"/>
        <v>-0.11302206944382588</v>
      </c>
      <c r="J21" s="133"/>
    </row>
    <row r="22" spans="2:10" ht="20.100000000000001" customHeight="1">
      <c r="B22" s="129" t="s">
        <v>40</v>
      </c>
      <c r="C22" s="130" t="s">
        <v>123</v>
      </c>
      <c r="D22" s="131">
        <v>72.209999999999994</v>
      </c>
      <c r="E22" s="131">
        <v>67.540000000000006</v>
      </c>
      <c r="F22" s="36">
        <f t="shared" si="0"/>
        <v>-4.6699999999999875</v>
      </c>
      <c r="G22" s="132">
        <f t="shared" si="1"/>
        <v>-6.4672483035590464E-2</v>
      </c>
      <c r="J22" s="133"/>
    </row>
    <row r="23" spans="2:10" ht="20.100000000000001" customHeight="1" thickBot="1">
      <c r="B23" s="129" t="s">
        <v>40</v>
      </c>
      <c r="C23" s="130" t="s">
        <v>124</v>
      </c>
      <c r="D23" s="131">
        <v>77.5</v>
      </c>
      <c r="E23" s="131">
        <v>74</v>
      </c>
      <c r="F23" s="36">
        <f t="shared" si="0"/>
        <v>-3.5</v>
      </c>
      <c r="G23" s="132">
        <f t="shared" si="1"/>
        <v>-4.5161290322580643E-2</v>
      </c>
      <c r="J23" s="133"/>
    </row>
    <row r="24" spans="2:10" ht="20.100000000000001" customHeight="1" thickBot="1">
      <c r="B24" s="53"/>
      <c r="C24" s="73" t="s">
        <v>125</v>
      </c>
      <c r="D24" s="135"/>
      <c r="E24" s="135"/>
      <c r="F24" s="136"/>
      <c r="G24" s="137"/>
    </row>
    <row r="25" spans="2:10" ht="20.100000000000001" customHeight="1">
      <c r="B25" s="138" t="s">
        <v>40</v>
      </c>
      <c r="C25" s="139" t="s">
        <v>126</v>
      </c>
      <c r="D25" s="140">
        <v>85.515803954947629</v>
      </c>
      <c r="E25" s="140">
        <v>86.036301193610313</v>
      </c>
      <c r="F25" s="36">
        <f t="shared" si="0"/>
        <v>0.52049723866268494</v>
      </c>
      <c r="G25" s="132">
        <f t="shared" si="1"/>
        <v>6.0865619521848734E-3</v>
      </c>
    </row>
    <row r="26" spans="2:10" ht="20.100000000000001" customHeight="1">
      <c r="B26" s="141" t="s">
        <v>40</v>
      </c>
      <c r="C26" s="142" t="s">
        <v>127</v>
      </c>
      <c r="D26" s="131">
        <v>106.86335784117972</v>
      </c>
      <c r="E26" s="131">
        <v>108.22333054539808</v>
      </c>
      <c r="F26" s="36">
        <f t="shared" si="0"/>
        <v>1.3599727042183645</v>
      </c>
      <c r="G26" s="132">
        <f t="shared" si="1"/>
        <v>1.2726277104632585E-2</v>
      </c>
    </row>
    <row r="27" spans="2:10" ht="20.100000000000001" customHeight="1">
      <c r="B27" s="141" t="s">
        <v>40</v>
      </c>
      <c r="C27" s="142" t="s">
        <v>128</v>
      </c>
      <c r="D27" s="131">
        <v>28.73794795759947</v>
      </c>
      <c r="E27" s="131">
        <v>27.20516561340083</v>
      </c>
      <c r="F27" s="36">
        <f t="shared" si="0"/>
        <v>-1.5327823441986403</v>
      </c>
      <c r="G27" s="132">
        <f t="shared" si="1"/>
        <v>-5.3336527244747516E-2</v>
      </c>
    </row>
    <row r="28" spans="2:10" ht="20.100000000000001" customHeight="1">
      <c r="B28" s="141" t="s">
        <v>40</v>
      </c>
      <c r="C28" s="142" t="s">
        <v>129</v>
      </c>
      <c r="D28" s="131">
        <v>50</v>
      </c>
      <c r="E28" s="131">
        <v>85</v>
      </c>
      <c r="F28" s="36">
        <f t="shared" si="0"/>
        <v>35</v>
      </c>
      <c r="G28" s="132">
        <f t="shared" si="1"/>
        <v>0.7</v>
      </c>
    </row>
    <row r="29" spans="2:10" ht="20.100000000000001" customHeight="1">
      <c r="B29" s="141" t="s">
        <v>40</v>
      </c>
      <c r="C29" s="142" t="s">
        <v>130</v>
      </c>
      <c r="D29" s="131">
        <v>30.866449966538955</v>
      </c>
      <c r="E29" s="131">
        <v>30.113885232278516</v>
      </c>
      <c r="F29" s="36">
        <f t="shared" si="0"/>
        <v>-0.75256473426043868</v>
      </c>
      <c r="G29" s="132">
        <f t="shared" si="1"/>
        <v>-2.438131806787833E-2</v>
      </c>
    </row>
    <row r="30" spans="2:10" ht="20.100000000000001" customHeight="1">
      <c r="B30" s="141" t="s">
        <v>40</v>
      </c>
      <c r="C30" s="142" t="s">
        <v>131</v>
      </c>
      <c r="D30" s="131">
        <v>15.479687180870467</v>
      </c>
      <c r="E30" s="131">
        <v>15.415353105963783</v>
      </c>
      <c r="F30" s="36">
        <f t="shared" si="0"/>
        <v>-6.433407490668408E-2</v>
      </c>
      <c r="G30" s="132">
        <f t="shared" si="1"/>
        <v>-4.1560319762912927E-3</v>
      </c>
    </row>
    <row r="31" spans="2:10" ht="20.100000000000001" customHeight="1">
      <c r="B31" s="141" t="s">
        <v>40</v>
      </c>
      <c r="C31" s="142" t="s">
        <v>132</v>
      </c>
      <c r="D31" s="131">
        <v>154.63563801234631</v>
      </c>
      <c r="E31" s="131">
        <v>157.22209667917193</v>
      </c>
      <c r="F31" s="36">
        <f t="shared" si="0"/>
        <v>2.5864586668256209</v>
      </c>
      <c r="G31" s="132">
        <f t="shared" si="1"/>
        <v>1.6726148642521296E-2</v>
      </c>
    </row>
    <row r="32" spans="2:10" ht="20.100000000000001" customHeight="1">
      <c r="B32" s="141" t="s">
        <v>40</v>
      </c>
      <c r="C32" s="142" t="s">
        <v>133</v>
      </c>
      <c r="D32" s="131">
        <v>173.40946686009809</v>
      </c>
      <c r="E32" s="131">
        <v>173.15610615315435</v>
      </c>
      <c r="F32" s="36">
        <f t="shared" si="0"/>
        <v>-0.25336070694373802</v>
      </c>
      <c r="G32" s="132">
        <f t="shared" si="1"/>
        <v>-1.4610546444280481E-3</v>
      </c>
    </row>
    <row r="33" spans="2:10" ht="20.100000000000001" customHeight="1">
      <c r="B33" s="141" t="s">
        <v>40</v>
      </c>
      <c r="C33" s="142" t="s">
        <v>134</v>
      </c>
      <c r="D33" s="131">
        <v>29.331491661495345</v>
      </c>
      <c r="E33" s="131">
        <v>29.345083138677158</v>
      </c>
      <c r="F33" s="36">
        <f t="shared" si="0"/>
        <v>1.3591477181812195E-2</v>
      </c>
      <c r="G33" s="132">
        <f t="shared" si="1"/>
        <v>4.6337490567021814E-4</v>
      </c>
    </row>
    <row r="34" spans="2:10" ht="20.100000000000001" customHeight="1">
      <c r="B34" s="141" t="s">
        <v>40</v>
      </c>
      <c r="C34" s="142" t="s">
        <v>135</v>
      </c>
      <c r="D34" s="131">
        <v>28.067339507915662</v>
      </c>
      <c r="E34" s="131">
        <v>26.628194412860193</v>
      </c>
      <c r="F34" s="36">
        <f t="shared" si="0"/>
        <v>-1.4391450950554692</v>
      </c>
      <c r="G34" s="132">
        <f t="shared" si="1"/>
        <v>-5.1274724298311057E-2</v>
      </c>
    </row>
    <row r="35" spans="2:10" ht="20.100000000000001" customHeight="1">
      <c r="B35" s="141" t="s">
        <v>40</v>
      </c>
      <c r="C35" s="142" t="s">
        <v>136</v>
      </c>
      <c r="D35" s="131">
        <v>32.831903320705202</v>
      </c>
      <c r="E35" s="131">
        <v>37.287900273021656</v>
      </c>
      <c r="F35" s="36">
        <f t="shared" si="0"/>
        <v>4.455996952316454</v>
      </c>
      <c r="G35" s="132">
        <f t="shared" si="1"/>
        <v>0.1357215543914663</v>
      </c>
    </row>
    <row r="36" spans="2:10" ht="20.100000000000001" customHeight="1">
      <c r="B36" s="141" t="s">
        <v>40</v>
      </c>
      <c r="C36" s="142" t="s">
        <v>137</v>
      </c>
      <c r="D36" s="131">
        <v>70.463831933486119</v>
      </c>
      <c r="E36" s="131">
        <v>76.218359668687555</v>
      </c>
      <c r="F36" s="36">
        <f t="shared" si="0"/>
        <v>5.7545277352014352</v>
      </c>
      <c r="G36" s="132">
        <f t="shared" si="1"/>
        <v>8.1666403561949125E-2</v>
      </c>
    </row>
    <row r="37" spans="2:10" ht="20.100000000000001" customHeight="1">
      <c r="B37" s="141" t="s">
        <v>40</v>
      </c>
      <c r="C37" s="142" t="s">
        <v>138</v>
      </c>
      <c r="D37" s="131">
        <v>43.182132487638235</v>
      </c>
      <c r="E37" s="131">
        <v>42.933509572015637</v>
      </c>
      <c r="F37" s="36">
        <f t="shared" si="0"/>
        <v>-0.24862291562259742</v>
      </c>
      <c r="G37" s="132">
        <f t="shared" si="1"/>
        <v>-5.7575414019622765E-3</v>
      </c>
    </row>
    <row r="38" spans="2:10" ht="20.100000000000001" customHeight="1">
      <c r="B38" s="141" t="s">
        <v>40</v>
      </c>
      <c r="C38" s="142" t="s">
        <v>139</v>
      </c>
      <c r="D38" s="131">
        <v>19.113166546445751</v>
      </c>
      <c r="E38" s="131">
        <v>18.044271503534734</v>
      </c>
      <c r="F38" s="36">
        <f t="shared" si="0"/>
        <v>-1.0688950429110164</v>
      </c>
      <c r="G38" s="132">
        <f t="shared" si="1"/>
        <v>-5.5924539783272394E-2</v>
      </c>
    </row>
    <row r="39" spans="2:10" ht="20.100000000000001" customHeight="1">
      <c r="B39" s="141" t="s">
        <v>40</v>
      </c>
      <c r="C39" s="142" t="s">
        <v>140</v>
      </c>
      <c r="D39" s="131">
        <v>147.39390456799362</v>
      </c>
      <c r="E39" s="131">
        <v>144.48185643701808</v>
      </c>
      <c r="F39" s="36">
        <f t="shared" si="0"/>
        <v>-2.9120481309755348</v>
      </c>
      <c r="G39" s="132">
        <f t="shared" si="1"/>
        <v>-1.9756910161995139E-2</v>
      </c>
    </row>
    <row r="40" spans="2:10" ht="20.100000000000001" customHeight="1">
      <c r="B40" s="141" t="s">
        <v>40</v>
      </c>
      <c r="C40" s="142" t="s">
        <v>141</v>
      </c>
      <c r="D40" s="131">
        <v>48</v>
      </c>
      <c r="E40" s="131">
        <v>56.372499593698592</v>
      </c>
      <c r="F40" s="36">
        <f t="shared" si="0"/>
        <v>8.372499593698592</v>
      </c>
      <c r="G40" s="132">
        <f t="shared" si="1"/>
        <v>0.17442707486872067</v>
      </c>
    </row>
    <row r="41" spans="2:10" ht="20.100000000000001" customHeight="1">
      <c r="B41" s="141" t="s">
        <v>40</v>
      </c>
      <c r="C41" s="142" t="s">
        <v>142</v>
      </c>
      <c r="D41" s="131">
        <v>51.641685576050477</v>
      </c>
      <c r="E41" s="131">
        <v>51.569262420102376</v>
      </c>
      <c r="F41" s="36">
        <f t="shared" si="0"/>
        <v>-7.2423155948101225E-2</v>
      </c>
      <c r="G41" s="132">
        <f t="shared" si="1"/>
        <v>-1.4024165776201625E-3</v>
      </c>
    </row>
    <row r="42" spans="2:10" ht="20.100000000000001" customHeight="1">
      <c r="B42" s="141" t="s">
        <v>40</v>
      </c>
      <c r="C42" s="142" t="s">
        <v>143</v>
      </c>
      <c r="D42" s="131">
        <v>19.70996812425124</v>
      </c>
      <c r="E42" s="131">
        <v>19.70996812425124</v>
      </c>
      <c r="F42" s="36">
        <f t="shared" si="0"/>
        <v>0</v>
      </c>
      <c r="G42" s="132">
        <f t="shared" si="1"/>
        <v>0</v>
      </c>
    </row>
    <row r="43" spans="2:10" ht="20.100000000000001" customHeight="1" thickBot="1">
      <c r="B43" s="143" t="s">
        <v>40</v>
      </c>
      <c r="C43" s="144" t="s">
        <v>144</v>
      </c>
      <c r="D43" s="145">
        <v>24.533733418384365</v>
      </c>
      <c r="E43" s="145">
        <v>21.186083880122457</v>
      </c>
      <c r="F43" s="146">
        <f t="shared" si="0"/>
        <v>-3.3476495382619085</v>
      </c>
      <c r="G43" s="147">
        <f t="shared" si="1"/>
        <v>-0.13645088096348784</v>
      </c>
    </row>
    <row r="44" spans="2:10" ht="15" customHeight="1">
      <c r="B44" s="148" t="s">
        <v>145</v>
      </c>
      <c r="C44" s="89"/>
      <c r="F44" s="89"/>
      <c r="G44" s="89"/>
      <c r="J44" s="149"/>
    </row>
    <row r="45" spans="2:10" ht="48.75" customHeight="1">
      <c r="B45" s="675" t="s">
        <v>146</v>
      </c>
      <c r="C45" s="675"/>
      <c r="D45" s="675"/>
      <c r="E45" s="675"/>
      <c r="F45" s="675"/>
      <c r="G45" s="675"/>
    </row>
    <row r="46" spans="2:10" ht="14.25">
      <c r="B46" s="113" t="s">
        <v>147</v>
      </c>
      <c r="D46" s="150"/>
      <c r="E46" s="150"/>
      <c r="F46" s="89"/>
      <c r="G46" s="89"/>
    </row>
    <row r="47" spans="2:10" s="89" customFormat="1" ht="45" customHeight="1">
      <c r="B47" s="676"/>
      <c r="C47" s="676"/>
      <c r="D47" s="676"/>
      <c r="E47" s="676"/>
      <c r="F47" s="676"/>
      <c r="G47" s="676"/>
    </row>
    <row r="48" spans="2:10" ht="47.25" customHeight="1">
      <c r="B48" s="676" t="s">
        <v>102</v>
      </c>
      <c r="C48" s="676"/>
      <c r="D48" s="676"/>
      <c r="E48" s="676"/>
      <c r="F48" s="676"/>
      <c r="G48" s="676"/>
    </row>
    <row r="49" spans="2:11" ht="51" customHeight="1">
      <c r="I49" s="151"/>
    </row>
    <row r="50" spans="2:11" ht="18.75" customHeight="1">
      <c r="I50" s="151"/>
    </row>
    <row r="51" spans="2:11" ht="18.75" customHeight="1">
      <c r="I51" s="151"/>
    </row>
    <row r="52" spans="2:11" ht="13.5" customHeight="1">
      <c r="I52" s="151"/>
    </row>
    <row r="53" spans="2:11" ht="15" customHeight="1">
      <c r="B53" s="152"/>
      <c r="C53" s="153"/>
      <c r="D53" s="154"/>
      <c r="E53" s="154"/>
      <c r="F53" s="152"/>
      <c r="G53" s="152"/>
    </row>
    <row r="54" spans="2:11" ht="11.25" customHeight="1">
      <c r="B54" s="152"/>
      <c r="C54" s="153"/>
      <c r="D54" s="152"/>
      <c r="E54" s="152"/>
      <c r="F54" s="152"/>
      <c r="G54" s="152"/>
    </row>
    <row r="55" spans="2:11" ht="13.5" customHeight="1">
      <c r="B55" s="152"/>
      <c r="C55" s="152"/>
      <c r="D55" s="155"/>
      <c r="E55" s="155"/>
      <c r="F55" s="156"/>
      <c r="G55" s="156"/>
    </row>
    <row r="56" spans="2:11" ht="6" customHeight="1">
      <c r="B56" s="157"/>
      <c r="C56" s="158"/>
      <c r="D56" s="159"/>
      <c r="E56" s="159"/>
      <c r="F56" s="160"/>
      <c r="G56" s="159"/>
    </row>
    <row r="57" spans="2:11" ht="15" customHeight="1">
      <c r="B57" s="157"/>
      <c r="C57" s="158"/>
      <c r="D57" s="159"/>
      <c r="E57" s="159"/>
      <c r="F57" s="160"/>
      <c r="G57" s="159"/>
    </row>
    <row r="58" spans="2:11" ht="15" customHeight="1">
      <c r="B58" s="157"/>
      <c r="C58" s="158"/>
      <c r="D58" s="159"/>
      <c r="E58" s="159"/>
      <c r="F58" s="160"/>
      <c r="G58" s="159"/>
    </row>
    <row r="59" spans="2:11" ht="15" customHeight="1">
      <c r="B59" s="157"/>
      <c r="C59" s="158"/>
      <c r="D59" s="159"/>
      <c r="E59" s="159"/>
      <c r="F59" s="160"/>
      <c r="G59" s="161"/>
    </row>
    <row r="60" spans="2:11" ht="15" customHeight="1">
      <c r="B60" s="157"/>
      <c r="C60" s="162"/>
      <c r="D60" s="159"/>
      <c r="E60" s="159"/>
      <c r="F60" s="160"/>
      <c r="G60" s="161"/>
      <c r="I60" s="163"/>
    </row>
    <row r="61" spans="2:11" ht="15" customHeight="1">
      <c r="B61" s="157"/>
      <c r="C61" s="162"/>
      <c r="D61" s="159"/>
      <c r="E61" s="159"/>
      <c r="F61" s="160"/>
      <c r="G61" s="161"/>
      <c r="H61" s="163"/>
      <c r="I61" s="164"/>
    </row>
    <row r="62" spans="2:11" ht="15" customHeight="1">
      <c r="B62" s="165"/>
      <c r="C62" s="162"/>
      <c r="D62" s="159"/>
      <c r="E62" s="159"/>
      <c r="F62" s="160"/>
      <c r="G62" s="161"/>
      <c r="H62" s="163"/>
      <c r="I62" s="164"/>
      <c r="J62" s="133"/>
    </row>
    <row r="63" spans="2:11" ht="15" customHeight="1">
      <c r="B63" s="157"/>
      <c r="C63" s="162"/>
      <c r="D63" s="159"/>
      <c r="E63" s="159"/>
      <c r="F63" s="160"/>
      <c r="G63" s="159"/>
      <c r="H63" s="164"/>
      <c r="K63" s="166"/>
    </row>
    <row r="64" spans="2:11" ht="15" customHeight="1">
      <c r="B64" s="157"/>
      <c r="C64" s="162"/>
      <c r="D64" s="159"/>
      <c r="E64" s="159"/>
      <c r="F64" s="160"/>
      <c r="G64" s="159"/>
      <c r="H64" s="163"/>
    </row>
    <row r="65" spans="2:9" ht="15" customHeight="1">
      <c r="B65" s="157"/>
      <c r="C65" s="162"/>
      <c r="D65" s="159"/>
      <c r="E65" s="159"/>
      <c r="F65" s="160"/>
      <c r="H65" s="102"/>
      <c r="I65" s="164"/>
    </row>
    <row r="66" spans="2:9" ht="15" customHeight="1">
      <c r="B66" s="157"/>
      <c r="C66" s="167"/>
      <c r="D66" s="159"/>
      <c r="E66" s="159"/>
      <c r="F66" s="160"/>
      <c r="I66" s="164"/>
    </row>
    <row r="67" spans="2:9" ht="15" customHeight="1">
      <c r="B67" s="157"/>
      <c r="C67" s="168"/>
      <c r="D67" s="159"/>
      <c r="E67" s="159"/>
      <c r="F67" s="160"/>
    </row>
    <row r="68" spans="2:9" ht="15" customHeight="1">
      <c r="B68" s="157"/>
      <c r="C68" s="162"/>
      <c r="D68" s="169"/>
      <c r="E68" s="169"/>
      <c r="F68" s="160"/>
    </row>
    <row r="69" spans="2:9" ht="15" customHeight="1">
      <c r="B69" s="157"/>
      <c r="C69" s="170"/>
      <c r="D69" s="159"/>
      <c r="E69" s="159"/>
      <c r="F69" s="160"/>
      <c r="H69" s="164"/>
    </row>
    <row r="70" spans="2:9" ht="15" customHeight="1">
      <c r="B70" s="171"/>
      <c r="C70" s="170"/>
      <c r="D70" s="172"/>
      <c r="E70" s="172"/>
      <c r="F70" s="160"/>
    </row>
    <row r="71" spans="2:9" ht="15" customHeight="1">
      <c r="B71" s="171"/>
      <c r="C71" s="170"/>
      <c r="D71" s="159"/>
      <c r="E71" s="159"/>
      <c r="F71" s="160"/>
    </row>
    <row r="72" spans="2:9" ht="15" customHeight="1">
      <c r="B72" s="171"/>
      <c r="C72" s="170"/>
      <c r="D72" s="677"/>
      <c r="E72" s="677"/>
      <c r="F72" s="677"/>
      <c r="G72" s="677"/>
    </row>
    <row r="73" spans="2:9" ht="12" customHeight="1">
      <c r="B73" s="170"/>
      <c r="C73" s="173"/>
      <c r="D73" s="173"/>
      <c r="E73" s="173"/>
      <c r="F73" s="173"/>
      <c r="G73" s="166" t="s">
        <v>148</v>
      </c>
    </row>
    <row r="74" spans="2:9" ht="15" customHeight="1">
      <c r="B74" s="174"/>
      <c r="C74" s="173"/>
      <c r="D74" s="173"/>
      <c r="E74" s="173"/>
      <c r="F74" s="173"/>
      <c r="G74" s="173"/>
    </row>
    <row r="75" spans="2:9" ht="13.5" customHeight="1">
      <c r="B75" s="174"/>
      <c r="C75" s="175"/>
      <c r="D75" s="175"/>
      <c r="E75" s="175"/>
      <c r="F75" s="175"/>
      <c r="G75" s="175"/>
      <c r="H75" s="102"/>
    </row>
    <row r="76" spans="2:9">
      <c r="B76" s="176"/>
    </row>
    <row r="77" spans="2:9" ht="11.25" customHeight="1">
      <c r="B77" s="177"/>
      <c r="C77" s="177"/>
    </row>
  </sheetData>
  <mergeCells count="5">
    <mergeCell ref="B3:G3"/>
    <mergeCell ref="B45:G45"/>
    <mergeCell ref="B47:G47"/>
    <mergeCell ref="B48:G48"/>
    <mergeCell ref="D72:G72"/>
  </mergeCells>
  <conditionalFormatting sqref="G56:G64 G42:G43 G29:G40 G7:G27">
    <cfRule type="cellIs" dxfId="49" priority="7" stopIfTrue="1" operator="lessThan">
      <formula>0</formula>
    </cfRule>
    <cfRule type="cellIs" dxfId="48" priority="8" stopIfTrue="1" operator="greaterThanOrEqual">
      <formula>0</formula>
    </cfRule>
  </conditionalFormatting>
  <conditionalFormatting sqref="K63">
    <cfRule type="cellIs" dxfId="47" priority="5" stopIfTrue="1" operator="lessThan">
      <formula>0</formula>
    </cfRule>
    <cfRule type="cellIs" dxfId="46" priority="6" stopIfTrue="1" operator="greaterThanOrEqual">
      <formula>0</formula>
    </cfRule>
  </conditionalFormatting>
  <conditionalFormatting sqref="G28">
    <cfRule type="cellIs" dxfId="45" priority="3" stopIfTrue="1" operator="lessThan">
      <formula>0</formula>
    </cfRule>
    <cfRule type="cellIs" dxfId="44" priority="4" stopIfTrue="1" operator="greaterThanOrEqual">
      <formula>0</formula>
    </cfRule>
  </conditionalFormatting>
  <conditionalFormatting sqref="G41">
    <cfRule type="cellIs" dxfId="43" priority="1" stopIfTrue="1" operator="lessThan">
      <formula>0</formula>
    </cfRule>
    <cfRule type="cellIs" dxfId="42"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56" orientation="portrait" r:id="rId1"/>
  <headerFooter scaleWithDoc="0" alignWithMargins="0">
    <oddHeader>&amp;R&amp;"Verdana,Normal"&amp;8 5</oddHeader>
    <oddFooter>&amp;R&amp;"Verdana,Cursiva"&amp;8SG. Análisis, Coordinación y Estadística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9"/>
  <sheetViews>
    <sheetView showGridLines="0" topLeftCell="A31" zoomScale="85" zoomScaleNormal="85" zoomScaleSheetLayoutView="90" zoomScalePageLayoutView="75" workbookViewId="0">
      <selection activeCell="C73" sqref="C73"/>
    </sheetView>
  </sheetViews>
  <sheetFormatPr baseColWidth="10" defaultColWidth="11.5703125" defaultRowHeight="10.5"/>
  <cols>
    <col min="1" max="1" width="1.85546875" style="114" customWidth="1"/>
    <col min="2" max="2" width="5.28515625" style="114" customWidth="1"/>
    <col min="3" max="3" width="69.7109375" style="114" customWidth="1"/>
    <col min="4" max="4" width="17.42578125" style="114" customWidth="1"/>
    <col min="5" max="5" width="18.140625" style="114" customWidth="1"/>
    <col min="6" max="6" width="18" style="114" customWidth="1"/>
    <col min="7" max="7" width="20.28515625" style="114" customWidth="1"/>
    <col min="8" max="8" width="10.5703125" style="114" customWidth="1"/>
    <col min="9" max="16384" width="11.5703125" style="114"/>
  </cols>
  <sheetData>
    <row r="1" spans="1:8" ht="10.5" customHeight="1">
      <c r="G1" s="2"/>
    </row>
    <row r="2" spans="1:8" ht="15.6" customHeight="1">
      <c r="B2" s="666" t="s">
        <v>149</v>
      </c>
      <c r="C2" s="666"/>
      <c r="D2" s="666"/>
      <c r="E2" s="666"/>
      <c r="F2" s="666"/>
      <c r="G2" s="666"/>
    </row>
    <row r="3" spans="1:8" ht="15.6" customHeight="1" thickBot="1">
      <c r="B3" s="4"/>
      <c r="C3" s="4"/>
      <c r="D3" s="4"/>
      <c r="E3" s="4"/>
      <c r="F3" s="4"/>
      <c r="G3" s="4"/>
    </row>
    <row r="4" spans="1:8" ht="16.5" customHeight="1" thickBot="1">
      <c r="A4" s="178"/>
      <c r="B4" s="667" t="s">
        <v>150</v>
      </c>
      <c r="C4" s="668"/>
      <c r="D4" s="668"/>
      <c r="E4" s="668"/>
      <c r="F4" s="668"/>
      <c r="G4" s="669"/>
    </row>
    <row r="5" spans="1:8" ht="15.75" customHeight="1">
      <c r="B5" s="179"/>
      <c r="C5" s="116" t="s">
        <v>151</v>
      </c>
      <c r="D5" s="180" t="s">
        <v>4</v>
      </c>
      <c r="E5" s="180" t="s">
        <v>5</v>
      </c>
      <c r="F5" s="117" t="s">
        <v>104</v>
      </c>
      <c r="G5" s="118" t="s">
        <v>104</v>
      </c>
    </row>
    <row r="6" spans="1:8" ht="14.25">
      <c r="B6" s="181"/>
      <c r="C6" s="119" t="s">
        <v>8</v>
      </c>
      <c r="D6" s="10" t="s">
        <v>9</v>
      </c>
      <c r="E6" s="10" t="s">
        <v>10</v>
      </c>
      <c r="F6" s="120" t="s">
        <v>107</v>
      </c>
      <c r="G6" s="121" t="s">
        <v>107</v>
      </c>
    </row>
    <row r="7" spans="1:8" ht="15" thickBot="1">
      <c r="B7" s="182"/>
      <c r="C7" s="123"/>
      <c r="D7" s="183" t="s">
        <v>152</v>
      </c>
      <c r="E7" s="183" t="s">
        <v>152</v>
      </c>
      <c r="F7" s="124" t="s">
        <v>11</v>
      </c>
      <c r="G7" s="125" t="s">
        <v>12</v>
      </c>
    </row>
    <row r="8" spans="1:8" ht="20.100000000000001" customHeight="1" thickBot="1">
      <c r="B8" s="184"/>
      <c r="C8" s="185" t="s">
        <v>153</v>
      </c>
      <c r="D8" s="186"/>
      <c r="E8" s="186"/>
      <c r="F8" s="187"/>
      <c r="G8" s="188"/>
    </row>
    <row r="9" spans="1:8" ht="20.100000000000001" customHeight="1">
      <c r="B9" s="189" t="s">
        <v>14</v>
      </c>
      <c r="C9" s="190" t="s">
        <v>154</v>
      </c>
      <c r="D9" s="191">
        <v>364.42</v>
      </c>
      <c r="E9" s="191" t="s">
        <v>155</v>
      </c>
      <c r="F9" s="192">
        <f>E9-D9</f>
        <v>0.70999999999997954</v>
      </c>
      <c r="G9" s="193">
        <f>(E9*100/D9)-100</f>
        <v>0.19483014104604024</v>
      </c>
    </row>
    <row r="10" spans="1:8" ht="20.100000000000001" customHeight="1">
      <c r="B10" s="194" t="s">
        <v>14</v>
      </c>
      <c r="C10" s="21" t="s">
        <v>156</v>
      </c>
      <c r="D10" s="49">
        <v>372.35</v>
      </c>
      <c r="E10" s="49" t="s">
        <v>157</v>
      </c>
      <c r="F10" s="47">
        <f t="shared" ref="F10:F12" si="0">E10-D10</f>
        <v>1.6200000000000045</v>
      </c>
      <c r="G10" s="72">
        <f t="shared" ref="G10:G11" si="1">(E10*100/D10)-100</f>
        <v>0.4350745266550291</v>
      </c>
      <c r="H10" s="195"/>
    </row>
    <row r="11" spans="1:8" ht="20.100000000000001" customHeight="1">
      <c r="B11" s="194" t="s">
        <v>14</v>
      </c>
      <c r="C11" s="21" t="s">
        <v>158</v>
      </c>
      <c r="D11" s="49">
        <v>378.14</v>
      </c>
      <c r="E11" s="49" t="s">
        <v>159</v>
      </c>
      <c r="F11" s="47">
        <f t="shared" si="0"/>
        <v>-0.20999999999997954</v>
      </c>
      <c r="G11" s="72">
        <f t="shared" si="1"/>
        <v>-5.5534987041838235E-2</v>
      </c>
      <c r="H11" s="195"/>
    </row>
    <row r="12" spans="1:8" ht="20.100000000000001" customHeight="1" thickBot="1">
      <c r="B12" s="194" t="s">
        <v>14</v>
      </c>
      <c r="C12" s="21" t="s">
        <v>160</v>
      </c>
      <c r="D12" s="49">
        <v>190.21</v>
      </c>
      <c r="E12" s="49" t="s">
        <v>161</v>
      </c>
      <c r="F12" s="47">
        <f t="shared" si="0"/>
        <v>0.4299999999999784</v>
      </c>
      <c r="G12" s="37">
        <f>(E12*100/D12)-100</f>
        <v>0.22606592713316331</v>
      </c>
    </row>
    <row r="13" spans="1:8" ht="20.100000000000001" customHeight="1" thickBot="1">
      <c r="B13" s="196"/>
      <c r="C13" s="197" t="s">
        <v>162</v>
      </c>
      <c r="D13" s="198"/>
      <c r="E13" s="198"/>
      <c r="F13" s="199"/>
      <c r="G13" s="200"/>
    </row>
    <row r="14" spans="1:8" ht="20.100000000000001" customHeight="1">
      <c r="B14" s="194" t="s">
        <v>14</v>
      </c>
      <c r="C14" s="71" t="s">
        <v>163</v>
      </c>
      <c r="D14" s="49">
        <v>668.48</v>
      </c>
      <c r="E14" s="49">
        <v>668.48</v>
      </c>
      <c r="F14" s="47">
        <f t="shared" ref="F14:F17" si="2">E14-D14</f>
        <v>0</v>
      </c>
      <c r="G14" s="37">
        <f>(E14*100/D14)-100</f>
        <v>0</v>
      </c>
    </row>
    <row r="15" spans="1:8" ht="20.100000000000001" customHeight="1">
      <c r="B15" s="194" t="s">
        <v>14</v>
      </c>
      <c r="C15" s="71" t="s">
        <v>164</v>
      </c>
      <c r="D15" s="49">
        <v>640.80999999999995</v>
      </c>
      <c r="E15" s="49">
        <v>640.80999999999995</v>
      </c>
      <c r="F15" s="47">
        <f t="shared" si="2"/>
        <v>0</v>
      </c>
      <c r="G15" s="37">
        <f>(E15*100/D15)-100</f>
        <v>0</v>
      </c>
    </row>
    <row r="16" spans="1:8" ht="20.100000000000001" customHeight="1">
      <c r="B16" s="194" t="s">
        <v>14</v>
      </c>
      <c r="C16" s="71" t="s">
        <v>165</v>
      </c>
      <c r="D16" s="49">
        <v>647.99</v>
      </c>
      <c r="E16" s="49">
        <v>647.99</v>
      </c>
      <c r="F16" s="47">
        <f t="shared" si="2"/>
        <v>0</v>
      </c>
      <c r="G16" s="37">
        <f>(E16*100/D16)-100</f>
        <v>0</v>
      </c>
    </row>
    <row r="17" spans="2:12" ht="20.100000000000001" customHeight="1" thickBot="1">
      <c r="B17" s="194" t="s">
        <v>14</v>
      </c>
      <c r="C17" s="71" t="s">
        <v>166</v>
      </c>
      <c r="D17" s="49">
        <v>633.64</v>
      </c>
      <c r="E17" s="49">
        <v>633.64</v>
      </c>
      <c r="F17" s="47">
        <f t="shared" si="2"/>
        <v>0</v>
      </c>
      <c r="G17" s="37">
        <f>(E17*100/D17)-100</f>
        <v>0</v>
      </c>
      <c r="H17" s="201"/>
    </row>
    <row r="18" spans="2:12" ht="20.100000000000001" customHeight="1" thickBot="1">
      <c r="B18" s="196"/>
      <c r="C18" s="202" t="s">
        <v>167</v>
      </c>
      <c r="D18" s="198"/>
      <c r="E18" s="198"/>
      <c r="F18" s="199"/>
      <c r="G18" s="200"/>
    </row>
    <row r="19" spans="2:12" ht="20.100000000000001" customHeight="1">
      <c r="B19" s="203" t="s">
        <v>14</v>
      </c>
      <c r="C19" s="71" t="s">
        <v>168</v>
      </c>
      <c r="D19" s="49">
        <v>181.09</v>
      </c>
      <c r="E19" s="49" t="s">
        <v>169</v>
      </c>
      <c r="F19" s="47">
        <f t="shared" ref="F19:F23" si="3">E19-D19</f>
        <v>-6.0800000000000125</v>
      </c>
      <c r="G19" s="37">
        <f>(E19*100/D19)-100</f>
        <v>-3.3574465735269712</v>
      </c>
    </row>
    <row r="20" spans="2:12" ht="20.100000000000001" customHeight="1">
      <c r="B20" s="194" t="s">
        <v>14</v>
      </c>
      <c r="C20" s="71" t="s">
        <v>170</v>
      </c>
      <c r="D20" s="49">
        <v>173.48</v>
      </c>
      <c r="E20" s="49" t="s">
        <v>171</v>
      </c>
      <c r="F20" s="204">
        <f t="shared" si="3"/>
        <v>-5.6799999999999784</v>
      </c>
      <c r="G20" s="72">
        <f>(E20*100/D20)-100</f>
        <v>-3.2741526400737797</v>
      </c>
    </row>
    <row r="21" spans="2:12" ht="20.100000000000001" customHeight="1">
      <c r="B21" s="194" t="s">
        <v>14</v>
      </c>
      <c r="C21" s="71" t="s">
        <v>172</v>
      </c>
      <c r="D21" s="49">
        <v>174.11</v>
      </c>
      <c r="E21" s="49" t="s">
        <v>173</v>
      </c>
      <c r="F21" s="47">
        <f t="shared" si="3"/>
        <v>-7.2200000000000273</v>
      </c>
      <c r="G21" s="72">
        <f>(E21*100/D21)-100</f>
        <v>-4.1468037447590689</v>
      </c>
      <c r="L21" s="205"/>
    </row>
    <row r="22" spans="2:12" ht="20.100000000000001" customHeight="1">
      <c r="B22" s="194" t="s">
        <v>14</v>
      </c>
      <c r="C22" s="71" t="s">
        <v>174</v>
      </c>
      <c r="D22" s="49">
        <v>165.56</v>
      </c>
      <c r="E22" s="49" t="s">
        <v>175</v>
      </c>
      <c r="F22" s="47">
        <f t="shared" si="3"/>
        <v>-5.8400000000000034</v>
      </c>
      <c r="G22" s="72">
        <f>(E22*100/D22)-100</f>
        <v>-3.5274220826286609</v>
      </c>
      <c r="H22" s="201"/>
    </row>
    <row r="23" spans="2:12" ht="20.100000000000001" customHeight="1" thickBot="1">
      <c r="B23" s="194" t="s">
        <v>14</v>
      </c>
      <c r="C23" s="206" t="s">
        <v>176</v>
      </c>
      <c r="D23" s="49">
        <v>33.909999999999997</v>
      </c>
      <c r="E23" s="49" t="s">
        <v>177</v>
      </c>
      <c r="F23" s="204">
        <f t="shared" si="3"/>
        <v>-2.5799999999999983</v>
      </c>
      <c r="G23" s="72">
        <f>(E23*100/D23)-100</f>
        <v>-7.6083751105868345</v>
      </c>
    </row>
    <row r="24" spans="2:12" ht="20.100000000000001" customHeight="1" thickBot="1">
      <c r="B24" s="196"/>
      <c r="C24" s="202" t="s">
        <v>178</v>
      </c>
      <c r="D24" s="198"/>
      <c r="E24" s="198"/>
      <c r="F24" s="199"/>
      <c r="G24" s="207"/>
    </row>
    <row r="25" spans="2:12" ht="20.100000000000001" customHeight="1">
      <c r="B25" s="208" t="s">
        <v>179</v>
      </c>
      <c r="C25" s="130" t="s">
        <v>180</v>
      </c>
      <c r="D25" s="131">
        <v>168.27</v>
      </c>
      <c r="E25" s="131" t="s">
        <v>181</v>
      </c>
      <c r="F25" s="36">
        <f t="shared" ref="F25:F27" si="4">E25-D25</f>
        <v>-11.100000000000023</v>
      </c>
      <c r="G25" s="26">
        <f>(E25*100/D25)-100</f>
        <v>-6.5965412729541981</v>
      </c>
    </row>
    <row r="26" spans="2:12" ht="20.100000000000001" customHeight="1">
      <c r="B26" s="208" t="s">
        <v>179</v>
      </c>
      <c r="C26" s="130" t="s">
        <v>182</v>
      </c>
      <c r="D26" s="131">
        <v>148.27000000000001</v>
      </c>
      <c r="E26" s="131" t="s">
        <v>183</v>
      </c>
      <c r="F26" s="36">
        <f t="shared" si="4"/>
        <v>-6.4399999999999977</v>
      </c>
      <c r="G26" s="26">
        <f>(E26*100/D26)-100</f>
        <v>-4.3434275308558625</v>
      </c>
    </row>
    <row r="27" spans="2:12" ht="20.100000000000001" customHeight="1" thickBot="1">
      <c r="B27" s="208" t="s">
        <v>179</v>
      </c>
      <c r="C27" s="130" t="s">
        <v>184</v>
      </c>
      <c r="D27" s="131">
        <v>169.78</v>
      </c>
      <c r="E27" s="131" t="s">
        <v>185</v>
      </c>
      <c r="F27" s="36">
        <f t="shared" si="4"/>
        <v>-11.449999999999989</v>
      </c>
      <c r="G27" s="26">
        <f>(E27*100/D27)-100</f>
        <v>-6.7440216751089537</v>
      </c>
    </row>
    <row r="28" spans="2:12" ht="20.100000000000001" customHeight="1" thickBot="1">
      <c r="B28" s="196"/>
      <c r="C28" s="209" t="s">
        <v>186</v>
      </c>
      <c r="D28" s="198"/>
      <c r="E28" s="198"/>
      <c r="F28" s="199"/>
      <c r="G28" s="207"/>
    </row>
    <row r="29" spans="2:12" ht="20.100000000000001" customHeight="1">
      <c r="B29" s="208" t="s">
        <v>34</v>
      </c>
      <c r="C29" s="130" t="s">
        <v>187</v>
      </c>
      <c r="D29" s="131">
        <v>83.64</v>
      </c>
      <c r="E29" s="131" t="s">
        <v>188</v>
      </c>
      <c r="F29" s="36">
        <f t="shared" ref="F29:F31" si="5">E29-D29</f>
        <v>-1.1500000000000057</v>
      </c>
      <c r="G29" s="26">
        <f>(E29*100/D29)-100</f>
        <v>-1.3749402199904353</v>
      </c>
    </row>
    <row r="30" spans="2:12" ht="20.100000000000001" customHeight="1">
      <c r="B30" s="208" t="s">
        <v>34</v>
      </c>
      <c r="C30" s="210" t="s">
        <v>189</v>
      </c>
      <c r="D30" s="211">
        <v>0.68</v>
      </c>
      <c r="E30" s="211" t="s">
        <v>190</v>
      </c>
      <c r="F30" s="36">
        <f t="shared" si="5"/>
        <v>0</v>
      </c>
      <c r="G30" s="26">
        <f>(E30*100/D30)-100</f>
        <v>0</v>
      </c>
    </row>
    <row r="31" spans="2:12" ht="20.100000000000001" customHeight="1" thickBot="1">
      <c r="B31" s="208" t="s">
        <v>34</v>
      </c>
      <c r="C31" s="212" t="s">
        <v>191</v>
      </c>
      <c r="D31" s="213">
        <v>0.59</v>
      </c>
      <c r="E31" s="213" t="s">
        <v>192</v>
      </c>
      <c r="F31" s="36">
        <f t="shared" si="5"/>
        <v>-2.0000000000000018E-2</v>
      </c>
      <c r="G31" s="26">
        <f>(E31*100/D31)-100</f>
        <v>-3.3898305084745886</v>
      </c>
    </row>
    <row r="32" spans="2:12" ht="20.100000000000001" customHeight="1" thickBot="1">
      <c r="B32" s="196"/>
      <c r="C32" s="202" t="s">
        <v>193</v>
      </c>
      <c r="D32" s="198"/>
      <c r="E32" s="198"/>
      <c r="F32" s="199"/>
      <c r="G32" s="207"/>
    </row>
    <row r="33" spans="2:7" ht="20.100000000000001" customHeight="1" thickBot="1">
      <c r="B33" s="214" t="s">
        <v>40</v>
      </c>
      <c r="C33" s="212" t="s">
        <v>194</v>
      </c>
      <c r="D33" s="131">
        <v>184</v>
      </c>
      <c r="E33" s="131" t="s">
        <v>195</v>
      </c>
      <c r="F33" s="36">
        <f>E33-D33</f>
        <v>-0.84999999999999432</v>
      </c>
      <c r="G33" s="26">
        <f>(E33*100/D33)-100</f>
        <v>-0.46195652173912549</v>
      </c>
    </row>
    <row r="34" spans="2:7" ht="20.100000000000001" customHeight="1" thickBot="1">
      <c r="B34" s="215"/>
      <c r="C34" s="202" t="s">
        <v>196</v>
      </c>
      <c r="D34" s="198"/>
      <c r="E34" s="198"/>
      <c r="F34" s="199"/>
      <c r="G34" s="207"/>
    </row>
    <row r="35" spans="2:7" ht="20.100000000000001" customHeight="1">
      <c r="B35" s="216" t="s">
        <v>69</v>
      </c>
      <c r="C35" s="217" t="s">
        <v>197</v>
      </c>
      <c r="D35" s="218">
        <v>101.97</v>
      </c>
      <c r="E35" s="218">
        <v>101.97</v>
      </c>
      <c r="F35" s="219">
        <f>E35-D35</f>
        <v>0</v>
      </c>
      <c r="G35" s="24">
        <f>(E35*100/D35)-100</f>
        <v>0</v>
      </c>
    </row>
    <row r="36" spans="2:7" ht="20.100000000000001" customHeight="1" thickBot="1">
      <c r="B36" s="220" t="s">
        <v>69</v>
      </c>
      <c r="C36" s="221" t="s">
        <v>198</v>
      </c>
      <c r="D36" s="222">
        <v>414.77</v>
      </c>
      <c r="E36" s="222">
        <v>410.47699999999998</v>
      </c>
      <c r="F36" s="80">
        <f>E36-D36</f>
        <v>-4.2930000000000064</v>
      </c>
      <c r="G36" s="30">
        <f>(E36*100/D36)-100</f>
        <v>-1.0350314632205766</v>
      </c>
    </row>
    <row r="37" spans="2:7" ht="20.100000000000001" customHeight="1" thickBot="1">
      <c r="B37" s="223" t="s">
        <v>61</v>
      </c>
      <c r="C37" s="224" t="s">
        <v>199</v>
      </c>
      <c r="D37" s="678" t="s">
        <v>200</v>
      </c>
      <c r="E37" s="679"/>
      <c r="F37" s="679"/>
      <c r="G37" s="680"/>
    </row>
    <row r="38" spans="2:7" ht="20.100000000000001" customHeight="1" thickBot="1">
      <c r="B38" s="215"/>
      <c r="C38" s="202" t="s">
        <v>201</v>
      </c>
      <c r="D38" s="198"/>
      <c r="E38" s="198"/>
      <c r="F38" s="199"/>
      <c r="G38" s="207"/>
    </row>
    <row r="39" spans="2:7" ht="20.100000000000001" customHeight="1" thickBot="1">
      <c r="B39" s="223" t="s">
        <v>79</v>
      </c>
      <c r="C39" s="224" t="s">
        <v>202</v>
      </c>
      <c r="D39" s="678" t="s">
        <v>203</v>
      </c>
      <c r="E39" s="679"/>
      <c r="F39" s="679"/>
      <c r="G39" s="680"/>
    </row>
    <row r="40" spans="2:7" ht="14.25">
      <c r="B40" s="148" t="s">
        <v>145</v>
      </c>
      <c r="C40" s="225"/>
      <c r="D40" s="225"/>
      <c r="E40" s="225"/>
      <c r="F40" s="225"/>
      <c r="G40" s="178"/>
    </row>
    <row r="41" spans="2:7" ht="14.25">
      <c r="B41" s="113" t="s">
        <v>204</v>
      </c>
      <c r="C41" s="225"/>
      <c r="D41" s="225"/>
      <c r="E41" s="225"/>
      <c r="F41" s="225"/>
      <c r="G41" s="178"/>
    </row>
    <row r="42" spans="2:7" ht="12" customHeight="1">
      <c r="B42" s="113" t="s">
        <v>205</v>
      </c>
      <c r="C42" s="225"/>
      <c r="D42" s="225"/>
      <c r="E42" s="225"/>
      <c r="F42" s="225"/>
      <c r="G42" s="178"/>
    </row>
    <row r="43" spans="2:7" ht="19.899999999999999" customHeight="1">
      <c r="B43" s="113"/>
      <c r="C43" s="225"/>
      <c r="D43" s="225"/>
      <c r="E43" s="225"/>
      <c r="F43" s="225"/>
      <c r="G43" s="178"/>
    </row>
    <row r="44" spans="2:7" ht="17.45" customHeight="1">
      <c r="B44" s="674" t="s">
        <v>102</v>
      </c>
      <c r="C44" s="674"/>
      <c r="D44" s="674"/>
      <c r="E44" s="674"/>
      <c r="F44" s="674"/>
      <c r="G44" s="674"/>
    </row>
    <row r="45" spans="2:7" ht="15" customHeight="1"/>
    <row r="46" spans="2:7" ht="15" customHeight="1"/>
    <row r="47" spans="2:7" ht="15" customHeight="1"/>
    <row r="48" spans="2:7" ht="15" customHeight="1"/>
    <row r="49" spans="2:9" ht="71.25" customHeight="1">
      <c r="H49" s="226"/>
    </row>
    <row r="50" spans="2:9" ht="39" customHeight="1">
      <c r="H50" s="226"/>
    </row>
    <row r="51" spans="2:9" ht="18.75" customHeight="1">
      <c r="H51" s="226"/>
    </row>
    <row r="52" spans="2:9" ht="18.75" customHeight="1">
      <c r="H52" s="226"/>
    </row>
    <row r="53" spans="2:9" ht="13.5" customHeight="1">
      <c r="H53" s="226"/>
    </row>
    <row r="54" spans="2:9" ht="15" customHeight="1">
      <c r="B54" s="227"/>
      <c r="C54" s="227"/>
      <c r="D54" s="228"/>
      <c r="E54" s="228"/>
      <c r="F54" s="227"/>
      <c r="G54" s="227"/>
    </row>
    <row r="55" spans="2:9" ht="11.25" customHeight="1">
      <c r="B55" s="227"/>
      <c r="C55" s="227"/>
      <c r="D55" s="227"/>
      <c r="E55" s="227"/>
      <c r="F55" s="227"/>
    </row>
    <row r="56" spans="2:9" ht="13.5" customHeight="1">
      <c r="B56" s="227"/>
      <c r="C56" s="227"/>
      <c r="D56" s="229"/>
      <c r="E56" s="229"/>
      <c r="F56" s="230"/>
      <c r="G56" s="230"/>
      <c r="I56" s="231"/>
    </row>
    <row r="57" spans="2:9" ht="15" customHeight="1">
      <c r="B57" s="232"/>
      <c r="C57" s="233"/>
      <c r="D57" s="234"/>
      <c r="E57" s="234"/>
      <c r="F57" s="235"/>
      <c r="G57" s="234"/>
      <c r="I57" s="231"/>
    </row>
    <row r="58" spans="2:9" ht="15" customHeight="1">
      <c r="B58" s="232"/>
      <c r="C58" s="233"/>
      <c r="D58" s="234"/>
      <c r="E58" s="234"/>
      <c r="F58" s="235"/>
      <c r="G58" s="234"/>
      <c r="I58" s="231"/>
    </row>
    <row r="59" spans="2:9" ht="15" customHeight="1">
      <c r="B59" s="232"/>
      <c r="C59" s="233"/>
      <c r="D59" s="234"/>
      <c r="E59" s="234"/>
      <c r="F59" s="235"/>
      <c r="G59" s="234"/>
      <c r="I59" s="231"/>
    </row>
    <row r="60" spans="2:9" ht="15" customHeight="1">
      <c r="B60" s="232"/>
      <c r="C60" s="233"/>
      <c r="D60" s="234"/>
      <c r="E60" s="234"/>
      <c r="F60" s="235"/>
    </row>
    <row r="69" spans="7:7">
      <c r="G69" s="166"/>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6" fitToHeight="0" orientation="portrait" r:id="rId1"/>
  <headerFooter scaleWithDoc="0" alignWithMargins="0">
    <oddHeader>&amp;R&amp;"Verdana,Normal"&amp;8 7</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22529" r:id="rId4">
          <objectPr defaultSize="0" r:id="rId5">
            <anchor moveWithCells="1">
              <from>
                <xdr:col>1</xdr:col>
                <xdr:colOff>152400</xdr:colOff>
                <xdr:row>45</xdr:row>
                <xdr:rowOff>142875</xdr:rowOff>
              </from>
              <to>
                <xdr:col>6</xdr:col>
                <xdr:colOff>1190625</xdr:colOff>
                <xdr:row>67</xdr:row>
                <xdr:rowOff>104775</xdr:rowOff>
              </to>
            </anchor>
          </objectPr>
        </oleObject>
      </mc:Choice>
      <mc:Fallback>
        <oleObject progId="Word.Document.8" shapeId="22529"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7"/>
  <sheetViews>
    <sheetView showGridLines="0" topLeftCell="A22" zoomScaleNormal="100" zoomScaleSheetLayoutView="90" workbookViewId="0">
      <selection activeCell="D14" sqref="D14:F56"/>
    </sheetView>
  </sheetViews>
  <sheetFormatPr baseColWidth="10" defaultColWidth="8.85546875" defaultRowHeight="11.25"/>
  <cols>
    <col min="1" max="1" width="2.7109375" style="236" customWidth="1"/>
    <col min="2" max="2" width="26.140625" style="236" customWidth="1"/>
    <col min="3" max="3" width="27.140625" style="236" customWidth="1"/>
    <col min="4" max="4" width="16.5703125" style="236" customWidth="1"/>
    <col min="5" max="5" width="15" style="236" customWidth="1"/>
    <col min="6" max="6" width="13.5703125" style="236" customWidth="1"/>
    <col min="7" max="7" width="6.140625" style="236" customWidth="1"/>
    <col min="8" max="16384" width="8.85546875" style="236"/>
  </cols>
  <sheetData>
    <row r="1" spans="2:7" ht="12" customHeight="1">
      <c r="G1" s="237"/>
    </row>
    <row r="2" spans="2:7" ht="36.75" customHeight="1">
      <c r="B2" s="682" t="s">
        <v>206</v>
      </c>
      <c r="C2" s="682"/>
      <c r="D2" s="682"/>
      <c r="E2" s="682"/>
      <c r="F2" s="682"/>
    </row>
    <row r="3" spans="2:7" ht="8.25" customHeight="1">
      <c r="B3" s="238"/>
      <c r="C3" s="238"/>
      <c r="D3" s="238"/>
      <c r="E3" s="238"/>
      <c r="F3" s="238"/>
    </row>
    <row r="4" spans="2:7" ht="30.75" customHeight="1">
      <c r="B4" s="666" t="s">
        <v>207</v>
      </c>
      <c r="C4" s="666"/>
      <c r="D4" s="666"/>
      <c r="E4" s="666"/>
      <c r="F4" s="666"/>
    </row>
    <row r="5" spans="2:7" ht="8.25" customHeight="1" thickBot="1">
      <c r="B5" s="4"/>
      <c r="C5" s="4"/>
      <c r="D5" s="4"/>
      <c r="E5" s="4"/>
      <c r="F5" s="4"/>
    </row>
    <row r="6" spans="2:7" ht="19.899999999999999" customHeight="1" thickBot="1">
      <c r="B6" s="667" t="s">
        <v>208</v>
      </c>
      <c r="C6" s="668"/>
      <c r="D6" s="668"/>
      <c r="E6" s="668"/>
      <c r="F6" s="669"/>
    </row>
    <row r="7" spans="2:7" ht="12" customHeight="1">
      <c r="B7" s="683" t="s">
        <v>209</v>
      </c>
      <c r="C7" s="683"/>
      <c r="D7" s="683"/>
      <c r="E7" s="683"/>
      <c r="F7" s="683"/>
      <c r="G7" s="239"/>
    </row>
    <row r="8" spans="2:7" ht="19.899999999999999" customHeight="1">
      <c r="B8" s="684" t="s">
        <v>210</v>
      </c>
      <c r="C8" s="684"/>
      <c r="D8" s="684"/>
      <c r="E8" s="684"/>
      <c r="F8" s="684"/>
      <c r="G8" s="239"/>
    </row>
    <row r="9" spans="2:7" ht="11.25" customHeight="1">
      <c r="B9" s="681" t="s">
        <v>211</v>
      </c>
      <c r="C9" s="681"/>
      <c r="D9" s="681"/>
      <c r="E9" s="681"/>
      <c r="F9" s="681"/>
    </row>
    <row r="10" spans="2:7" ht="11.25" customHeight="1">
      <c r="B10" s="681"/>
      <c r="C10" s="681"/>
      <c r="D10" s="681"/>
      <c r="E10" s="681"/>
      <c r="F10" s="681"/>
    </row>
    <row r="11" spans="2:7" ht="11.25" customHeight="1">
      <c r="B11" s="681" t="s">
        <v>212</v>
      </c>
      <c r="C11" s="681"/>
      <c r="D11" s="681"/>
      <c r="E11" s="681"/>
      <c r="F11" s="681"/>
    </row>
    <row r="12" spans="2:7" ht="11.25" customHeight="1" thickBot="1">
      <c r="B12" s="681"/>
      <c r="C12" s="681"/>
      <c r="D12" s="681"/>
      <c r="E12" s="681"/>
      <c r="F12" s="681"/>
    </row>
    <row r="13" spans="2:7" ht="39" customHeight="1" thickBot="1">
      <c r="B13" s="240" t="s">
        <v>213</v>
      </c>
      <c r="C13" s="241" t="s">
        <v>214</v>
      </c>
      <c r="D13" s="241" t="s">
        <v>215</v>
      </c>
      <c r="E13" s="241" t="s">
        <v>216</v>
      </c>
      <c r="F13" s="241" t="s">
        <v>217</v>
      </c>
    </row>
    <row r="14" spans="2:7" ht="11.25" customHeight="1">
      <c r="B14" s="242" t="s">
        <v>218</v>
      </c>
      <c r="C14" s="243" t="s">
        <v>219</v>
      </c>
      <c r="D14" s="244" t="s">
        <v>220</v>
      </c>
      <c r="E14" s="244" t="s">
        <v>221</v>
      </c>
      <c r="F14" s="245" t="s">
        <v>222</v>
      </c>
    </row>
    <row r="15" spans="2:7" ht="15" customHeight="1">
      <c r="B15" s="246"/>
      <c r="C15" s="243" t="s">
        <v>223</v>
      </c>
      <c r="D15" s="244" t="s">
        <v>224</v>
      </c>
      <c r="E15" s="244" t="s">
        <v>224</v>
      </c>
      <c r="F15" s="245" t="s">
        <v>225</v>
      </c>
    </row>
    <row r="16" spans="2:7" ht="15" customHeight="1">
      <c r="B16" s="246"/>
      <c r="C16" s="243" t="s">
        <v>226</v>
      </c>
      <c r="D16" s="244" t="s">
        <v>227</v>
      </c>
      <c r="E16" s="244" t="s">
        <v>228</v>
      </c>
      <c r="F16" s="245" t="s">
        <v>229</v>
      </c>
    </row>
    <row r="17" spans="2:6" ht="15" customHeight="1">
      <c r="B17" s="246"/>
      <c r="C17" s="243" t="s">
        <v>230</v>
      </c>
      <c r="D17" s="244" t="s">
        <v>231</v>
      </c>
      <c r="E17" s="244" t="s">
        <v>231</v>
      </c>
      <c r="F17" s="245" t="s">
        <v>225</v>
      </c>
    </row>
    <row r="18" spans="2:6" ht="15" customHeight="1">
      <c r="B18" s="246"/>
      <c r="C18" s="243" t="s">
        <v>232</v>
      </c>
      <c r="D18" s="244" t="s">
        <v>233</v>
      </c>
      <c r="E18" s="244" t="s">
        <v>234</v>
      </c>
      <c r="F18" s="245" t="s">
        <v>229</v>
      </c>
    </row>
    <row r="19" spans="2:6" ht="15" customHeight="1">
      <c r="B19" s="246"/>
      <c r="C19" s="243" t="s">
        <v>235</v>
      </c>
      <c r="D19" s="244" t="s">
        <v>236</v>
      </c>
      <c r="E19" s="244" t="s">
        <v>236</v>
      </c>
      <c r="F19" s="245" t="s">
        <v>225</v>
      </c>
    </row>
    <row r="20" spans="2:6" ht="15" customHeight="1">
      <c r="B20" s="246"/>
      <c r="C20" s="243" t="s">
        <v>237</v>
      </c>
      <c r="D20" s="244" t="s">
        <v>238</v>
      </c>
      <c r="E20" s="244" t="s">
        <v>238</v>
      </c>
      <c r="F20" s="245" t="s">
        <v>225</v>
      </c>
    </row>
    <row r="21" spans="2:6" ht="15" customHeight="1">
      <c r="B21" s="246"/>
      <c r="C21" s="243" t="s">
        <v>239</v>
      </c>
      <c r="D21" s="244" t="s">
        <v>240</v>
      </c>
      <c r="E21" s="244" t="s">
        <v>240</v>
      </c>
      <c r="F21" s="245" t="s">
        <v>225</v>
      </c>
    </row>
    <row r="22" spans="2:6" ht="15" customHeight="1">
      <c r="B22" s="246"/>
      <c r="C22" s="243" t="s">
        <v>241</v>
      </c>
      <c r="D22" s="244" t="s">
        <v>220</v>
      </c>
      <c r="E22" s="244" t="s">
        <v>242</v>
      </c>
      <c r="F22" s="245" t="s">
        <v>243</v>
      </c>
    </row>
    <row r="23" spans="2:6" ht="15" customHeight="1">
      <c r="B23" s="246"/>
      <c r="C23" s="243" t="s">
        <v>244</v>
      </c>
      <c r="D23" s="244" t="s">
        <v>245</v>
      </c>
      <c r="E23" s="244" t="s">
        <v>245</v>
      </c>
      <c r="F23" s="245" t="s">
        <v>225</v>
      </c>
    </row>
    <row r="24" spans="2:6" ht="15" customHeight="1">
      <c r="B24" s="246"/>
      <c r="C24" s="243" t="s">
        <v>246</v>
      </c>
      <c r="D24" s="244" t="s">
        <v>247</v>
      </c>
      <c r="E24" s="244" t="s">
        <v>247</v>
      </c>
      <c r="F24" s="245" t="s">
        <v>225</v>
      </c>
    </row>
    <row r="25" spans="2:6" ht="15" customHeight="1">
      <c r="B25" s="246"/>
      <c r="C25" s="243" t="s">
        <v>248</v>
      </c>
      <c r="D25" s="244" t="s">
        <v>249</v>
      </c>
      <c r="E25" s="244" t="s">
        <v>249</v>
      </c>
      <c r="F25" s="245" t="s">
        <v>225</v>
      </c>
    </row>
    <row r="26" spans="2:6" ht="15" customHeight="1">
      <c r="B26" s="246"/>
      <c r="C26" s="243" t="s">
        <v>250</v>
      </c>
      <c r="D26" s="244" t="s">
        <v>251</v>
      </c>
      <c r="E26" s="244" t="s">
        <v>227</v>
      </c>
      <c r="F26" s="245" t="s">
        <v>243</v>
      </c>
    </row>
    <row r="27" spans="2:6" ht="15" customHeight="1">
      <c r="B27" s="246"/>
      <c r="C27" s="243" t="s">
        <v>252</v>
      </c>
      <c r="D27" s="244" t="s">
        <v>249</v>
      </c>
      <c r="E27" s="244" t="s">
        <v>253</v>
      </c>
      <c r="F27" s="245" t="s">
        <v>254</v>
      </c>
    </row>
    <row r="28" spans="2:6" ht="15" customHeight="1">
      <c r="B28" s="246"/>
      <c r="C28" s="243" t="s">
        <v>255</v>
      </c>
      <c r="D28" s="244" t="s">
        <v>256</v>
      </c>
      <c r="E28" s="244" t="s">
        <v>257</v>
      </c>
      <c r="F28" s="245" t="s">
        <v>258</v>
      </c>
    </row>
    <row r="29" spans="2:6" ht="15" customHeight="1">
      <c r="B29" s="246"/>
      <c r="C29" s="243" t="s">
        <v>259</v>
      </c>
      <c r="D29" s="244" t="s">
        <v>260</v>
      </c>
      <c r="E29" s="244" t="s">
        <v>260</v>
      </c>
      <c r="F29" s="245" t="s">
        <v>225</v>
      </c>
    </row>
    <row r="30" spans="2:6" ht="15" customHeight="1">
      <c r="B30" s="246"/>
      <c r="C30" s="243" t="s">
        <v>261</v>
      </c>
      <c r="D30" s="244" t="s">
        <v>262</v>
      </c>
      <c r="E30" s="244" t="s">
        <v>263</v>
      </c>
      <c r="F30" s="245" t="s">
        <v>222</v>
      </c>
    </row>
    <row r="31" spans="2:6" ht="15" customHeight="1">
      <c r="B31" s="246"/>
      <c r="C31" s="243" t="s">
        <v>264</v>
      </c>
      <c r="D31" s="244" t="s">
        <v>265</v>
      </c>
      <c r="E31" s="244" t="s">
        <v>266</v>
      </c>
      <c r="F31" s="245" t="s">
        <v>258</v>
      </c>
    </row>
    <row r="32" spans="2:6" ht="15" customHeight="1">
      <c r="B32" s="246"/>
      <c r="C32" s="243" t="s">
        <v>267</v>
      </c>
      <c r="D32" s="244" t="s">
        <v>234</v>
      </c>
      <c r="E32" s="244" t="s">
        <v>268</v>
      </c>
      <c r="F32" s="245" t="s">
        <v>229</v>
      </c>
    </row>
    <row r="33" spans="2:8" ht="15" customHeight="1">
      <c r="B33" s="246"/>
      <c r="C33" s="243" t="s">
        <v>269</v>
      </c>
      <c r="D33" s="244" t="s">
        <v>270</v>
      </c>
      <c r="E33" s="244" t="s">
        <v>271</v>
      </c>
      <c r="F33" s="245" t="s">
        <v>222</v>
      </c>
    </row>
    <row r="34" spans="2:8" ht="15" customHeight="1">
      <c r="B34" s="246"/>
      <c r="C34" s="243" t="s">
        <v>272</v>
      </c>
      <c r="D34" s="244" t="s">
        <v>273</v>
      </c>
      <c r="E34" s="244" t="s">
        <v>273</v>
      </c>
      <c r="F34" s="245" t="s">
        <v>225</v>
      </c>
    </row>
    <row r="35" spans="2:8" ht="15" customHeight="1">
      <c r="B35" s="246"/>
      <c r="C35" s="243" t="s">
        <v>274</v>
      </c>
      <c r="D35" s="244" t="s">
        <v>245</v>
      </c>
      <c r="E35" s="244" t="s">
        <v>245</v>
      </c>
      <c r="F35" s="245" t="s">
        <v>225</v>
      </c>
    </row>
    <row r="36" spans="2:8" ht="15" customHeight="1">
      <c r="B36" s="246"/>
      <c r="C36" s="243" t="s">
        <v>275</v>
      </c>
      <c r="D36" s="244" t="s">
        <v>245</v>
      </c>
      <c r="E36" s="244" t="s">
        <v>245</v>
      </c>
      <c r="F36" s="245" t="s">
        <v>225</v>
      </c>
      <c r="H36" s="236" t="s">
        <v>276</v>
      </c>
    </row>
    <row r="37" spans="2:8" ht="15" customHeight="1" thickBot="1">
      <c r="B37" s="247"/>
      <c r="C37" s="248" t="s">
        <v>277</v>
      </c>
      <c r="D37" s="249" t="s">
        <v>242</v>
      </c>
      <c r="E37" s="249" t="s">
        <v>242</v>
      </c>
      <c r="F37" s="250" t="s">
        <v>225</v>
      </c>
    </row>
    <row r="38" spans="2:8">
      <c r="B38" s="251" t="s">
        <v>278</v>
      </c>
      <c r="C38" s="243" t="s">
        <v>232</v>
      </c>
      <c r="D38" s="244" t="s">
        <v>279</v>
      </c>
      <c r="E38" s="244" t="s">
        <v>280</v>
      </c>
      <c r="F38" s="245" t="s">
        <v>281</v>
      </c>
    </row>
    <row r="39" spans="2:8" ht="12.75">
      <c r="B39" s="246"/>
      <c r="C39" s="243" t="s">
        <v>282</v>
      </c>
      <c r="D39" s="244" t="s">
        <v>283</v>
      </c>
      <c r="E39" s="244" t="s">
        <v>284</v>
      </c>
      <c r="F39" s="245" t="s">
        <v>281</v>
      </c>
    </row>
    <row r="40" spans="2:8" ht="12.75">
      <c r="B40" s="246"/>
      <c r="C40" s="243" t="s">
        <v>267</v>
      </c>
      <c r="D40" s="244" t="s">
        <v>279</v>
      </c>
      <c r="E40" s="244" t="s">
        <v>280</v>
      </c>
      <c r="F40" s="245" t="s">
        <v>281</v>
      </c>
    </row>
    <row r="41" spans="2:8" ht="12.75">
      <c r="B41" s="246"/>
      <c r="C41" s="243" t="s">
        <v>272</v>
      </c>
      <c r="D41" s="244" t="s">
        <v>260</v>
      </c>
      <c r="E41" s="244" t="s">
        <v>260</v>
      </c>
      <c r="F41" s="245" t="s">
        <v>225</v>
      </c>
    </row>
    <row r="42" spans="2:8" ht="12" thickBot="1">
      <c r="B42" s="252"/>
      <c r="C42" s="248" t="s">
        <v>277</v>
      </c>
      <c r="D42" s="249" t="s">
        <v>285</v>
      </c>
      <c r="E42" s="249" t="s">
        <v>285</v>
      </c>
      <c r="F42" s="250" t="s">
        <v>225</v>
      </c>
    </row>
    <row r="43" spans="2:8" ht="13.5" customHeight="1">
      <c r="B43" s="242" t="s">
        <v>286</v>
      </c>
      <c r="C43" s="253" t="s">
        <v>219</v>
      </c>
      <c r="D43" s="254">
        <v>195</v>
      </c>
      <c r="E43" s="254">
        <v>195</v>
      </c>
      <c r="F43" s="245" t="s">
        <v>225</v>
      </c>
    </row>
    <row r="44" spans="2:8" ht="12.75">
      <c r="B44" s="246"/>
      <c r="C44" s="253" t="s">
        <v>241</v>
      </c>
      <c r="D44" s="254">
        <v>204</v>
      </c>
      <c r="E44" s="254">
        <v>204</v>
      </c>
      <c r="F44" s="245" t="s">
        <v>225</v>
      </c>
    </row>
    <row r="45" spans="2:8" ht="12.75">
      <c r="B45" s="246"/>
      <c r="C45" s="253" t="s">
        <v>246</v>
      </c>
      <c r="D45" s="254">
        <v>187.5</v>
      </c>
      <c r="E45" s="254">
        <v>187.5</v>
      </c>
      <c r="F45" s="245" t="s">
        <v>225</v>
      </c>
    </row>
    <row r="46" spans="2:8" ht="12.75">
      <c r="B46" s="246"/>
      <c r="C46" s="253" t="s">
        <v>252</v>
      </c>
      <c r="D46" s="254">
        <v>189</v>
      </c>
      <c r="E46" s="254">
        <v>190</v>
      </c>
      <c r="F46" s="245" t="s">
        <v>254</v>
      </c>
    </row>
    <row r="47" spans="2:8" ht="12.75">
      <c r="B47" s="246"/>
      <c r="C47" s="253" t="s">
        <v>255</v>
      </c>
      <c r="D47" s="254">
        <v>173</v>
      </c>
      <c r="E47" s="254">
        <v>176</v>
      </c>
      <c r="F47" s="245" t="s">
        <v>287</v>
      </c>
    </row>
    <row r="48" spans="2:8" ht="12.75">
      <c r="B48" s="246"/>
      <c r="C48" s="253" t="s">
        <v>272</v>
      </c>
      <c r="D48" s="254">
        <v>222</v>
      </c>
      <c r="E48" s="254">
        <v>219</v>
      </c>
      <c r="F48" s="245" t="s">
        <v>288</v>
      </c>
    </row>
    <row r="49" spans="2:6" ht="13.5" thickBot="1">
      <c r="B49" s="247"/>
      <c r="C49" s="255" t="s">
        <v>277</v>
      </c>
      <c r="D49" s="256">
        <v>190</v>
      </c>
      <c r="E49" s="256">
        <v>190</v>
      </c>
      <c r="F49" s="257" t="s">
        <v>225</v>
      </c>
    </row>
    <row r="50" spans="2:6">
      <c r="B50" s="242" t="s">
        <v>289</v>
      </c>
      <c r="C50" s="253" t="s">
        <v>219</v>
      </c>
      <c r="D50" s="254">
        <v>180</v>
      </c>
      <c r="E50" s="254">
        <v>180</v>
      </c>
      <c r="F50" s="258">
        <v>0</v>
      </c>
    </row>
    <row r="51" spans="2:6" ht="12.75">
      <c r="B51" s="246"/>
      <c r="C51" s="253" t="s">
        <v>241</v>
      </c>
      <c r="D51" s="254">
        <v>182</v>
      </c>
      <c r="E51" s="254">
        <v>182</v>
      </c>
      <c r="F51" s="258">
        <v>0</v>
      </c>
    </row>
    <row r="52" spans="2:6" ht="12.75">
      <c r="B52" s="246"/>
      <c r="C52" s="253" t="s">
        <v>246</v>
      </c>
      <c r="D52" s="254">
        <v>186</v>
      </c>
      <c r="E52" s="254">
        <v>186</v>
      </c>
      <c r="F52" s="258">
        <v>0</v>
      </c>
    </row>
    <row r="53" spans="2:6" ht="12.75">
      <c r="B53" s="246"/>
      <c r="C53" s="253" t="s">
        <v>252</v>
      </c>
      <c r="D53" s="254">
        <v>192.5</v>
      </c>
      <c r="E53" s="254">
        <v>184.5</v>
      </c>
      <c r="F53" s="258">
        <v>-8</v>
      </c>
    </row>
    <row r="54" spans="2:6" ht="12.75">
      <c r="B54" s="246"/>
      <c r="C54" s="253" t="s">
        <v>255</v>
      </c>
      <c r="D54" s="254">
        <v>189</v>
      </c>
      <c r="E54" s="254">
        <v>189</v>
      </c>
      <c r="F54" s="258">
        <v>0</v>
      </c>
    </row>
    <row r="55" spans="2:6" ht="12.75">
      <c r="B55" s="246"/>
      <c r="C55" s="253" t="s">
        <v>272</v>
      </c>
      <c r="D55" s="254">
        <v>202</v>
      </c>
      <c r="E55" s="254">
        <v>200</v>
      </c>
      <c r="F55" s="258">
        <v>-2</v>
      </c>
    </row>
    <row r="56" spans="2:6" ht="13.5" thickBot="1">
      <c r="B56" s="247"/>
      <c r="C56" s="255" t="s">
        <v>277</v>
      </c>
      <c r="D56" s="256">
        <v>155.33333333333334</v>
      </c>
      <c r="E56" s="256">
        <v>155.33333333333334</v>
      </c>
      <c r="F56" s="257">
        <v>0</v>
      </c>
    </row>
    <row r="57" spans="2:6">
      <c r="F57" s="166" t="s">
        <v>148</v>
      </c>
    </row>
  </sheetData>
  <mergeCells count="7">
    <mergeCell ref="B11:F12"/>
    <mergeCell ref="B2:F2"/>
    <mergeCell ref="B4:F4"/>
    <mergeCell ref="B6:F6"/>
    <mergeCell ref="B7:F7"/>
    <mergeCell ref="B8:F8"/>
    <mergeCell ref="B9:F10"/>
  </mergeCells>
  <printOptions horizontalCentered="1" verticalCentered="1"/>
  <pageMargins left="0.23622047244094491" right="0.23622047244094491" top="0.35433070866141736" bottom="0.35433070866141736" header="0.31496062992125984" footer="0.11811023622047245"/>
  <pageSetup paperSize="9" scale="98" firstPageNumber="0" orientation="portrait" r:id="rId1"/>
  <headerFooter scaleWithDoc="0" alignWithMargins="0">
    <oddHeader>&amp;R&amp;"Verdana,Normal"&amp;8 9</oddHeader>
    <oddFooter>&amp;R&amp;"Verdana,Cursiva"&amp;8SG. Análisis, Coordinación y Estadística</oddFooter>
  </headerFooter>
  <ignoredErrors>
    <ignoredError sqref="D14:F5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topLeftCell="A9" zoomScaleNormal="100" zoomScaleSheetLayoutView="79" workbookViewId="0">
      <selection activeCell="D9" sqref="D9:F44"/>
    </sheetView>
  </sheetViews>
  <sheetFormatPr baseColWidth="10" defaultColWidth="8.85546875" defaultRowHeight="11.25"/>
  <cols>
    <col min="1" max="1" width="2.7109375" style="236" customWidth="1"/>
    <col min="2" max="2" width="26.140625" style="236" customWidth="1"/>
    <col min="3" max="3" width="25.5703125" style="236" customWidth="1"/>
    <col min="4" max="4" width="16.85546875" style="236" customWidth="1"/>
    <col min="5" max="5" width="15.140625" style="236" customWidth="1"/>
    <col min="6" max="6" width="14.42578125" style="236" customWidth="1"/>
    <col min="7" max="7" width="2.42578125" style="236" customWidth="1"/>
    <col min="8" max="16384" width="8.85546875" style="236"/>
  </cols>
  <sheetData>
    <row r="1" spans="1:8" ht="10.5" customHeight="1">
      <c r="F1" s="237"/>
    </row>
    <row r="2" spans="1:8" ht="5.25" customHeight="1" thickBot="1"/>
    <row r="3" spans="1:8" ht="19.899999999999999" customHeight="1" thickBot="1">
      <c r="A3" s="259"/>
      <c r="B3" s="667" t="s">
        <v>290</v>
      </c>
      <c r="C3" s="668"/>
      <c r="D3" s="668"/>
      <c r="E3" s="668"/>
      <c r="F3" s="669"/>
      <c r="G3" s="259"/>
    </row>
    <row r="4" spans="1:8" ht="12" customHeight="1">
      <c r="B4" s="683" t="s">
        <v>209</v>
      </c>
      <c r="C4" s="683"/>
      <c r="D4" s="683"/>
      <c r="E4" s="683"/>
      <c r="F4" s="683"/>
      <c r="G4" s="239"/>
    </row>
    <row r="5" spans="1:8" ht="19.899999999999999" customHeight="1">
      <c r="B5" s="685" t="s">
        <v>291</v>
      </c>
      <c r="C5" s="685"/>
      <c r="D5" s="685"/>
      <c r="E5" s="685"/>
      <c r="F5" s="685"/>
      <c r="G5" s="239"/>
    </row>
    <row r="6" spans="1:8" ht="15.75" customHeight="1">
      <c r="B6" s="686" t="s">
        <v>292</v>
      </c>
      <c r="C6" s="686"/>
      <c r="D6" s="686"/>
      <c r="E6" s="686"/>
      <c r="F6" s="686"/>
    </row>
    <row r="7" spans="1:8" ht="9.75" customHeight="1" thickBot="1">
      <c r="B7" s="687"/>
      <c r="C7" s="687"/>
      <c r="D7" s="687"/>
      <c r="E7" s="687"/>
      <c r="F7" s="687"/>
    </row>
    <row r="8" spans="1:8" ht="39" customHeight="1" thickBot="1">
      <c r="B8" s="240" t="s">
        <v>213</v>
      </c>
      <c r="C8" s="260" t="s">
        <v>214</v>
      </c>
      <c r="D8" s="241" t="s">
        <v>215</v>
      </c>
      <c r="E8" s="241" t="s">
        <v>216</v>
      </c>
      <c r="F8" s="241" t="s">
        <v>217</v>
      </c>
    </row>
    <row r="9" spans="1:8" ht="15" customHeight="1">
      <c r="B9" s="242" t="s">
        <v>293</v>
      </c>
      <c r="C9" s="243" t="s">
        <v>219</v>
      </c>
      <c r="D9" s="244" t="s">
        <v>294</v>
      </c>
      <c r="E9" s="244" t="s">
        <v>295</v>
      </c>
      <c r="F9" s="245" t="s">
        <v>296</v>
      </c>
      <c r="G9" s="261"/>
      <c r="H9" s="261"/>
    </row>
    <row r="10" spans="1:8" ht="15" customHeight="1">
      <c r="B10" s="246"/>
      <c r="C10" s="243" t="s">
        <v>223</v>
      </c>
      <c r="D10" s="244" t="s">
        <v>297</v>
      </c>
      <c r="E10" s="244" t="s">
        <v>298</v>
      </c>
      <c r="F10" s="245" t="s">
        <v>287</v>
      </c>
      <c r="G10" s="261"/>
      <c r="H10" s="261"/>
    </row>
    <row r="11" spans="1:8" ht="15" customHeight="1">
      <c r="B11" s="246"/>
      <c r="C11" s="243" t="s">
        <v>230</v>
      </c>
      <c r="D11" s="244" t="s">
        <v>299</v>
      </c>
      <c r="E11" s="244" t="s">
        <v>300</v>
      </c>
      <c r="F11" s="245" t="s">
        <v>254</v>
      </c>
      <c r="G11" s="261"/>
      <c r="H11" s="261"/>
    </row>
    <row r="12" spans="1:8" ht="15" customHeight="1">
      <c r="B12" s="246"/>
      <c r="C12" s="243" t="s">
        <v>232</v>
      </c>
      <c r="D12" s="244" t="s">
        <v>297</v>
      </c>
      <c r="E12" s="244" t="s">
        <v>220</v>
      </c>
      <c r="F12" s="245" t="s">
        <v>301</v>
      </c>
      <c r="G12" s="261"/>
      <c r="H12" s="261"/>
    </row>
    <row r="13" spans="1:8" ht="15" customHeight="1">
      <c r="B13" s="246"/>
      <c r="C13" s="243" t="s">
        <v>235</v>
      </c>
      <c r="D13" s="244" t="s">
        <v>302</v>
      </c>
      <c r="E13" s="244" t="s">
        <v>303</v>
      </c>
      <c r="F13" s="245" t="s">
        <v>258</v>
      </c>
      <c r="G13" s="261"/>
      <c r="H13" s="261"/>
    </row>
    <row r="14" spans="1:8" ht="15" customHeight="1">
      <c r="B14" s="246"/>
      <c r="C14" s="243" t="s">
        <v>282</v>
      </c>
      <c r="D14" s="244" t="s">
        <v>304</v>
      </c>
      <c r="E14" s="244" t="s">
        <v>304</v>
      </c>
      <c r="F14" s="245" t="s">
        <v>225</v>
      </c>
      <c r="G14" s="261"/>
      <c r="H14" s="261"/>
    </row>
    <row r="15" spans="1:8" ht="15" customHeight="1">
      <c r="B15" s="246"/>
      <c r="C15" s="243" t="s">
        <v>305</v>
      </c>
      <c r="D15" s="244" t="s">
        <v>306</v>
      </c>
      <c r="E15" s="244" t="s">
        <v>306</v>
      </c>
      <c r="F15" s="245" t="s">
        <v>225</v>
      </c>
      <c r="G15" s="261"/>
      <c r="H15" s="261"/>
    </row>
    <row r="16" spans="1:8" ht="15" customHeight="1">
      <c r="B16" s="246"/>
      <c r="C16" s="243" t="s">
        <v>237</v>
      </c>
      <c r="D16" s="244" t="s">
        <v>297</v>
      </c>
      <c r="E16" s="244" t="s">
        <v>307</v>
      </c>
      <c r="F16" s="245" t="s">
        <v>243</v>
      </c>
      <c r="G16" s="261"/>
      <c r="H16" s="261"/>
    </row>
    <row r="17" spans="2:8" ht="15" customHeight="1">
      <c r="B17" s="246"/>
      <c r="C17" s="243" t="s">
        <v>308</v>
      </c>
      <c r="D17" s="244" t="s">
        <v>309</v>
      </c>
      <c r="E17" s="244" t="s">
        <v>265</v>
      </c>
      <c r="F17" s="245" t="s">
        <v>254</v>
      </c>
      <c r="G17" s="261"/>
      <c r="H17" s="261"/>
    </row>
    <row r="18" spans="2:8" ht="15" customHeight="1">
      <c r="B18" s="246"/>
      <c r="C18" s="243" t="s">
        <v>239</v>
      </c>
      <c r="D18" s="244" t="s">
        <v>307</v>
      </c>
      <c r="E18" s="244" t="s">
        <v>307</v>
      </c>
      <c r="F18" s="245" t="s">
        <v>225</v>
      </c>
      <c r="G18" s="261"/>
      <c r="H18" s="261"/>
    </row>
    <row r="19" spans="2:8" ht="15" customHeight="1">
      <c r="B19" s="246"/>
      <c r="C19" s="243" t="s">
        <v>241</v>
      </c>
      <c r="D19" s="244" t="s">
        <v>298</v>
      </c>
      <c r="E19" s="244" t="s">
        <v>310</v>
      </c>
      <c r="F19" s="245" t="s">
        <v>287</v>
      </c>
      <c r="G19" s="261"/>
      <c r="H19" s="261"/>
    </row>
    <row r="20" spans="2:8" ht="15" customHeight="1">
      <c r="B20" s="246"/>
      <c r="C20" s="243" t="s">
        <v>244</v>
      </c>
      <c r="D20" s="244" t="s">
        <v>310</v>
      </c>
      <c r="E20" s="244" t="s">
        <v>310</v>
      </c>
      <c r="F20" s="245" t="s">
        <v>225</v>
      </c>
      <c r="G20" s="261"/>
      <c r="H20" s="261"/>
    </row>
    <row r="21" spans="2:8" ht="15" customHeight="1">
      <c r="B21" s="246"/>
      <c r="C21" s="243" t="s">
        <v>246</v>
      </c>
      <c r="D21" s="244" t="s">
        <v>311</v>
      </c>
      <c r="E21" s="244" t="s">
        <v>312</v>
      </c>
      <c r="F21" s="245" t="s">
        <v>287</v>
      </c>
      <c r="G21" s="261"/>
      <c r="H21" s="261"/>
    </row>
    <row r="22" spans="2:8" ht="15" customHeight="1">
      <c r="B22" s="246"/>
      <c r="C22" s="243" t="s">
        <v>250</v>
      </c>
      <c r="D22" s="244" t="s">
        <v>313</v>
      </c>
      <c r="E22" s="244" t="s">
        <v>309</v>
      </c>
      <c r="F22" s="245" t="s">
        <v>287</v>
      </c>
      <c r="G22" s="261"/>
      <c r="H22" s="261"/>
    </row>
    <row r="23" spans="2:8" ht="15" customHeight="1">
      <c r="B23" s="246"/>
      <c r="C23" s="243" t="s">
        <v>255</v>
      </c>
      <c r="D23" s="244" t="s">
        <v>307</v>
      </c>
      <c r="E23" s="244" t="s">
        <v>303</v>
      </c>
      <c r="F23" s="245" t="s">
        <v>287</v>
      </c>
      <c r="G23" s="261"/>
      <c r="H23" s="261"/>
    </row>
    <row r="24" spans="2:8" ht="15" customHeight="1">
      <c r="B24" s="246"/>
      <c r="C24" s="243" t="s">
        <v>261</v>
      </c>
      <c r="D24" s="244" t="s">
        <v>307</v>
      </c>
      <c r="E24" s="244" t="s">
        <v>310</v>
      </c>
      <c r="F24" s="245" t="s">
        <v>314</v>
      </c>
      <c r="G24" s="261"/>
      <c r="H24" s="261"/>
    </row>
    <row r="25" spans="2:8" ht="15" customHeight="1">
      <c r="B25" s="246"/>
      <c r="C25" s="243" t="s">
        <v>264</v>
      </c>
      <c r="D25" s="244" t="s">
        <v>315</v>
      </c>
      <c r="E25" s="244" t="s">
        <v>316</v>
      </c>
      <c r="F25" s="245" t="s">
        <v>287</v>
      </c>
      <c r="G25" s="261"/>
      <c r="H25" s="261"/>
    </row>
    <row r="26" spans="2:8" ht="15" customHeight="1">
      <c r="B26" s="246"/>
      <c r="C26" s="243" t="s">
        <v>269</v>
      </c>
      <c r="D26" s="244" t="s">
        <v>298</v>
      </c>
      <c r="E26" s="244" t="s">
        <v>303</v>
      </c>
      <c r="F26" s="245" t="s">
        <v>243</v>
      </c>
      <c r="G26" s="261"/>
      <c r="H26" s="261"/>
    </row>
    <row r="27" spans="2:8" ht="15" customHeight="1">
      <c r="B27" s="246"/>
      <c r="C27" s="243" t="s">
        <v>317</v>
      </c>
      <c r="D27" s="244" t="s">
        <v>311</v>
      </c>
      <c r="E27" s="244" t="s">
        <v>311</v>
      </c>
      <c r="F27" s="245" t="s">
        <v>225</v>
      </c>
      <c r="G27" s="261"/>
      <c r="H27" s="261"/>
    </row>
    <row r="28" spans="2:8" ht="15" customHeight="1">
      <c r="B28" s="246"/>
      <c r="C28" s="243" t="s">
        <v>272</v>
      </c>
      <c r="D28" s="244" t="s">
        <v>318</v>
      </c>
      <c r="E28" s="244" t="s">
        <v>318</v>
      </c>
      <c r="F28" s="245" t="s">
        <v>225</v>
      </c>
      <c r="G28" s="261"/>
      <c r="H28" s="261"/>
    </row>
    <row r="29" spans="2:8" ht="15" customHeight="1">
      <c r="B29" s="246"/>
      <c r="C29" s="243" t="s">
        <v>274</v>
      </c>
      <c r="D29" s="244" t="s">
        <v>298</v>
      </c>
      <c r="E29" s="244" t="s">
        <v>298</v>
      </c>
      <c r="F29" s="245" t="s">
        <v>225</v>
      </c>
      <c r="G29" s="261"/>
      <c r="H29" s="261"/>
    </row>
    <row r="30" spans="2:8" ht="15" customHeight="1">
      <c r="B30" s="246"/>
      <c r="C30" s="243" t="s">
        <v>275</v>
      </c>
      <c r="D30" s="244" t="s">
        <v>303</v>
      </c>
      <c r="E30" s="244" t="s">
        <v>303</v>
      </c>
      <c r="F30" s="245" t="s">
        <v>225</v>
      </c>
      <c r="G30" s="261"/>
      <c r="H30" s="261"/>
    </row>
    <row r="31" spans="2:8" ht="15" customHeight="1" thickBot="1">
      <c r="B31" s="247"/>
      <c r="C31" s="248" t="s">
        <v>277</v>
      </c>
      <c r="D31" s="249" t="s">
        <v>311</v>
      </c>
      <c r="E31" s="249" t="s">
        <v>311</v>
      </c>
      <c r="F31" s="250" t="s">
        <v>225</v>
      </c>
      <c r="G31" s="261"/>
      <c r="H31" s="261"/>
    </row>
    <row r="32" spans="2:8" ht="15" customHeight="1">
      <c r="B32" s="242" t="s">
        <v>319</v>
      </c>
      <c r="C32" s="243" t="s">
        <v>230</v>
      </c>
      <c r="D32" s="244" t="s">
        <v>320</v>
      </c>
      <c r="E32" s="244" t="s">
        <v>298</v>
      </c>
      <c r="F32" s="245" t="s">
        <v>258</v>
      </c>
      <c r="G32" s="261"/>
      <c r="H32" s="261"/>
    </row>
    <row r="33" spans="2:8" ht="15" customHeight="1">
      <c r="B33" s="246"/>
      <c r="C33" s="243" t="s">
        <v>235</v>
      </c>
      <c r="D33" s="244" t="s">
        <v>311</v>
      </c>
      <c r="E33" s="244" t="s">
        <v>321</v>
      </c>
      <c r="F33" s="245" t="s">
        <v>258</v>
      </c>
      <c r="G33" s="261"/>
      <c r="H33" s="261"/>
    </row>
    <row r="34" spans="2:8" ht="15" customHeight="1">
      <c r="B34" s="246"/>
      <c r="C34" s="243" t="s">
        <v>239</v>
      </c>
      <c r="D34" s="244" t="s">
        <v>322</v>
      </c>
      <c r="E34" s="244" t="s">
        <v>323</v>
      </c>
      <c r="F34" s="245" t="s">
        <v>258</v>
      </c>
      <c r="G34" s="261"/>
      <c r="H34" s="261"/>
    </row>
    <row r="35" spans="2:8" ht="15" customHeight="1">
      <c r="B35" s="246"/>
      <c r="C35" s="243" t="s">
        <v>248</v>
      </c>
      <c r="D35" s="244" t="s">
        <v>324</v>
      </c>
      <c r="E35" s="244" t="s">
        <v>325</v>
      </c>
      <c r="F35" s="245" t="s">
        <v>324</v>
      </c>
      <c r="G35" s="261"/>
      <c r="H35" s="261"/>
    </row>
    <row r="36" spans="2:8" ht="15" customHeight="1">
      <c r="B36" s="246"/>
      <c r="C36" s="243" t="s">
        <v>255</v>
      </c>
      <c r="D36" s="244" t="s">
        <v>326</v>
      </c>
      <c r="E36" s="244" t="s">
        <v>327</v>
      </c>
      <c r="F36" s="245" t="s">
        <v>258</v>
      </c>
      <c r="G36" s="261"/>
      <c r="H36" s="261"/>
    </row>
    <row r="37" spans="2:8" ht="15" customHeight="1">
      <c r="B37" s="246"/>
      <c r="C37" s="243" t="s">
        <v>261</v>
      </c>
      <c r="D37" s="244" t="s">
        <v>328</v>
      </c>
      <c r="E37" s="244" t="s">
        <v>311</v>
      </c>
      <c r="F37" s="245" t="s">
        <v>329</v>
      </c>
      <c r="G37" s="261"/>
      <c r="H37" s="261"/>
    </row>
    <row r="38" spans="2:8" ht="15" customHeight="1">
      <c r="B38" s="246"/>
      <c r="C38" s="243" t="s">
        <v>264</v>
      </c>
      <c r="D38" s="244" t="s">
        <v>326</v>
      </c>
      <c r="E38" s="244" t="s">
        <v>330</v>
      </c>
      <c r="F38" s="245" t="s">
        <v>296</v>
      </c>
      <c r="G38" s="261"/>
      <c r="H38" s="261"/>
    </row>
    <row r="39" spans="2:8" ht="15" customHeight="1">
      <c r="B39" s="246"/>
      <c r="C39" s="243" t="s">
        <v>269</v>
      </c>
      <c r="D39" s="244" t="s">
        <v>316</v>
      </c>
      <c r="E39" s="244" t="s">
        <v>331</v>
      </c>
      <c r="F39" s="245" t="s">
        <v>258</v>
      </c>
      <c r="G39" s="261"/>
      <c r="H39" s="261"/>
    </row>
    <row r="40" spans="2:8" ht="15" customHeight="1">
      <c r="B40" s="246"/>
      <c r="C40" s="243" t="s">
        <v>317</v>
      </c>
      <c r="D40" s="244" t="s">
        <v>325</v>
      </c>
      <c r="E40" s="244" t="s">
        <v>257</v>
      </c>
      <c r="F40" s="245" t="s">
        <v>254</v>
      </c>
      <c r="G40" s="261"/>
      <c r="H40" s="261"/>
    </row>
    <row r="41" spans="2:8" ht="15" customHeight="1">
      <c r="B41" s="246"/>
      <c r="C41" s="243" t="s">
        <v>272</v>
      </c>
      <c r="D41" s="244" t="s">
        <v>311</v>
      </c>
      <c r="E41" s="244" t="s">
        <v>332</v>
      </c>
      <c r="F41" s="245" t="s">
        <v>314</v>
      </c>
      <c r="G41" s="261"/>
      <c r="H41" s="261"/>
    </row>
    <row r="42" spans="2:8" ht="15" customHeight="1">
      <c r="B42" s="246"/>
      <c r="C42" s="243" t="s">
        <v>274</v>
      </c>
      <c r="D42" s="244" t="s">
        <v>333</v>
      </c>
      <c r="E42" s="244" t="s">
        <v>334</v>
      </c>
      <c r="F42" s="245" t="s">
        <v>258</v>
      </c>
      <c r="G42" s="261"/>
      <c r="H42" s="261"/>
    </row>
    <row r="43" spans="2:8" ht="15" customHeight="1">
      <c r="B43" s="246"/>
      <c r="C43" s="243" t="s">
        <v>275</v>
      </c>
      <c r="D43" s="244" t="s">
        <v>335</v>
      </c>
      <c r="E43" s="244" t="s">
        <v>304</v>
      </c>
      <c r="F43" s="245" t="s">
        <v>258</v>
      </c>
      <c r="G43" s="261"/>
      <c r="H43" s="261"/>
    </row>
    <row r="44" spans="2:8" ht="13.5" thickBot="1">
      <c r="B44" s="247"/>
      <c r="C44" s="248" t="s">
        <v>277</v>
      </c>
      <c r="D44" s="249" t="s">
        <v>325</v>
      </c>
      <c r="E44" s="249" t="s">
        <v>257</v>
      </c>
      <c r="F44" s="250" t="s">
        <v>254</v>
      </c>
    </row>
    <row r="45" spans="2:8">
      <c r="F45" s="166" t="s">
        <v>148</v>
      </c>
    </row>
  </sheetData>
  <mergeCells count="4">
    <mergeCell ref="B3:F3"/>
    <mergeCell ref="B4:F4"/>
    <mergeCell ref="B5:F5"/>
    <mergeCell ref="B6:F7"/>
  </mergeCells>
  <printOptions horizontalCentered="1" verticalCentered="1"/>
  <pageMargins left="0.23622047244094491" right="0.23622047244094491" top="0.35433070866141736" bottom="0.35433070866141736" header="0.31496062992125984" footer="0.11811023622047245"/>
  <pageSetup paperSize="9" scale="98" firstPageNumber="0" fitToHeight="0" orientation="portrait" r:id="rId1"/>
  <headerFooter scaleWithDoc="0" alignWithMargins="0">
    <oddHeader>&amp;R&amp;"Verdana,Normal"&amp;8 10</oddHeader>
    <oddFooter>&amp;R&amp;"Verdana,Cursiva"&amp;8SG. Análisis, Coordinación y Estadística</oddFooter>
  </headerFooter>
  <ignoredErrors>
    <ignoredError sqref="D9:F4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5"/>
  <sheetViews>
    <sheetView showGridLines="0" topLeftCell="A10" zoomScaleNormal="100" zoomScaleSheetLayoutView="80" workbookViewId="0">
      <selection activeCell="D10" sqref="D10:F44"/>
    </sheetView>
  </sheetViews>
  <sheetFormatPr baseColWidth="10" defaultColWidth="8.85546875" defaultRowHeight="11.25"/>
  <cols>
    <col min="1" max="1" width="2.7109375" style="236" customWidth="1"/>
    <col min="2" max="2" width="35" style="236" customWidth="1"/>
    <col min="3" max="3" width="25.5703125" style="236" customWidth="1"/>
    <col min="4" max="4" width="16.42578125" style="236" customWidth="1"/>
    <col min="5" max="5" width="15.7109375" style="236" customWidth="1"/>
    <col min="6" max="6" width="13.140625" style="236" customWidth="1"/>
    <col min="7" max="7" width="4.85546875" style="236" customWidth="1"/>
    <col min="8" max="16384" width="8.85546875" style="236"/>
  </cols>
  <sheetData>
    <row r="1" spans="2:7" ht="13.5" customHeight="1"/>
    <row r="2" spans="2:7" ht="10.5" customHeight="1" thickBot="1"/>
    <row r="3" spans="2:7" ht="19.899999999999999" customHeight="1" thickBot="1">
      <c r="B3" s="667" t="s">
        <v>336</v>
      </c>
      <c r="C3" s="668"/>
      <c r="D3" s="668"/>
      <c r="E3" s="668"/>
      <c r="F3" s="669"/>
    </row>
    <row r="4" spans="2:7" ht="12" customHeight="1">
      <c r="B4" s="683" t="s">
        <v>209</v>
      </c>
      <c r="C4" s="683"/>
      <c r="D4" s="683"/>
      <c r="E4" s="683"/>
      <c r="F4" s="683"/>
      <c r="G4" s="239"/>
    </row>
    <row r="5" spans="2:7" ht="30" customHeight="1">
      <c r="B5" s="688" t="s">
        <v>337</v>
      </c>
      <c r="C5" s="688"/>
      <c r="D5" s="688"/>
      <c r="E5" s="688"/>
      <c r="F5" s="688"/>
      <c r="G5" s="239"/>
    </row>
    <row r="6" spans="2:7" ht="25.5" customHeight="1">
      <c r="B6" s="689" t="s">
        <v>338</v>
      </c>
      <c r="C6" s="689"/>
      <c r="D6" s="689"/>
      <c r="E6" s="689"/>
      <c r="F6" s="689"/>
    </row>
    <row r="7" spans="2:7" ht="19.899999999999999" customHeight="1">
      <c r="B7" s="690" t="s">
        <v>339</v>
      </c>
      <c r="C7" s="690"/>
      <c r="D7" s="690"/>
      <c r="E7" s="690"/>
      <c r="F7" s="690"/>
    </row>
    <row r="8" spans="2:7" ht="10.5" customHeight="1" thickBot="1">
      <c r="B8" s="691"/>
      <c r="C8" s="691"/>
      <c r="D8" s="691"/>
      <c r="E8" s="691"/>
      <c r="F8" s="691"/>
    </row>
    <row r="9" spans="2:7" ht="39" customHeight="1" thickBot="1">
      <c r="B9" s="240" t="s">
        <v>340</v>
      </c>
      <c r="C9" s="241" t="s">
        <v>214</v>
      </c>
      <c r="D9" s="241" t="s">
        <v>215</v>
      </c>
      <c r="E9" s="241" t="s">
        <v>216</v>
      </c>
      <c r="F9" s="241" t="s">
        <v>217</v>
      </c>
    </row>
    <row r="10" spans="2:7" ht="15" customHeight="1">
      <c r="B10" s="262" t="s">
        <v>341</v>
      </c>
      <c r="C10" s="263" t="s">
        <v>219</v>
      </c>
      <c r="D10" s="264" t="s">
        <v>342</v>
      </c>
      <c r="E10" s="264" t="s">
        <v>342</v>
      </c>
      <c r="F10" s="265" t="s">
        <v>225</v>
      </c>
    </row>
    <row r="11" spans="2:7" ht="15" customHeight="1">
      <c r="B11" s="262"/>
      <c r="C11" s="263" t="s">
        <v>343</v>
      </c>
      <c r="D11" s="264" t="s">
        <v>344</v>
      </c>
      <c r="E11" s="264" t="s">
        <v>345</v>
      </c>
      <c r="F11" s="265" t="s">
        <v>254</v>
      </c>
    </row>
    <row r="12" spans="2:7" ht="15" customHeight="1">
      <c r="B12" s="262"/>
      <c r="C12" s="263" t="s">
        <v>346</v>
      </c>
      <c r="D12" s="264" t="s">
        <v>344</v>
      </c>
      <c r="E12" s="264" t="s">
        <v>345</v>
      </c>
      <c r="F12" s="265" t="s">
        <v>254</v>
      </c>
    </row>
    <row r="13" spans="2:7" ht="15" customHeight="1">
      <c r="B13" s="246"/>
      <c r="C13" s="263" t="s">
        <v>235</v>
      </c>
      <c r="D13" s="264" t="s">
        <v>347</v>
      </c>
      <c r="E13" s="264" t="s">
        <v>347</v>
      </c>
      <c r="F13" s="265" t="s">
        <v>225</v>
      </c>
    </row>
    <row r="14" spans="2:7" ht="15" customHeight="1">
      <c r="B14" s="246"/>
      <c r="C14" s="263" t="s">
        <v>305</v>
      </c>
      <c r="D14" s="264" t="s">
        <v>348</v>
      </c>
      <c r="E14" s="264" t="s">
        <v>349</v>
      </c>
      <c r="F14" s="265" t="s">
        <v>350</v>
      </c>
    </row>
    <row r="15" spans="2:7" ht="15" customHeight="1">
      <c r="B15" s="246"/>
      <c r="C15" s="263" t="s">
        <v>351</v>
      </c>
      <c r="D15" s="264" t="s">
        <v>352</v>
      </c>
      <c r="E15" s="264" t="s">
        <v>353</v>
      </c>
      <c r="F15" s="265" t="s">
        <v>229</v>
      </c>
    </row>
    <row r="16" spans="2:7" ht="15" customHeight="1">
      <c r="B16" s="246"/>
      <c r="C16" s="263" t="s">
        <v>241</v>
      </c>
      <c r="D16" s="264" t="s">
        <v>354</v>
      </c>
      <c r="E16" s="264" t="s">
        <v>354</v>
      </c>
      <c r="F16" s="265" t="s">
        <v>225</v>
      </c>
    </row>
    <row r="17" spans="2:6" ht="15" customHeight="1">
      <c r="B17" s="246"/>
      <c r="C17" s="263" t="s">
        <v>244</v>
      </c>
      <c r="D17" s="264" t="s">
        <v>355</v>
      </c>
      <c r="E17" s="264" t="s">
        <v>355</v>
      </c>
      <c r="F17" s="265" t="s">
        <v>225</v>
      </c>
    </row>
    <row r="18" spans="2:6" ht="15" customHeight="1">
      <c r="B18" s="246"/>
      <c r="C18" s="263" t="s">
        <v>246</v>
      </c>
      <c r="D18" s="264" t="s">
        <v>348</v>
      </c>
      <c r="E18" s="264" t="s">
        <v>354</v>
      </c>
      <c r="F18" s="265" t="s">
        <v>356</v>
      </c>
    </row>
    <row r="19" spans="2:6" ht="15" customHeight="1">
      <c r="B19" s="246"/>
      <c r="C19" s="263" t="s">
        <v>248</v>
      </c>
      <c r="D19" s="264" t="s">
        <v>348</v>
      </c>
      <c r="E19" s="264" t="s">
        <v>348</v>
      </c>
      <c r="F19" s="265" t="s">
        <v>225</v>
      </c>
    </row>
    <row r="20" spans="2:6" ht="15" customHeight="1">
      <c r="B20" s="246"/>
      <c r="C20" s="263" t="s">
        <v>252</v>
      </c>
      <c r="D20" s="264" t="s">
        <v>357</v>
      </c>
      <c r="E20" s="264" t="s">
        <v>357</v>
      </c>
      <c r="F20" s="265" t="s">
        <v>225</v>
      </c>
    </row>
    <row r="21" spans="2:6" ht="15" customHeight="1">
      <c r="B21" s="246"/>
      <c r="C21" s="263" t="s">
        <v>259</v>
      </c>
      <c r="D21" s="264" t="s">
        <v>348</v>
      </c>
      <c r="E21" s="264" t="s">
        <v>349</v>
      </c>
      <c r="F21" s="265" t="s">
        <v>350</v>
      </c>
    </row>
    <row r="22" spans="2:6" ht="15" customHeight="1">
      <c r="B22" s="246"/>
      <c r="C22" s="263" t="s">
        <v>261</v>
      </c>
      <c r="D22" s="264" t="s">
        <v>358</v>
      </c>
      <c r="E22" s="264" t="s">
        <v>358</v>
      </c>
      <c r="F22" s="265" t="s">
        <v>225</v>
      </c>
    </row>
    <row r="23" spans="2:6" ht="15" customHeight="1">
      <c r="B23" s="246"/>
      <c r="C23" s="263" t="s">
        <v>272</v>
      </c>
      <c r="D23" s="264" t="s">
        <v>359</v>
      </c>
      <c r="E23" s="264" t="s">
        <v>359</v>
      </c>
      <c r="F23" s="265" t="s">
        <v>225</v>
      </c>
    </row>
    <row r="24" spans="2:6" ht="15" customHeight="1">
      <c r="B24" s="246"/>
      <c r="C24" s="263" t="s">
        <v>274</v>
      </c>
      <c r="D24" s="264" t="s">
        <v>360</v>
      </c>
      <c r="E24" s="264" t="s">
        <v>360</v>
      </c>
      <c r="F24" s="265" t="s">
        <v>225</v>
      </c>
    </row>
    <row r="25" spans="2:6" ht="15" customHeight="1" thickBot="1">
      <c r="B25" s="247"/>
      <c r="C25" s="266" t="s">
        <v>275</v>
      </c>
      <c r="D25" s="267" t="s">
        <v>361</v>
      </c>
      <c r="E25" s="267" t="s">
        <v>361</v>
      </c>
      <c r="F25" s="268" t="s">
        <v>225</v>
      </c>
    </row>
    <row r="26" spans="2:6" ht="15" customHeight="1">
      <c r="B26" s="262" t="s">
        <v>362</v>
      </c>
      <c r="C26" s="263" t="s">
        <v>343</v>
      </c>
      <c r="D26" s="264" t="s">
        <v>284</v>
      </c>
      <c r="E26" s="264" t="s">
        <v>284</v>
      </c>
      <c r="F26" s="265" t="s">
        <v>225</v>
      </c>
    </row>
    <row r="27" spans="2:6" ht="15" customHeight="1">
      <c r="B27" s="262"/>
      <c r="C27" s="263" t="s">
        <v>267</v>
      </c>
      <c r="D27" s="264" t="s">
        <v>363</v>
      </c>
      <c r="E27" s="264" t="s">
        <v>363</v>
      </c>
      <c r="F27" s="265" t="s">
        <v>225</v>
      </c>
    </row>
    <row r="28" spans="2:6" ht="15" customHeight="1">
      <c r="B28" s="262"/>
      <c r="C28" s="263" t="s">
        <v>364</v>
      </c>
      <c r="D28" s="264" t="s">
        <v>365</v>
      </c>
      <c r="E28" s="264" t="s">
        <v>365</v>
      </c>
      <c r="F28" s="265" t="s">
        <v>225</v>
      </c>
    </row>
    <row r="29" spans="2:6" ht="15" customHeight="1" thickBot="1">
      <c r="B29" s="247"/>
      <c r="C29" s="266" t="s">
        <v>366</v>
      </c>
      <c r="D29" s="267" t="s">
        <v>367</v>
      </c>
      <c r="E29" s="267" t="s">
        <v>368</v>
      </c>
      <c r="F29" s="268" t="s">
        <v>229</v>
      </c>
    </row>
    <row r="30" spans="2:6" ht="15" customHeight="1">
      <c r="B30" s="262" t="s">
        <v>369</v>
      </c>
      <c r="C30" s="263" t="s">
        <v>241</v>
      </c>
      <c r="D30" s="264" t="s">
        <v>368</v>
      </c>
      <c r="E30" s="264" t="s">
        <v>368</v>
      </c>
      <c r="F30" s="265" t="s">
        <v>225</v>
      </c>
    </row>
    <row r="31" spans="2:6" ht="15" customHeight="1">
      <c r="B31" s="246"/>
      <c r="C31" s="263" t="s">
        <v>267</v>
      </c>
      <c r="D31" s="264" t="s">
        <v>370</v>
      </c>
      <c r="E31" s="264" t="s">
        <v>370</v>
      </c>
      <c r="F31" s="265" t="s">
        <v>225</v>
      </c>
    </row>
    <row r="32" spans="2:6" ht="15" customHeight="1">
      <c r="B32" s="246"/>
      <c r="C32" s="263" t="s">
        <v>364</v>
      </c>
      <c r="D32" s="269" t="s">
        <v>371</v>
      </c>
      <c r="E32" s="269" t="s">
        <v>371</v>
      </c>
      <c r="F32" s="270" t="s">
        <v>225</v>
      </c>
    </row>
    <row r="33" spans="2:6" ht="15" customHeight="1">
      <c r="B33" s="246"/>
      <c r="C33" s="263" t="s">
        <v>366</v>
      </c>
      <c r="D33" s="264" t="s">
        <v>372</v>
      </c>
      <c r="E33" s="264" t="s">
        <v>373</v>
      </c>
      <c r="F33" s="265" t="s">
        <v>374</v>
      </c>
    </row>
    <row r="34" spans="2:6" ht="15" customHeight="1" thickBot="1">
      <c r="B34" s="247"/>
      <c r="C34" s="266" t="s">
        <v>277</v>
      </c>
      <c r="D34" s="267" t="s">
        <v>375</v>
      </c>
      <c r="E34" s="267" t="s">
        <v>375</v>
      </c>
      <c r="F34" s="268" t="s">
        <v>225</v>
      </c>
    </row>
    <row r="35" spans="2:6" ht="15" customHeight="1">
      <c r="B35" s="271" t="s">
        <v>376</v>
      </c>
      <c r="C35" s="263" t="s">
        <v>267</v>
      </c>
      <c r="D35" s="269" t="s">
        <v>377</v>
      </c>
      <c r="E35" s="269" t="s">
        <v>377</v>
      </c>
      <c r="F35" s="270" t="s">
        <v>225</v>
      </c>
    </row>
    <row r="36" spans="2:6" ht="15" customHeight="1" thickBot="1">
      <c r="B36" s="272"/>
      <c r="C36" s="266" t="s">
        <v>366</v>
      </c>
      <c r="D36" s="273" t="s">
        <v>378</v>
      </c>
      <c r="E36" s="273" t="s">
        <v>379</v>
      </c>
      <c r="F36" s="274" t="s">
        <v>380</v>
      </c>
    </row>
    <row r="37" spans="2:6" ht="15" customHeight="1">
      <c r="B37" s="262" t="s">
        <v>381</v>
      </c>
      <c r="C37" s="263" t="s">
        <v>267</v>
      </c>
      <c r="D37" s="264" t="s">
        <v>382</v>
      </c>
      <c r="E37" s="264" t="s">
        <v>382</v>
      </c>
      <c r="F37" s="265" t="s">
        <v>225</v>
      </c>
    </row>
    <row r="38" spans="2:6" ht="15" customHeight="1">
      <c r="B38" s="246"/>
      <c r="C38" s="263" t="s">
        <v>364</v>
      </c>
      <c r="D38" s="264" t="s">
        <v>383</v>
      </c>
      <c r="E38" s="264" t="s">
        <v>383</v>
      </c>
      <c r="F38" s="265" t="s">
        <v>225</v>
      </c>
    </row>
    <row r="39" spans="2:6" ht="15" customHeight="1" thickBot="1">
      <c r="B39" s="247"/>
      <c r="C39" s="266" t="s">
        <v>366</v>
      </c>
      <c r="D39" s="267" t="s">
        <v>384</v>
      </c>
      <c r="E39" s="267" t="s">
        <v>382</v>
      </c>
      <c r="F39" s="268" t="s">
        <v>385</v>
      </c>
    </row>
    <row r="40" spans="2:6" ht="15" customHeight="1" thickBot="1">
      <c r="B40" s="275" t="s">
        <v>386</v>
      </c>
      <c r="C40" s="276" t="s">
        <v>366</v>
      </c>
      <c r="D40" s="267" t="s">
        <v>387</v>
      </c>
      <c r="E40" s="267" t="s">
        <v>388</v>
      </c>
      <c r="F40" s="268" t="s">
        <v>389</v>
      </c>
    </row>
    <row r="41" spans="2:6" ht="15" customHeight="1">
      <c r="B41" s="262" t="s">
        <v>390</v>
      </c>
      <c r="C41" s="263" t="s">
        <v>343</v>
      </c>
      <c r="D41" s="264" t="s">
        <v>391</v>
      </c>
      <c r="E41" s="264" t="s">
        <v>391</v>
      </c>
      <c r="F41" s="265" t="s">
        <v>225</v>
      </c>
    </row>
    <row r="42" spans="2:6" ht="15" customHeight="1">
      <c r="B42" s="246"/>
      <c r="C42" s="277" t="s">
        <v>267</v>
      </c>
      <c r="D42" s="278" t="s">
        <v>392</v>
      </c>
      <c r="E42" s="278" t="s">
        <v>392</v>
      </c>
      <c r="F42" s="279" t="s">
        <v>225</v>
      </c>
    </row>
    <row r="43" spans="2:6" ht="15" customHeight="1">
      <c r="B43" s="246"/>
      <c r="C43" s="277" t="s">
        <v>364</v>
      </c>
      <c r="D43" s="278" t="s">
        <v>393</v>
      </c>
      <c r="E43" s="278" t="s">
        <v>393</v>
      </c>
      <c r="F43" s="279" t="s">
        <v>225</v>
      </c>
    </row>
    <row r="44" spans="2:6" ht="15" customHeight="1" thickBot="1">
      <c r="B44" s="247"/>
      <c r="C44" s="266" t="s">
        <v>366</v>
      </c>
      <c r="D44" s="267" t="s">
        <v>373</v>
      </c>
      <c r="E44" s="267" t="s">
        <v>394</v>
      </c>
      <c r="F44" s="268" t="s">
        <v>254</v>
      </c>
    </row>
    <row r="45" spans="2:6" ht="15" customHeight="1">
      <c r="F45" s="166" t="s">
        <v>148</v>
      </c>
    </row>
  </sheetData>
  <mergeCells count="5">
    <mergeCell ref="B3:F3"/>
    <mergeCell ref="B4:F4"/>
    <mergeCell ref="B5:F5"/>
    <mergeCell ref="B6:F6"/>
    <mergeCell ref="B7:F8"/>
  </mergeCells>
  <printOptions horizontalCentered="1" verticalCentered="1"/>
  <pageMargins left="0.23622047244094491" right="0.23622047244094491" top="0.35433070866141736" bottom="0.35433070866141736" header="0.31496062992125984" footer="0.11811023622047245"/>
  <pageSetup paperSize="9" scale="91" firstPageNumber="0" fitToHeight="0" orientation="portrait" r:id="rId1"/>
  <headerFooter scaleWithDoc="0" alignWithMargins="0">
    <oddHeader>&amp;R&amp;"Verdana,Normal"&amp;8 11</oddHeader>
    <oddFooter>&amp;R&amp;"Verdana,Cursiva"&amp;8SG. Análisis, Coordinación y Estadística</oddFooter>
  </headerFooter>
  <ignoredErrors>
    <ignoredError sqref="D10:F4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topLeftCell="A6" zoomScaleNormal="100" zoomScaleSheetLayoutView="90" workbookViewId="0">
      <selection activeCell="D9" sqref="C9:F21"/>
    </sheetView>
  </sheetViews>
  <sheetFormatPr baseColWidth="10" defaultColWidth="8.85546875" defaultRowHeight="11.25"/>
  <cols>
    <col min="1" max="1" width="2.7109375" style="236" customWidth="1"/>
    <col min="2" max="2" width="31.28515625" style="236" customWidth="1"/>
    <col min="3" max="3" width="25.5703125" style="236" customWidth="1"/>
    <col min="4" max="4" width="17.85546875" style="236" customWidth="1"/>
    <col min="5" max="5" width="15.85546875" style="236" customWidth="1"/>
    <col min="6" max="6" width="13.5703125" style="236" customWidth="1"/>
    <col min="7" max="7" width="3.28515625" style="236" customWidth="1"/>
    <col min="8" max="16384" width="8.85546875" style="236"/>
  </cols>
  <sheetData>
    <row r="1" spans="1:7" ht="14.25" customHeight="1">
      <c r="A1" s="280"/>
      <c r="B1" s="280"/>
      <c r="C1" s="280"/>
      <c r="D1" s="280"/>
      <c r="E1" s="280"/>
      <c r="F1" s="280"/>
    </row>
    <row r="2" spans="1:7" ht="10.5" customHeight="1" thickBot="1">
      <c r="A2" s="280"/>
      <c r="B2" s="280"/>
      <c r="C2" s="280"/>
      <c r="D2" s="280"/>
      <c r="E2" s="280"/>
      <c r="F2" s="280"/>
    </row>
    <row r="3" spans="1:7" ht="19.899999999999999" customHeight="1" thickBot="1">
      <c r="A3" s="280"/>
      <c r="B3" s="692" t="s">
        <v>395</v>
      </c>
      <c r="C3" s="693"/>
      <c r="D3" s="693"/>
      <c r="E3" s="693"/>
      <c r="F3" s="694"/>
    </row>
    <row r="4" spans="1:7" ht="15.75" customHeight="1">
      <c r="A4" s="280"/>
      <c r="B4" s="4"/>
      <c r="C4" s="4"/>
      <c r="D4" s="4"/>
      <c r="E4" s="4"/>
      <c r="F4" s="4"/>
    </row>
    <row r="5" spans="1:7" ht="20.45" customHeight="1">
      <c r="A5" s="280"/>
      <c r="B5" s="695" t="s">
        <v>396</v>
      </c>
      <c r="C5" s="695"/>
      <c r="D5" s="695"/>
      <c r="E5" s="695"/>
      <c r="F5" s="695"/>
      <c r="G5" s="239"/>
    </row>
    <row r="6" spans="1:7" ht="19.899999999999999" customHeight="1">
      <c r="A6" s="280"/>
      <c r="B6" s="696" t="s">
        <v>397</v>
      </c>
      <c r="C6" s="696"/>
      <c r="D6" s="696"/>
      <c r="E6" s="696"/>
      <c r="F6" s="696"/>
      <c r="G6" s="239"/>
    </row>
    <row r="7" spans="1:7" ht="19.899999999999999" customHeight="1" thickBot="1">
      <c r="A7" s="280"/>
      <c r="B7" s="280"/>
      <c r="C7" s="280"/>
      <c r="D7" s="280"/>
      <c r="E7" s="280"/>
      <c r="F7" s="280"/>
    </row>
    <row r="8" spans="1:7" ht="39" customHeight="1" thickBot="1">
      <c r="A8" s="280"/>
      <c r="B8" s="281" t="s">
        <v>340</v>
      </c>
      <c r="C8" s="282" t="s">
        <v>214</v>
      </c>
      <c r="D8" s="241" t="s">
        <v>215</v>
      </c>
      <c r="E8" s="241" t="s">
        <v>216</v>
      </c>
      <c r="F8" s="282" t="s">
        <v>217</v>
      </c>
    </row>
    <row r="9" spans="1:7" ht="15" customHeight="1">
      <c r="A9" s="280"/>
      <c r="B9" s="283" t="s">
        <v>398</v>
      </c>
      <c r="C9" s="284" t="s">
        <v>219</v>
      </c>
      <c r="D9" s="285" t="s">
        <v>399</v>
      </c>
      <c r="E9" s="285" t="s">
        <v>400</v>
      </c>
      <c r="F9" s="286" t="s">
        <v>401</v>
      </c>
    </row>
    <row r="10" spans="1:7" ht="15" customHeight="1">
      <c r="A10" s="280"/>
      <c r="B10" s="287"/>
      <c r="C10" s="288" t="s">
        <v>343</v>
      </c>
      <c r="D10" s="289" t="s">
        <v>402</v>
      </c>
      <c r="E10" s="289" t="s">
        <v>403</v>
      </c>
      <c r="F10" s="290" t="s">
        <v>404</v>
      </c>
    </row>
    <row r="11" spans="1:7" ht="15" customHeight="1">
      <c r="A11" s="280"/>
      <c r="B11" s="291"/>
      <c r="C11" s="288" t="s">
        <v>235</v>
      </c>
      <c r="D11" s="289" t="s">
        <v>405</v>
      </c>
      <c r="E11" s="289" t="s">
        <v>406</v>
      </c>
      <c r="F11" s="290" t="s">
        <v>407</v>
      </c>
    </row>
    <row r="12" spans="1:7" ht="15" customHeight="1">
      <c r="A12" s="280"/>
      <c r="B12" s="291"/>
      <c r="C12" s="288" t="s">
        <v>237</v>
      </c>
      <c r="D12" s="289" t="s">
        <v>408</v>
      </c>
      <c r="E12" s="289" t="s">
        <v>409</v>
      </c>
      <c r="F12" s="290" t="s">
        <v>410</v>
      </c>
    </row>
    <row r="13" spans="1:7" ht="15" customHeight="1" thickBot="1">
      <c r="A13" s="280"/>
      <c r="B13" s="292"/>
      <c r="C13" s="293" t="s">
        <v>272</v>
      </c>
      <c r="D13" s="294" t="s">
        <v>411</v>
      </c>
      <c r="E13" s="294" t="s">
        <v>412</v>
      </c>
      <c r="F13" s="295" t="s">
        <v>413</v>
      </c>
    </row>
    <row r="14" spans="1:7" ht="15" customHeight="1" thickBot="1">
      <c r="A14" s="280"/>
      <c r="B14" s="296" t="s">
        <v>414</v>
      </c>
      <c r="C14" s="697" t="s">
        <v>415</v>
      </c>
      <c r="D14" s="698"/>
      <c r="E14" s="698"/>
      <c r="F14" s="699"/>
    </row>
    <row r="15" spans="1:7" ht="15" customHeight="1">
      <c r="A15" s="280"/>
      <c r="B15" s="291"/>
      <c r="C15" s="288" t="s">
        <v>219</v>
      </c>
      <c r="D15" s="285" t="s">
        <v>416</v>
      </c>
      <c r="E15" s="285" t="s">
        <v>417</v>
      </c>
      <c r="F15" s="265" t="s">
        <v>418</v>
      </c>
    </row>
    <row r="16" spans="1:7" ht="15" customHeight="1">
      <c r="A16" s="280"/>
      <c r="B16" s="291"/>
      <c r="C16" s="288" t="s">
        <v>343</v>
      </c>
      <c r="D16" s="289" t="s">
        <v>419</v>
      </c>
      <c r="E16" s="289" t="s">
        <v>420</v>
      </c>
      <c r="F16" s="265" t="s">
        <v>421</v>
      </c>
    </row>
    <row r="17" spans="1:6" ht="15" customHeight="1">
      <c r="A17" s="280"/>
      <c r="B17" s="291"/>
      <c r="C17" s="288" t="s">
        <v>235</v>
      </c>
      <c r="D17" s="289" t="s">
        <v>422</v>
      </c>
      <c r="E17" s="289" t="s">
        <v>423</v>
      </c>
      <c r="F17" s="290" t="s">
        <v>424</v>
      </c>
    </row>
    <row r="18" spans="1:6" ht="15" customHeight="1">
      <c r="A18" s="280"/>
      <c r="B18" s="291"/>
      <c r="C18" s="288" t="s">
        <v>237</v>
      </c>
      <c r="D18" s="289" t="s">
        <v>425</v>
      </c>
      <c r="E18" s="289" t="s">
        <v>426</v>
      </c>
      <c r="F18" s="290" t="s">
        <v>427</v>
      </c>
    </row>
    <row r="19" spans="1:6" ht="15" customHeight="1">
      <c r="A19" s="280"/>
      <c r="B19" s="291"/>
      <c r="C19" s="288" t="s">
        <v>250</v>
      </c>
      <c r="D19" s="289" t="s">
        <v>428</v>
      </c>
      <c r="E19" s="289" t="s">
        <v>429</v>
      </c>
      <c r="F19" s="290" t="s">
        <v>430</v>
      </c>
    </row>
    <row r="20" spans="1:6" ht="15" customHeight="1">
      <c r="A20" s="280"/>
      <c r="B20" s="291"/>
      <c r="C20" s="288" t="s">
        <v>272</v>
      </c>
      <c r="D20" s="289" t="s">
        <v>431</v>
      </c>
      <c r="E20" s="289" t="s">
        <v>432</v>
      </c>
      <c r="F20" s="290" t="s">
        <v>433</v>
      </c>
    </row>
    <row r="21" spans="1:6" ht="15" customHeight="1" thickBot="1">
      <c r="A21" s="280"/>
      <c r="B21" s="292"/>
      <c r="C21" s="293" t="s">
        <v>366</v>
      </c>
      <c r="D21" s="294" t="s">
        <v>434</v>
      </c>
      <c r="E21" s="294" t="s">
        <v>435</v>
      </c>
      <c r="F21" s="295" t="s">
        <v>436</v>
      </c>
    </row>
    <row r="22" spans="1:6">
      <c r="A22" s="280"/>
      <c r="B22" s="280"/>
      <c r="C22" s="280"/>
      <c r="D22" s="280"/>
      <c r="E22" s="280"/>
      <c r="F22" s="166" t="s">
        <v>148</v>
      </c>
    </row>
    <row r="24" spans="1:6">
      <c r="F24" s="297"/>
    </row>
  </sheetData>
  <mergeCells count="4">
    <mergeCell ref="B3:F3"/>
    <mergeCell ref="B5:F5"/>
    <mergeCell ref="B6:F6"/>
    <mergeCell ref="C14:F14"/>
  </mergeCells>
  <printOptions horizontalCentered="1" verticalCentered="1"/>
  <pageMargins left="0.23622047244094491" right="0.23622047244094491" top="0.35433070866141736" bottom="0.35433070866141736" header="0.31496062992125984" footer="0.11811023622047245"/>
  <pageSetup paperSize="9" scale="93" firstPageNumber="0" fitToHeight="0" orientation="portrait" r:id="rId1"/>
  <headerFooter scaleWithDoc="0" alignWithMargins="0">
    <oddHeader>&amp;R&amp;"Verdana,Normal"&amp;8 12</oddHeader>
    <oddFooter>&amp;R&amp;"Verdana,Cursiva"&amp;8SG. Análisis, Coordinación y Estadística</oddFooter>
  </headerFooter>
  <ignoredErrors>
    <ignoredError sqref="C9:F2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7"/>
  <sheetViews>
    <sheetView showGridLines="0" topLeftCell="B17" zoomScale="75" zoomScaleNormal="75" zoomScaleSheetLayoutView="100" workbookViewId="0">
      <selection activeCell="I56" sqref="I56"/>
    </sheetView>
  </sheetViews>
  <sheetFormatPr baseColWidth="10" defaultColWidth="11.42578125" defaultRowHeight="15"/>
  <cols>
    <col min="1" max="1" width="4" style="300" customWidth="1"/>
    <col min="2" max="2" width="48.28515625" style="300" customWidth="1"/>
    <col min="3" max="3" width="22.28515625" style="300" customWidth="1"/>
    <col min="4" max="4" width="17.5703125" style="300" customWidth="1"/>
    <col min="5" max="5" width="16" style="300" customWidth="1"/>
    <col min="6" max="6" width="12.5703125" style="300" customWidth="1"/>
    <col min="7" max="7" width="2.42578125" style="300" customWidth="1"/>
    <col min="8" max="9" width="10.7109375" style="301" customWidth="1"/>
    <col min="10" max="16384" width="11.42578125" style="301"/>
  </cols>
  <sheetData>
    <row r="1" spans="1:12" ht="10.5" customHeight="1">
      <c r="A1" s="298"/>
      <c r="B1" s="298"/>
      <c r="C1" s="298"/>
      <c r="D1" s="298"/>
      <c r="E1" s="298"/>
      <c r="F1" s="299"/>
    </row>
    <row r="2" spans="1:12" ht="18" customHeight="1">
      <c r="A2" s="298"/>
      <c r="B2" s="302"/>
      <c r="C2" s="302"/>
      <c r="D2" s="302"/>
      <c r="E2" s="302"/>
      <c r="F2" s="303"/>
    </row>
    <row r="3" spans="1:12" ht="14.25" customHeight="1" thickBot="1"/>
    <row r="4" spans="1:12" ht="17.25" customHeight="1" thickBot="1">
      <c r="A4" s="298"/>
      <c r="B4" s="692" t="s">
        <v>437</v>
      </c>
      <c r="C4" s="693"/>
      <c r="D4" s="693"/>
      <c r="E4" s="693"/>
      <c r="F4" s="694"/>
    </row>
    <row r="5" spans="1:12" ht="17.25" customHeight="1">
      <c r="A5" s="298"/>
      <c r="B5" s="700" t="s">
        <v>438</v>
      </c>
      <c r="C5" s="700"/>
      <c r="D5" s="700"/>
      <c r="E5" s="700"/>
      <c r="F5" s="700"/>
      <c r="G5" s="304"/>
    </row>
    <row r="6" spans="1:12">
      <c r="A6" s="298"/>
      <c r="B6" s="700" t="s">
        <v>439</v>
      </c>
      <c r="C6" s="700"/>
      <c r="D6" s="700"/>
      <c r="E6" s="700"/>
      <c r="F6" s="700"/>
      <c r="G6" s="304"/>
    </row>
    <row r="7" spans="1:12" ht="15.75" thickBot="1">
      <c r="A7" s="298"/>
      <c r="B7" s="305"/>
      <c r="C7" s="305"/>
      <c r="D7" s="305"/>
      <c r="E7" s="305"/>
      <c r="F7" s="298"/>
    </row>
    <row r="8" spans="1:12" ht="44.45" customHeight="1" thickBot="1">
      <c r="A8" s="298"/>
      <c r="B8" s="240" t="s">
        <v>440</v>
      </c>
      <c r="C8" s="306" t="s">
        <v>214</v>
      </c>
      <c r="D8" s="241" t="s">
        <v>215</v>
      </c>
      <c r="E8" s="241" t="s">
        <v>216</v>
      </c>
      <c r="F8" s="306" t="s">
        <v>217</v>
      </c>
    </row>
    <row r="9" spans="1:12">
      <c r="A9" s="298"/>
      <c r="B9" s="307" t="s">
        <v>441</v>
      </c>
      <c r="C9" s="308" t="s">
        <v>219</v>
      </c>
      <c r="D9" s="309" t="s">
        <v>442</v>
      </c>
      <c r="E9" s="309" t="s">
        <v>443</v>
      </c>
      <c r="F9" s="310" t="s">
        <v>444</v>
      </c>
    </row>
    <row r="10" spans="1:12">
      <c r="A10" s="298"/>
      <c r="B10" s="311" t="s">
        <v>445</v>
      </c>
      <c r="C10" s="312" t="s">
        <v>446</v>
      </c>
      <c r="D10" s="313" t="s">
        <v>447</v>
      </c>
      <c r="E10" s="313" t="s">
        <v>447</v>
      </c>
      <c r="F10" s="314" t="s">
        <v>225</v>
      </c>
    </row>
    <row r="11" spans="1:12">
      <c r="A11" s="298"/>
      <c r="B11" s="311"/>
      <c r="C11" s="312" t="s">
        <v>343</v>
      </c>
      <c r="D11" s="313" t="s">
        <v>448</v>
      </c>
      <c r="E11" s="313" t="s">
        <v>449</v>
      </c>
      <c r="F11" s="314" t="s">
        <v>450</v>
      </c>
    </row>
    <row r="12" spans="1:12">
      <c r="A12" s="298"/>
      <c r="B12" s="311"/>
      <c r="C12" s="312" t="s">
        <v>346</v>
      </c>
      <c r="D12" s="313" t="s">
        <v>443</v>
      </c>
      <c r="E12" s="313" t="s">
        <v>443</v>
      </c>
      <c r="F12" s="314" t="s">
        <v>225</v>
      </c>
    </row>
    <row r="13" spans="1:12">
      <c r="A13" s="298"/>
      <c r="B13" s="311"/>
      <c r="C13" s="312" t="s">
        <v>232</v>
      </c>
      <c r="D13" s="313" t="s">
        <v>367</v>
      </c>
      <c r="E13" s="313" t="s">
        <v>451</v>
      </c>
      <c r="F13" s="314" t="s">
        <v>452</v>
      </c>
    </row>
    <row r="14" spans="1:12">
      <c r="A14" s="298"/>
      <c r="B14" s="311"/>
      <c r="C14" s="312" t="s">
        <v>235</v>
      </c>
      <c r="D14" s="313" t="s">
        <v>453</v>
      </c>
      <c r="E14" s="313" t="s">
        <v>368</v>
      </c>
      <c r="F14" s="314" t="s">
        <v>254</v>
      </c>
    </row>
    <row r="15" spans="1:12">
      <c r="A15" s="298"/>
      <c r="B15" s="311"/>
      <c r="C15" s="312" t="s">
        <v>282</v>
      </c>
      <c r="D15" s="313" t="s">
        <v>454</v>
      </c>
      <c r="E15" s="313" t="s">
        <v>454</v>
      </c>
      <c r="F15" s="314" t="s">
        <v>225</v>
      </c>
      <c r="L15" s="315"/>
    </row>
    <row r="16" spans="1:12">
      <c r="A16" s="298"/>
      <c r="B16" s="311"/>
      <c r="C16" s="312" t="s">
        <v>237</v>
      </c>
      <c r="D16" s="313" t="s">
        <v>455</v>
      </c>
      <c r="E16" s="313" t="s">
        <v>455</v>
      </c>
      <c r="F16" s="314" t="s">
        <v>225</v>
      </c>
    </row>
    <row r="17" spans="1:6">
      <c r="A17" s="298"/>
      <c r="B17" s="311"/>
      <c r="C17" s="312" t="s">
        <v>308</v>
      </c>
      <c r="D17" s="313" t="s">
        <v>456</v>
      </c>
      <c r="E17" s="313" t="s">
        <v>456</v>
      </c>
      <c r="F17" s="314" t="s">
        <v>225</v>
      </c>
    </row>
    <row r="18" spans="1:6">
      <c r="A18" s="298"/>
      <c r="B18" s="311"/>
      <c r="C18" s="312" t="s">
        <v>457</v>
      </c>
      <c r="D18" s="313" t="s">
        <v>458</v>
      </c>
      <c r="E18" s="313" t="s">
        <v>458</v>
      </c>
      <c r="F18" s="314" t="s">
        <v>225</v>
      </c>
    </row>
    <row r="19" spans="1:6">
      <c r="A19" s="298"/>
      <c r="B19" s="311"/>
      <c r="C19" s="312" t="s">
        <v>459</v>
      </c>
      <c r="D19" s="313" t="s">
        <v>460</v>
      </c>
      <c r="E19" s="313" t="s">
        <v>461</v>
      </c>
      <c r="F19" s="314" t="s">
        <v>462</v>
      </c>
    </row>
    <row r="20" spans="1:6">
      <c r="A20" s="298"/>
      <c r="B20" s="311"/>
      <c r="C20" s="312" t="s">
        <v>463</v>
      </c>
      <c r="D20" s="313" t="s">
        <v>443</v>
      </c>
      <c r="E20" s="313" t="s">
        <v>368</v>
      </c>
      <c r="F20" s="314" t="s">
        <v>356</v>
      </c>
    </row>
    <row r="21" spans="1:6">
      <c r="A21" s="298"/>
      <c r="B21" s="311"/>
      <c r="C21" s="312" t="s">
        <v>267</v>
      </c>
      <c r="D21" s="313" t="s">
        <v>443</v>
      </c>
      <c r="E21" s="313" t="s">
        <v>443</v>
      </c>
      <c r="F21" s="314" t="s">
        <v>225</v>
      </c>
    </row>
    <row r="22" spans="1:6">
      <c r="A22" s="298"/>
      <c r="B22" s="311"/>
      <c r="C22" s="312" t="s">
        <v>364</v>
      </c>
      <c r="D22" s="313" t="s">
        <v>464</v>
      </c>
      <c r="E22" s="313" t="s">
        <v>464</v>
      </c>
      <c r="F22" s="314" t="s">
        <v>225</v>
      </c>
    </row>
    <row r="23" spans="1:6" ht="15.75" thickBot="1">
      <c r="A23" s="298"/>
      <c r="B23" s="316"/>
      <c r="C23" s="317" t="s">
        <v>272</v>
      </c>
      <c r="D23" s="318" t="s">
        <v>465</v>
      </c>
      <c r="E23" s="318" t="s">
        <v>466</v>
      </c>
      <c r="F23" s="319" t="s">
        <v>467</v>
      </c>
    </row>
    <row r="24" spans="1:6">
      <c r="A24" s="298"/>
      <c r="B24" s="311" t="s">
        <v>468</v>
      </c>
      <c r="C24" s="312" t="s">
        <v>219</v>
      </c>
      <c r="D24" s="313" t="s">
        <v>469</v>
      </c>
      <c r="E24" s="313" t="s">
        <v>469</v>
      </c>
      <c r="F24" s="314" t="s">
        <v>225</v>
      </c>
    </row>
    <row r="25" spans="1:6">
      <c r="A25" s="298"/>
      <c r="B25" s="311" t="s">
        <v>470</v>
      </c>
      <c r="C25" s="312" t="s">
        <v>343</v>
      </c>
      <c r="D25" s="313" t="s">
        <v>471</v>
      </c>
      <c r="E25" s="313" t="s">
        <v>279</v>
      </c>
      <c r="F25" s="314" t="s">
        <v>472</v>
      </c>
    </row>
    <row r="26" spans="1:6">
      <c r="A26" s="298"/>
      <c r="B26" s="311"/>
      <c r="C26" s="312" t="s">
        <v>232</v>
      </c>
      <c r="D26" s="313" t="s">
        <v>283</v>
      </c>
      <c r="E26" s="313" t="s">
        <v>473</v>
      </c>
      <c r="F26" s="314" t="s">
        <v>474</v>
      </c>
    </row>
    <row r="27" spans="1:6">
      <c r="A27" s="298"/>
      <c r="B27" s="311"/>
      <c r="C27" s="312" t="s">
        <v>235</v>
      </c>
      <c r="D27" s="313" t="s">
        <v>475</v>
      </c>
      <c r="E27" s="313" t="s">
        <v>475</v>
      </c>
      <c r="F27" s="314" t="s">
        <v>225</v>
      </c>
    </row>
    <row r="28" spans="1:6">
      <c r="A28" s="298"/>
      <c r="B28" s="311"/>
      <c r="C28" s="312" t="s">
        <v>282</v>
      </c>
      <c r="D28" s="313" t="s">
        <v>476</v>
      </c>
      <c r="E28" s="313" t="s">
        <v>476</v>
      </c>
      <c r="F28" s="314" t="s">
        <v>225</v>
      </c>
    </row>
    <row r="29" spans="1:6">
      <c r="A29" s="298"/>
      <c r="B29" s="311"/>
      <c r="C29" s="312" t="s">
        <v>237</v>
      </c>
      <c r="D29" s="313" t="s">
        <v>477</v>
      </c>
      <c r="E29" s="313" t="s">
        <v>477</v>
      </c>
      <c r="F29" s="314" t="s">
        <v>225</v>
      </c>
    </row>
    <row r="30" spans="1:6">
      <c r="A30" s="298"/>
      <c r="B30" s="311"/>
      <c r="C30" s="312" t="s">
        <v>308</v>
      </c>
      <c r="D30" s="313" t="s">
        <v>478</v>
      </c>
      <c r="E30" s="313" t="s">
        <v>478</v>
      </c>
      <c r="F30" s="314" t="s">
        <v>225</v>
      </c>
    </row>
    <row r="31" spans="1:6">
      <c r="A31" s="298"/>
      <c r="B31" s="311"/>
      <c r="C31" s="312" t="s">
        <v>457</v>
      </c>
      <c r="D31" s="313" t="s">
        <v>479</v>
      </c>
      <c r="E31" s="313" t="s">
        <v>479</v>
      </c>
      <c r="F31" s="314" t="s">
        <v>225</v>
      </c>
    </row>
    <row r="32" spans="1:6">
      <c r="A32" s="298"/>
      <c r="B32" s="311"/>
      <c r="C32" s="312" t="s">
        <v>459</v>
      </c>
      <c r="D32" s="313" t="s">
        <v>480</v>
      </c>
      <c r="E32" s="313" t="s">
        <v>480</v>
      </c>
      <c r="F32" s="314" t="s">
        <v>225</v>
      </c>
    </row>
    <row r="33" spans="1:6">
      <c r="A33" s="298"/>
      <c r="B33" s="311"/>
      <c r="C33" s="312" t="s">
        <v>463</v>
      </c>
      <c r="D33" s="313" t="s">
        <v>481</v>
      </c>
      <c r="E33" s="313" t="s">
        <v>481</v>
      </c>
      <c r="F33" s="314" t="s">
        <v>225</v>
      </c>
    </row>
    <row r="34" spans="1:6">
      <c r="A34" s="298"/>
      <c r="B34" s="311"/>
      <c r="C34" s="312" t="s">
        <v>267</v>
      </c>
      <c r="D34" s="313" t="s">
        <v>471</v>
      </c>
      <c r="E34" s="313" t="s">
        <v>471</v>
      </c>
      <c r="F34" s="314" t="s">
        <v>225</v>
      </c>
    </row>
    <row r="35" spans="1:6">
      <c r="A35" s="298"/>
      <c r="B35" s="311"/>
      <c r="C35" s="312" t="s">
        <v>364</v>
      </c>
      <c r="D35" s="313" t="s">
        <v>476</v>
      </c>
      <c r="E35" s="313" t="s">
        <v>476</v>
      </c>
      <c r="F35" s="314" t="s">
        <v>225</v>
      </c>
    </row>
    <row r="36" spans="1:6" ht="15.75" thickBot="1">
      <c r="A36" s="298"/>
      <c r="B36" s="316"/>
      <c r="C36" s="312" t="s">
        <v>272</v>
      </c>
      <c r="D36" s="313" t="s">
        <v>482</v>
      </c>
      <c r="E36" s="313" t="s">
        <v>482</v>
      </c>
      <c r="F36" s="314" t="s">
        <v>225</v>
      </c>
    </row>
    <row r="37" spans="1:6">
      <c r="A37" s="298"/>
      <c r="B37" s="311" t="s">
        <v>483</v>
      </c>
      <c r="C37" s="308" t="s">
        <v>219</v>
      </c>
      <c r="D37" s="309" t="s">
        <v>484</v>
      </c>
      <c r="E37" s="309" t="s">
        <v>484</v>
      </c>
      <c r="F37" s="310" t="s">
        <v>225</v>
      </c>
    </row>
    <row r="38" spans="1:6">
      <c r="A38" s="298"/>
      <c r="B38" s="311" t="s">
        <v>485</v>
      </c>
      <c r="C38" s="312" t="s">
        <v>232</v>
      </c>
      <c r="D38" s="313" t="s">
        <v>486</v>
      </c>
      <c r="E38" s="313" t="s">
        <v>487</v>
      </c>
      <c r="F38" s="314" t="s">
        <v>488</v>
      </c>
    </row>
    <row r="39" spans="1:6">
      <c r="A39" s="298"/>
      <c r="B39" s="311"/>
      <c r="C39" s="312" t="s">
        <v>235</v>
      </c>
      <c r="D39" s="313" t="s">
        <v>489</v>
      </c>
      <c r="E39" s="313" t="s">
        <v>489</v>
      </c>
      <c r="F39" s="314" t="s">
        <v>225</v>
      </c>
    </row>
    <row r="40" spans="1:6">
      <c r="A40" s="298"/>
      <c r="B40" s="311"/>
      <c r="C40" s="312" t="s">
        <v>282</v>
      </c>
      <c r="D40" s="313" t="s">
        <v>490</v>
      </c>
      <c r="E40" s="313" t="s">
        <v>490</v>
      </c>
      <c r="F40" s="314" t="s">
        <v>225</v>
      </c>
    </row>
    <row r="41" spans="1:6">
      <c r="A41" s="298"/>
      <c r="B41" s="311"/>
      <c r="C41" s="312" t="s">
        <v>237</v>
      </c>
      <c r="D41" s="313" t="s">
        <v>491</v>
      </c>
      <c r="E41" s="313" t="s">
        <v>491</v>
      </c>
      <c r="F41" s="314" t="s">
        <v>225</v>
      </c>
    </row>
    <row r="42" spans="1:6">
      <c r="A42" s="298"/>
      <c r="B42" s="311"/>
      <c r="C42" s="312" t="s">
        <v>308</v>
      </c>
      <c r="D42" s="313" t="s">
        <v>484</v>
      </c>
      <c r="E42" s="313" t="s">
        <v>484</v>
      </c>
      <c r="F42" s="314" t="s">
        <v>225</v>
      </c>
    </row>
    <row r="43" spans="1:6">
      <c r="A43" s="298"/>
      <c r="B43" s="311"/>
      <c r="C43" s="312" t="s">
        <v>457</v>
      </c>
      <c r="D43" s="313" t="s">
        <v>492</v>
      </c>
      <c r="E43" s="313" t="s">
        <v>492</v>
      </c>
      <c r="F43" s="314" t="s">
        <v>225</v>
      </c>
    </row>
    <row r="44" spans="1:6">
      <c r="A44" s="298"/>
      <c r="B44" s="311"/>
      <c r="C44" s="312" t="s">
        <v>459</v>
      </c>
      <c r="D44" s="313" t="s">
        <v>493</v>
      </c>
      <c r="E44" s="313" t="s">
        <v>493</v>
      </c>
      <c r="F44" s="314" t="s">
        <v>225</v>
      </c>
    </row>
    <row r="45" spans="1:6">
      <c r="A45" s="298"/>
      <c r="B45" s="311"/>
      <c r="C45" s="312" t="s">
        <v>463</v>
      </c>
      <c r="D45" s="313" t="s">
        <v>494</v>
      </c>
      <c r="E45" s="313" t="s">
        <v>495</v>
      </c>
      <c r="F45" s="314" t="s">
        <v>496</v>
      </c>
    </row>
    <row r="46" spans="1:6">
      <c r="A46" s="298"/>
      <c r="B46" s="311"/>
      <c r="C46" s="312" t="s">
        <v>267</v>
      </c>
      <c r="D46" s="313" t="s">
        <v>497</v>
      </c>
      <c r="E46" s="313" t="s">
        <v>498</v>
      </c>
      <c r="F46" s="314" t="s">
        <v>499</v>
      </c>
    </row>
    <row r="47" spans="1:6">
      <c r="A47" s="298"/>
      <c r="B47" s="311"/>
      <c r="C47" s="312" t="s">
        <v>364</v>
      </c>
      <c r="D47" s="313" t="s">
        <v>500</v>
      </c>
      <c r="E47" s="313" t="s">
        <v>500</v>
      </c>
      <c r="F47" s="314" t="s">
        <v>225</v>
      </c>
    </row>
    <row r="48" spans="1:6" ht="15.75" thickBot="1">
      <c r="A48" s="298"/>
      <c r="B48" s="316"/>
      <c r="C48" s="317" t="s">
        <v>272</v>
      </c>
      <c r="D48" s="318" t="s">
        <v>490</v>
      </c>
      <c r="E48" s="318" t="s">
        <v>484</v>
      </c>
      <c r="F48" s="319" t="s">
        <v>288</v>
      </c>
    </row>
    <row r="49" spans="1:6">
      <c r="A49" s="298"/>
      <c r="B49" s="311" t="s">
        <v>501</v>
      </c>
      <c r="C49" s="312" t="s">
        <v>282</v>
      </c>
      <c r="D49" s="313" t="s">
        <v>482</v>
      </c>
      <c r="E49" s="313" t="s">
        <v>502</v>
      </c>
      <c r="F49" s="314" t="s">
        <v>503</v>
      </c>
    </row>
    <row r="50" spans="1:6">
      <c r="A50" s="298"/>
      <c r="B50" s="311"/>
      <c r="C50" s="312" t="s">
        <v>459</v>
      </c>
      <c r="D50" s="313" t="s">
        <v>497</v>
      </c>
      <c r="E50" s="313" t="s">
        <v>497</v>
      </c>
      <c r="F50" s="314" t="s">
        <v>225</v>
      </c>
    </row>
    <row r="51" spans="1:6">
      <c r="A51" s="298"/>
      <c r="B51" s="311"/>
      <c r="C51" s="312" t="s">
        <v>267</v>
      </c>
      <c r="D51" s="313" t="s">
        <v>504</v>
      </c>
      <c r="E51" s="313" t="s">
        <v>505</v>
      </c>
      <c r="F51" s="314" t="s">
        <v>506</v>
      </c>
    </row>
    <row r="52" spans="1:6" ht="15.75" thickBot="1">
      <c r="A52" s="298"/>
      <c r="B52" s="316"/>
      <c r="C52" s="312" t="s">
        <v>364</v>
      </c>
      <c r="D52" s="313" t="s">
        <v>507</v>
      </c>
      <c r="E52" s="313" t="s">
        <v>507</v>
      </c>
      <c r="F52" s="319" t="s">
        <v>225</v>
      </c>
    </row>
    <row r="53" spans="1:6">
      <c r="A53" s="298"/>
      <c r="B53" s="311" t="s">
        <v>508</v>
      </c>
      <c r="C53" s="320" t="s">
        <v>343</v>
      </c>
      <c r="D53" s="321" t="s">
        <v>509</v>
      </c>
      <c r="E53" s="321" t="s">
        <v>509</v>
      </c>
      <c r="F53" s="314" t="s">
        <v>225</v>
      </c>
    </row>
    <row r="54" spans="1:6">
      <c r="A54" s="298"/>
      <c r="B54" s="311"/>
      <c r="C54" s="322" t="s">
        <v>282</v>
      </c>
      <c r="D54" s="323" t="s">
        <v>510</v>
      </c>
      <c r="E54" s="323" t="s">
        <v>510</v>
      </c>
      <c r="F54" s="314" t="s">
        <v>225</v>
      </c>
    </row>
    <row r="55" spans="1:6">
      <c r="A55" s="298"/>
      <c r="B55" s="311"/>
      <c r="C55" s="322" t="s">
        <v>459</v>
      </c>
      <c r="D55" s="323" t="s">
        <v>511</v>
      </c>
      <c r="E55" s="323" t="s">
        <v>512</v>
      </c>
      <c r="F55" s="314" t="s">
        <v>513</v>
      </c>
    </row>
    <row r="56" spans="1:6">
      <c r="A56" s="298"/>
      <c r="B56" s="311"/>
      <c r="C56" s="322" t="s">
        <v>463</v>
      </c>
      <c r="D56" s="323" t="s">
        <v>514</v>
      </c>
      <c r="E56" s="323" t="s">
        <v>514</v>
      </c>
      <c r="F56" s="314" t="s">
        <v>225</v>
      </c>
    </row>
    <row r="57" spans="1:6">
      <c r="A57" s="298"/>
      <c r="B57" s="311"/>
      <c r="C57" s="322" t="s">
        <v>267</v>
      </c>
      <c r="D57" s="323" t="s">
        <v>515</v>
      </c>
      <c r="E57" s="323" t="s">
        <v>516</v>
      </c>
      <c r="F57" s="314" t="s">
        <v>517</v>
      </c>
    </row>
    <row r="58" spans="1:6">
      <c r="A58" s="298"/>
      <c r="B58" s="311"/>
      <c r="C58" s="322" t="s">
        <v>364</v>
      </c>
      <c r="D58" s="323" t="s">
        <v>518</v>
      </c>
      <c r="E58" s="323" t="s">
        <v>518</v>
      </c>
      <c r="F58" s="314" t="s">
        <v>225</v>
      </c>
    </row>
    <row r="59" spans="1:6" ht="15.75" thickBot="1">
      <c r="A59" s="298"/>
      <c r="B59" s="324"/>
      <c r="C59" s="325" t="s">
        <v>272</v>
      </c>
      <c r="D59" s="326" t="s">
        <v>518</v>
      </c>
      <c r="E59" s="326" t="s">
        <v>519</v>
      </c>
      <c r="F59" s="314" t="s">
        <v>444</v>
      </c>
    </row>
    <row r="60" spans="1:6" ht="15.75" thickBot="1">
      <c r="A60" s="298"/>
      <c r="B60" s="327" t="s">
        <v>520</v>
      </c>
      <c r="C60" s="312" t="s">
        <v>267</v>
      </c>
      <c r="D60" s="328" t="s">
        <v>521</v>
      </c>
      <c r="E60" s="328" t="s">
        <v>522</v>
      </c>
      <c r="F60" s="329" t="s">
        <v>523</v>
      </c>
    </row>
    <row r="61" spans="1:6">
      <c r="A61" s="298"/>
      <c r="B61" s="330" t="s">
        <v>524</v>
      </c>
      <c r="C61" s="331" t="s">
        <v>525</v>
      </c>
      <c r="D61" s="313" t="s">
        <v>526</v>
      </c>
      <c r="E61" s="313" t="s">
        <v>526</v>
      </c>
      <c r="F61" s="314" t="s">
        <v>225</v>
      </c>
    </row>
    <row r="62" spans="1:6">
      <c r="A62" s="298"/>
      <c r="B62" s="330" t="s">
        <v>527</v>
      </c>
      <c r="C62" s="332" t="s">
        <v>528</v>
      </c>
      <c r="D62" s="313" t="s">
        <v>529</v>
      </c>
      <c r="E62" s="313" t="s">
        <v>529</v>
      </c>
      <c r="F62" s="314" t="s">
        <v>225</v>
      </c>
    </row>
    <row r="63" spans="1:6" ht="15.75" thickBot="1">
      <c r="B63" s="333"/>
      <c r="C63" s="334" t="s">
        <v>530</v>
      </c>
      <c r="D63" s="318" t="s">
        <v>531</v>
      </c>
      <c r="E63" s="318" t="s">
        <v>532</v>
      </c>
      <c r="F63" s="319" t="s">
        <v>533</v>
      </c>
    </row>
    <row r="64" spans="1:6">
      <c r="A64" s="298"/>
      <c r="B64" s="335" t="s">
        <v>524</v>
      </c>
      <c r="C64" s="331" t="s">
        <v>525</v>
      </c>
      <c r="D64" s="313" t="s">
        <v>534</v>
      </c>
      <c r="E64" s="313" t="s">
        <v>534</v>
      </c>
      <c r="F64" s="314" t="s">
        <v>225</v>
      </c>
    </row>
    <row r="65" spans="1:6">
      <c r="A65" s="298"/>
      <c r="B65" s="330" t="s">
        <v>535</v>
      </c>
      <c r="C65" s="332" t="s">
        <v>528</v>
      </c>
      <c r="D65" s="313" t="s">
        <v>536</v>
      </c>
      <c r="E65" s="313" t="s">
        <v>536</v>
      </c>
      <c r="F65" s="314" t="s">
        <v>225</v>
      </c>
    </row>
    <row r="66" spans="1:6" ht="15.75" thickBot="1">
      <c r="B66" s="333"/>
      <c r="C66" s="334" t="s">
        <v>530</v>
      </c>
      <c r="D66" s="318" t="s">
        <v>537</v>
      </c>
      <c r="E66" s="318" t="s">
        <v>538</v>
      </c>
      <c r="F66" s="319" t="s">
        <v>539</v>
      </c>
    </row>
    <row r="67" spans="1:6">
      <c r="F67" s="166" t="s">
        <v>148</v>
      </c>
    </row>
  </sheetData>
  <mergeCells count="3">
    <mergeCell ref="B4:F4"/>
    <mergeCell ref="B5:F5"/>
    <mergeCell ref="B6:F6"/>
  </mergeCells>
  <printOptions horizontalCentered="1" verticalCentered="1"/>
  <pageMargins left="0.23622047244094491" right="0.23622047244094491" top="0.11520833333333333" bottom="0.35433070866141736" header="0.31496062992125984" footer="0.11811023622047245"/>
  <pageSetup paperSize="9" scale="78" orientation="portrait" r:id="rId1"/>
  <headerFooter scaleWithDoc="0" alignWithMargins="0">
    <oddHeader>&amp;R&amp;"Verdana,Normal"&amp;8 13</oddHeader>
    <oddFooter>&amp;R&amp;"Verdana,Cursiva"&amp;8SG. Análisis, Coordinación y Estadística</oddFooter>
  </headerFooter>
  <ignoredErrors>
    <ignoredError sqref="D9:F6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TRAGSA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TRAGSA</dc:creator>
  <cp:lastModifiedBy>Merino de la Fuente, Olivia</cp:lastModifiedBy>
  <dcterms:created xsi:type="dcterms:W3CDTF">2021-07-28T12:18:05Z</dcterms:created>
  <dcterms:modified xsi:type="dcterms:W3CDTF">2021-07-28T14:11:00Z</dcterms:modified>
</cp:coreProperties>
</file>